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1Kuželky\MKL_2018\"/>
    </mc:Choice>
  </mc:AlternateContent>
  <bookViews>
    <workbookView xWindow="0" yWindow="0" windowWidth="20490" windowHeight="7710" activeTab="4"/>
  </bookViews>
  <sheets>
    <sheet name="Tabulka" sheetId="4" r:id="rId1"/>
    <sheet name="Výsledky" sheetId="3" r:id="rId2"/>
    <sheet name="Průměry" sheetId="2" r:id="rId3"/>
    <sheet name="Zápisy" sheetId="1" r:id="rId4"/>
    <sheet name="Rozlosování" sheetId="8" r:id="rId5"/>
  </sheets>
  <definedNames>
    <definedName name="_xlnm._FilterDatabase" localSheetId="4" hidden="1">Rozlosování!$A$2:$G$137</definedName>
    <definedName name="_xlnm._FilterDatabase" localSheetId="1" hidden="1">Výsledky!$A$1:$DS$1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55" i="1" l="1"/>
  <c r="I460" i="1"/>
  <c r="Q89" i="2" l="1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H4" i="8" l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3" i="8"/>
  <c r="I137" i="8" l="1"/>
  <c r="H137" i="8"/>
  <c r="G1266" i="1"/>
  <c r="G1267" i="1"/>
  <c r="G1268" i="1"/>
  <c r="G1269" i="1"/>
  <c r="D1270" i="1"/>
  <c r="E1270" i="1"/>
  <c r="F1270" i="1"/>
  <c r="G1270" i="1"/>
  <c r="G1271" i="1"/>
  <c r="G1272" i="1"/>
  <c r="G1273" i="1"/>
  <c r="G1274" i="1"/>
  <c r="D1275" i="1"/>
  <c r="D1277" i="1" s="1"/>
  <c r="E1275" i="1"/>
  <c r="F1275" i="1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J88" i="2"/>
  <c r="Q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S96" i="2"/>
  <c r="S104" i="2"/>
  <c r="S112" i="2"/>
  <c r="S120" i="2"/>
  <c r="S128" i="2"/>
  <c r="S136" i="2"/>
  <c r="S144" i="2"/>
  <c r="S152" i="2"/>
  <c r="S160" i="2"/>
  <c r="S168" i="2"/>
  <c r="S176" i="2"/>
  <c r="S184" i="2"/>
  <c r="S192" i="2"/>
  <c r="S200" i="2"/>
  <c r="S208" i="2"/>
  <c r="S216" i="2"/>
  <c r="S224" i="2"/>
  <c r="S232" i="2"/>
  <c r="S240" i="2"/>
  <c r="S248" i="2"/>
  <c r="S256" i="2"/>
  <c r="S264" i="2"/>
  <c r="S272" i="2"/>
  <c r="S280" i="2"/>
  <c r="S288" i="2"/>
  <c r="S296" i="2"/>
  <c r="S304" i="2"/>
  <c r="S312" i="2"/>
  <c r="S320" i="2"/>
  <c r="S328" i="2"/>
  <c r="S336" i="2"/>
  <c r="S344" i="2"/>
  <c r="S352" i="2"/>
  <c r="S360" i="2"/>
  <c r="S368" i="2"/>
  <c r="S376" i="2"/>
  <c r="S384" i="2"/>
  <c r="S392" i="2"/>
  <c r="S400" i="2"/>
  <c r="S408" i="2"/>
  <c r="S416" i="2"/>
  <c r="S424" i="2"/>
  <c r="S432" i="2"/>
  <c r="S440" i="2"/>
  <c r="S448" i="2"/>
  <c r="S456" i="2"/>
  <c r="S464" i="2"/>
  <c r="S472" i="2"/>
  <c r="S480" i="2"/>
  <c r="S488" i="2"/>
  <c r="S496" i="2"/>
  <c r="S504" i="2"/>
  <c r="S512" i="2"/>
  <c r="S520" i="2"/>
  <c r="S528" i="2"/>
  <c r="S536" i="2"/>
  <c r="S544" i="2"/>
  <c r="S552" i="2"/>
  <c r="S560" i="2"/>
  <c r="S568" i="2"/>
  <c r="S576" i="2"/>
  <c r="S584" i="2"/>
  <c r="S592" i="2"/>
  <c r="S600" i="2"/>
  <c r="S608" i="2"/>
  <c r="S616" i="2"/>
  <c r="S624" i="2"/>
  <c r="S632" i="2"/>
  <c r="S640" i="2"/>
  <c r="S648" i="2"/>
  <c r="S656" i="2"/>
  <c r="S664" i="2"/>
  <c r="S672" i="2"/>
  <c r="S680" i="2"/>
  <c r="S688" i="2"/>
  <c r="S696" i="2"/>
  <c r="S704" i="2"/>
  <c r="S712" i="2"/>
  <c r="S720" i="2"/>
  <c r="S88" i="2"/>
  <c r="I88" i="2"/>
  <c r="F1277" i="1" l="1"/>
  <c r="E1277" i="1"/>
  <c r="G1275" i="1"/>
  <c r="G1277" i="1" s="1"/>
  <c r="Q151" i="1"/>
  <c r="R151" i="1" s="1"/>
  <c r="U151" i="1"/>
  <c r="P152" i="1"/>
  <c r="P154" i="1" s="1"/>
  <c r="G53" i="1" l="1"/>
  <c r="V53" i="1" s="1"/>
  <c r="Q53" i="1"/>
  <c r="G54" i="1"/>
  <c r="W53" i="1" s="1"/>
  <c r="Q54" i="1"/>
  <c r="G55" i="1"/>
  <c r="Q55" i="1"/>
  <c r="G56" i="1"/>
  <c r="Q56" i="1"/>
  <c r="Y55" i="1" s="1"/>
  <c r="D57" i="1"/>
  <c r="E57" i="1"/>
  <c r="F57" i="1"/>
  <c r="N57" i="1"/>
  <c r="O57" i="1"/>
  <c r="P57" i="1"/>
  <c r="G58" i="1"/>
  <c r="Q58" i="1"/>
  <c r="V56" i="1" s="1"/>
  <c r="G59" i="1"/>
  <c r="Q59" i="1"/>
  <c r="G60" i="1"/>
  <c r="X54" i="1" s="1"/>
  <c r="Q60" i="1"/>
  <c r="X56" i="1" s="1"/>
  <c r="G61" i="1"/>
  <c r="Q61" i="1"/>
  <c r="Y56" i="1" s="1"/>
  <c r="D62" i="1"/>
  <c r="E62" i="1"/>
  <c r="F62" i="1"/>
  <c r="N62" i="1"/>
  <c r="O62" i="1"/>
  <c r="P62" i="1"/>
  <c r="G76" i="1"/>
  <c r="V76" i="1" s="1"/>
  <c r="Q76" i="1"/>
  <c r="V78" i="1" s="1"/>
  <c r="G77" i="1"/>
  <c r="W76" i="1" s="1"/>
  <c r="H77" i="1"/>
  <c r="Q77" i="1"/>
  <c r="G78" i="1"/>
  <c r="X76" i="1" s="1"/>
  <c r="Q78" i="1"/>
  <c r="W78" i="1"/>
  <c r="G79" i="1"/>
  <c r="Y76" i="1" s="1"/>
  <c r="Q79" i="1"/>
  <c r="Y78" i="1" s="1"/>
  <c r="N87" i="1"/>
  <c r="P87" i="1"/>
  <c r="G81" i="1"/>
  <c r="V77" i="1" s="1"/>
  <c r="Q81" i="1"/>
  <c r="G82" i="1"/>
  <c r="W77" i="1" s="1"/>
  <c r="Q82" i="1"/>
  <c r="G83" i="1"/>
  <c r="X77" i="1" s="1"/>
  <c r="Q83" i="1"/>
  <c r="G84" i="1"/>
  <c r="Q84" i="1"/>
  <c r="D87" i="1"/>
  <c r="E87" i="1"/>
  <c r="G98" i="1"/>
  <c r="Q98" i="1"/>
  <c r="V100" i="1" s="1"/>
  <c r="G99" i="1"/>
  <c r="Q99" i="1"/>
  <c r="G100" i="1"/>
  <c r="Q100" i="1"/>
  <c r="X100" i="1" s="1"/>
  <c r="G101" i="1"/>
  <c r="Q101" i="1"/>
  <c r="Y100" i="1" s="1"/>
  <c r="D109" i="1"/>
  <c r="G103" i="1"/>
  <c r="Q103" i="1"/>
  <c r="G104" i="1"/>
  <c r="Q104" i="1"/>
  <c r="G105" i="1"/>
  <c r="Q105" i="1"/>
  <c r="X101" i="1" s="1"/>
  <c r="G106" i="1"/>
  <c r="Y99" i="1" s="1"/>
  <c r="Q106" i="1"/>
  <c r="R106" i="1" s="1"/>
  <c r="G121" i="1"/>
  <c r="Q121" i="1"/>
  <c r="V121" i="1"/>
  <c r="G122" i="1"/>
  <c r="W121" i="1" s="1"/>
  <c r="Q122" i="1"/>
  <c r="G123" i="1"/>
  <c r="Q123" i="1"/>
  <c r="G124" i="1"/>
  <c r="Y121" i="1" s="1"/>
  <c r="Q124" i="1"/>
  <c r="D125" i="1"/>
  <c r="E125" i="1"/>
  <c r="F125" i="1"/>
  <c r="N125" i="1"/>
  <c r="O125" i="1"/>
  <c r="P125" i="1"/>
  <c r="G126" i="1"/>
  <c r="Q126" i="1"/>
  <c r="V124" i="1" s="1"/>
  <c r="G127" i="1"/>
  <c r="Q127" i="1"/>
  <c r="W124" i="1" s="1"/>
  <c r="G128" i="1"/>
  <c r="X122" i="1" s="1"/>
  <c r="Q128" i="1"/>
  <c r="X124" i="1" s="1"/>
  <c r="G129" i="1"/>
  <c r="Y122" i="1" s="1"/>
  <c r="Q129" i="1"/>
  <c r="D130" i="1"/>
  <c r="E130" i="1"/>
  <c r="F130" i="1"/>
  <c r="N130" i="1"/>
  <c r="O130" i="1"/>
  <c r="P130" i="1"/>
  <c r="G143" i="1"/>
  <c r="Q143" i="1"/>
  <c r="Q147" i="1" s="1"/>
  <c r="G144" i="1"/>
  <c r="W143" i="1" s="1"/>
  <c r="Q144" i="1"/>
  <c r="V144" i="1"/>
  <c r="G145" i="1"/>
  <c r="H145" i="1" s="1"/>
  <c r="Q145" i="1"/>
  <c r="X145" i="1" s="1"/>
  <c r="G146" i="1"/>
  <c r="Q146" i="1"/>
  <c r="Y145" i="1" s="1"/>
  <c r="D147" i="1"/>
  <c r="E147" i="1"/>
  <c r="F147" i="1"/>
  <c r="N147" i="1"/>
  <c r="O147" i="1"/>
  <c r="P147" i="1"/>
  <c r="G148" i="1"/>
  <c r="Q148" i="1"/>
  <c r="G149" i="1"/>
  <c r="Q149" i="1"/>
  <c r="W146" i="1" s="1"/>
  <c r="G150" i="1"/>
  <c r="Q150" i="1"/>
  <c r="X146" i="1" s="1"/>
  <c r="G151" i="1"/>
  <c r="Y144" i="1" s="1"/>
  <c r="D152" i="1"/>
  <c r="E152" i="1"/>
  <c r="F152" i="1"/>
  <c r="N152" i="1"/>
  <c r="O152" i="1"/>
  <c r="G166" i="1"/>
  <c r="V166" i="1" s="1"/>
  <c r="Q166" i="1"/>
  <c r="G167" i="1"/>
  <c r="Q167" i="1"/>
  <c r="G168" i="1"/>
  <c r="R168" i="1" s="1"/>
  <c r="Q168" i="1"/>
  <c r="V168" i="1"/>
  <c r="W168" i="1"/>
  <c r="X168" i="1"/>
  <c r="G169" i="1"/>
  <c r="Y166" i="1" s="1"/>
  <c r="Q169" i="1"/>
  <c r="Y168" i="1" s="1"/>
  <c r="V169" i="1"/>
  <c r="Q170" i="1"/>
  <c r="G171" i="1"/>
  <c r="Q171" i="1"/>
  <c r="G172" i="1"/>
  <c r="Q172" i="1"/>
  <c r="W169" i="1" s="1"/>
  <c r="G173" i="1"/>
  <c r="Q173" i="1"/>
  <c r="X169" i="1" s="1"/>
  <c r="G174" i="1"/>
  <c r="Y167" i="1" s="1"/>
  <c r="Q174" i="1"/>
  <c r="P177" i="1"/>
  <c r="N177" i="1"/>
  <c r="O177" i="1"/>
  <c r="G187" i="1"/>
  <c r="Q187" i="1"/>
  <c r="R187" i="1" s="1"/>
  <c r="G188" i="1"/>
  <c r="Q188" i="1"/>
  <c r="G189" i="1"/>
  <c r="Q189" i="1"/>
  <c r="X189" i="1" s="1"/>
  <c r="V189" i="1"/>
  <c r="G190" i="1"/>
  <c r="Y187" i="1" s="1"/>
  <c r="Q190" i="1"/>
  <c r="D191" i="1"/>
  <c r="E191" i="1"/>
  <c r="E198" i="1" s="1"/>
  <c r="F191" i="1"/>
  <c r="N191" i="1"/>
  <c r="O191" i="1"/>
  <c r="P191" i="1"/>
  <c r="P198" i="1" s="1"/>
  <c r="G192" i="1"/>
  <c r="V188" i="1" s="1"/>
  <c r="Q192" i="1"/>
  <c r="V190" i="1" s="1"/>
  <c r="G193" i="1"/>
  <c r="Q193" i="1"/>
  <c r="W190" i="1" s="1"/>
  <c r="G194" i="1"/>
  <c r="X188" i="1" s="1"/>
  <c r="Q194" i="1"/>
  <c r="G195" i="1"/>
  <c r="Y188" i="1" s="1"/>
  <c r="Q195" i="1"/>
  <c r="R195" i="1" s="1"/>
  <c r="D196" i="1"/>
  <c r="E196" i="1"/>
  <c r="F196" i="1"/>
  <c r="N196" i="1"/>
  <c r="O196" i="1"/>
  <c r="P196" i="1"/>
  <c r="G210" i="1"/>
  <c r="V210" i="1" s="1"/>
  <c r="Q210" i="1"/>
  <c r="V212" i="1" s="1"/>
  <c r="G211" i="1"/>
  <c r="W210" i="1" s="1"/>
  <c r="Q211" i="1"/>
  <c r="W211" i="1"/>
  <c r="G212" i="1"/>
  <c r="X210" i="1" s="1"/>
  <c r="Q212" i="1"/>
  <c r="R212" i="1" s="1"/>
  <c r="G213" i="1"/>
  <c r="Q213" i="1"/>
  <c r="Y212" i="1" s="1"/>
  <c r="D214" i="1"/>
  <c r="E214" i="1"/>
  <c r="F214" i="1"/>
  <c r="N214" i="1"/>
  <c r="O214" i="1"/>
  <c r="P214" i="1"/>
  <c r="G215" i="1"/>
  <c r="V211" i="1" s="1"/>
  <c r="Q215" i="1"/>
  <c r="G216" i="1"/>
  <c r="Q216" i="1"/>
  <c r="G217" i="1"/>
  <c r="Q217" i="1"/>
  <c r="X213" i="1" s="1"/>
  <c r="G218" i="1"/>
  <c r="Q218" i="1"/>
  <c r="D219" i="1"/>
  <c r="D221" i="1" s="1"/>
  <c r="E219" i="1"/>
  <c r="F219" i="1"/>
  <c r="F221" i="1" s="1"/>
  <c r="N219" i="1"/>
  <c r="O219" i="1"/>
  <c r="O221" i="1" s="1"/>
  <c r="P219" i="1"/>
  <c r="P221" i="1" s="1"/>
  <c r="E221" i="1"/>
  <c r="G231" i="1"/>
  <c r="Q231" i="1"/>
  <c r="V233" i="1" s="1"/>
  <c r="G232" i="1"/>
  <c r="Q232" i="1"/>
  <c r="W233" i="1" s="1"/>
  <c r="G233" i="1"/>
  <c r="Q233" i="1"/>
  <c r="X233" i="1" s="1"/>
  <c r="G234" i="1"/>
  <c r="Y231" i="1" s="1"/>
  <c r="Q234" i="1"/>
  <c r="Y233" i="1" s="1"/>
  <c r="D235" i="1"/>
  <c r="E235" i="1"/>
  <c r="F235" i="1"/>
  <c r="N235" i="1"/>
  <c r="O235" i="1"/>
  <c r="P235" i="1"/>
  <c r="G236" i="1"/>
  <c r="Q236" i="1"/>
  <c r="V234" i="1" s="1"/>
  <c r="G237" i="1"/>
  <c r="W232" i="1" s="1"/>
  <c r="Q237" i="1"/>
  <c r="W234" i="1" s="1"/>
  <c r="G238" i="1"/>
  <c r="X232" i="1" s="1"/>
  <c r="Q238" i="1"/>
  <c r="G239" i="1"/>
  <c r="Y232" i="1" s="1"/>
  <c r="Q239" i="1"/>
  <c r="D240" i="1"/>
  <c r="E240" i="1"/>
  <c r="F240" i="1"/>
  <c r="N240" i="1"/>
  <c r="O240" i="1"/>
  <c r="P240" i="1"/>
  <c r="G254" i="1"/>
  <c r="V254" i="1" s="1"/>
  <c r="Q254" i="1"/>
  <c r="V256" i="1" s="1"/>
  <c r="G255" i="1"/>
  <c r="Q255" i="1"/>
  <c r="W256" i="1" s="1"/>
  <c r="G256" i="1"/>
  <c r="Q256" i="1"/>
  <c r="X256" i="1" s="1"/>
  <c r="G257" i="1"/>
  <c r="Y254" i="1" s="1"/>
  <c r="Q257" i="1"/>
  <c r="E265" i="1"/>
  <c r="P265" i="1"/>
  <c r="G259" i="1"/>
  <c r="V255" i="1" s="1"/>
  <c r="Q259" i="1"/>
  <c r="V257" i="1" s="1"/>
  <c r="G260" i="1"/>
  <c r="Q260" i="1"/>
  <c r="W257" i="1" s="1"/>
  <c r="G261" i="1"/>
  <c r="Q261" i="1"/>
  <c r="G262" i="1"/>
  <c r="Q262" i="1"/>
  <c r="Y257" i="1" s="1"/>
  <c r="F265" i="1"/>
  <c r="G275" i="1"/>
  <c r="V275" i="1" s="1"/>
  <c r="Q275" i="1"/>
  <c r="G276" i="1"/>
  <c r="W275" i="1" s="1"/>
  <c r="Q276" i="1"/>
  <c r="G277" i="1"/>
  <c r="X275" i="1" s="1"/>
  <c r="Q277" i="1"/>
  <c r="G278" i="1"/>
  <c r="Q278" i="1"/>
  <c r="Y277" i="1" s="1"/>
  <c r="D279" i="1"/>
  <c r="E279" i="1"/>
  <c r="F279" i="1"/>
  <c r="N279" i="1"/>
  <c r="O279" i="1"/>
  <c r="P279" i="1"/>
  <c r="G280" i="1"/>
  <c r="Q280" i="1"/>
  <c r="G281" i="1"/>
  <c r="W276" i="1" s="1"/>
  <c r="Q281" i="1"/>
  <c r="W278" i="1" s="1"/>
  <c r="G282" i="1"/>
  <c r="X276" i="1" s="1"/>
  <c r="Q282" i="1"/>
  <c r="G283" i="1"/>
  <c r="Q283" i="1"/>
  <c r="H283" i="1" s="1"/>
  <c r="D284" i="1"/>
  <c r="E284" i="1"/>
  <c r="F284" i="1"/>
  <c r="N284" i="1"/>
  <c r="O284" i="1"/>
  <c r="P284" i="1"/>
  <c r="E286" i="1"/>
  <c r="P286" i="1"/>
  <c r="G298" i="1"/>
  <c r="V298" i="1" s="1"/>
  <c r="Q298" i="1"/>
  <c r="V300" i="1" s="1"/>
  <c r="G299" i="1"/>
  <c r="W298" i="1" s="1"/>
  <c r="Q299" i="1"/>
  <c r="G300" i="1"/>
  <c r="Q300" i="1"/>
  <c r="G301" i="1"/>
  <c r="Q301" i="1"/>
  <c r="D302" i="1"/>
  <c r="E302" i="1"/>
  <c r="F302" i="1"/>
  <c r="N302" i="1"/>
  <c r="O302" i="1"/>
  <c r="P302" i="1"/>
  <c r="P309" i="1" s="1"/>
  <c r="G303" i="1"/>
  <c r="V299" i="1" s="1"/>
  <c r="Q303" i="1"/>
  <c r="G304" i="1"/>
  <c r="W299" i="1" s="1"/>
  <c r="Q304" i="1"/>
  <c r="G305" i="1"/>
  <c r="X299" i="1" s="1"/>
  <c r="Q305" i="1"/>
  <c r="G306" i="1"/>
  <c r="Q306" i="1"/>
  <c r="Y301" i="1" s="1"/>
  <c r="D307" i="1"/>
  <c r="E307" i="1"/>
  <c r="F307" i="1"/>
  <c r="N307" i="1"/>
  <c r="O307" i="1"/>
  <c r="P307" i="1"/>
  <c r="G319" i="1"/>
  <c r="Q319" i="1"/>
  <c r="H319" i="1" s="1"/>
  <c r="V319" i="1"/>
  <c r="G320" i="1"/>
  <c r="Q320" i="1"/>
  <c r="H320" i="1" s="1"/>
  <c r="G321" i="1"/>
  <c r="Q321" i="1"/>
  <c r="X321" i="1" s="1"/>
  <c r="G322" i="1"/>
  <c r="Y319" i="1" s="1"/>
  <c r="Q322" i="1"/>
  <c r="Y321" i="1" s="1"/>
  <c r="D323" i="1"/>
  <c r="E323" i="1"/>
  <c r="F323" i="1"/>
  <c r="N323" i="1"/>
  <c r="O323" i="1"/>
  <c r="P323" i="1"/>
  <c r="G324" i="1"/>
  <c r="Q324" i="1"/>
  <c r="G325" i="1"/>
  <c r="W320" i="1" s="1"/>
  <c r="Q325" i="1"/>
  <c r="W322" i="1" s="1"/>
  <c r="G326" i="1"/>
  <c r="X320" i="1" s="1"/>
  <c r="Q326" i="1"/>
  <c r="X322" i="1" s="1"/>
  <c r="G327" i="1"/>
  <c r="Y320" i="1" s="1"/>
  <c r="Q327" i="1"/>
  <c r="D328" i="1"/>
  <c r="E328" i="1"/>
  <c r="F328" i="1"/>
  <c r="N328" i="1"/>
  <c r="O328" i="1"/>
  <c r="P328" i="1"/>
  <c r="G342" i="1"/>
  <c r="Q342" i="1"/>
  <c r="V344" i="1" s="1"/>
  <c r="G343" i="1"/>
  <c r="Q343" i="1"/>
  <c r="W344" i="1" s="1"/>
  <c r="G344" i="1"/>
  <c r="Q344" i="1"/>
  <c r="G345" i="1"/>
  <c r="Y342" i="1" s="1"/>
  <c r="Q345" i="1"/>
  <c r="D346" i="1"/>
  <c r="E346" i="1"/>
  <c r="F346" i="1"/>
  <c r="N346" i="1"/>
  <c r="N353" i="1" s="1"/>
  <c r="O346" i="1"/>
  <c r="P346" i="1"/>
  <c r="G347" i="1"/>
  <c r="Q347" i="1"/>
  <c r="V345" i="1" s="1"/>
  <c r="G348" i="1"/>
  <c r="Q348" i="1"/>
  <c r="W345" i="1" s="1"/>
  <c r="G349" i="1"/>
  <c r="Q349" i="1"/>
  <c r="X345" i="1" s="1"/>
  <c r="G350" i="1"/>
  <c r="Y343" i="1" s="1"/>
  <c r="Q350" i="1"/>
  <c r="D351" i="1"/>
  <c r="E351" i="1"/>
  <c r="F351" i="1"/>
  <c r="N351" i="1"/>
  <c r="O351" i="1"/>
  <c r="P351" i="1"/>
  <c r="G363" i="1"/>
  <c r="V363" i="1" s="1"/>
  <c r="Q363" i="1"/>
  <c r="G364" i="1"/>
  <c r="W363" i="1" s="1"/>
  <c r="Q364" i="1"/>
  <c r="G365" i="1"/>
  <c r="X363" i="1" s="1"/>
  <c r="Q365" i="1"/>
  <c r="G366" i="1"/>
  <c r="Q366" i="1"/>
  <c r="Y365" i="1" s="1"/>
  <c r="D367" i="1"/>
  <c r="E367" i="1"/>
  <c r="F367" i="1"/>
  <c r="N367" i="1"/>
  <c r="O367" i="1"/>
  <c r="P367" i="1"/>
  <c r="G368" i="1"/>
  <c r="V364" i="1" s="1"/>
  <c r="Q368" i="1"/>
  <c r="G369" i="1"/>
  <c r="W364" i="1" s="1"/>
  <c r="Q369" i="1"/>
  <c r="G370" i="1"/>
  <c r="X364" i="1" s="1"/>
  <c r="Q370" i="1"/>
  <c r="X366" i="1" s="1"/>
  <c r="G371" i="1"/>
  <c r="Q371" i="1"/>
  <c r="Y366" i="1" s="1"/>
  <c r="D372" i="1"/>
  <c r="E372" i="1"/>
  <c r="F372" i="1"/>
  <c r="N372" i="1"/>
  <c r="O372" i="1"/>
  <c r="P372" i="1"/>
  <c r="E374" i="1"/>
  <c r="G386" i="1"/>
  <c r="V386" i="1" s="1"/>
  <c r="Q386" i="1"/>
  <c r="G387" i="1"/>
  <c r="W386" i="1" s="1"/>
  <c r="Q387" i="1"/>
  <c r="G388" i="1"/>
  <c r="Q388" i="1"/>
  <c r="X388" i="1" s="1"/>
  <c r="V388" i="1"/>
  <c r="G389" i="1"/>
  <c r="Q389" i="1"/>
  <c r="D390" i="1"/>
  <c r="E390" i="1"/>
  <c r="F390" i="1"/>
  <c r="N390" i="1"/>
  <c r="O390" i="1"/>
  <c r="P390" i="1"/>
  <c r="P397" i="1" s="1"/>
  <c r="G391" i="1"/>
  <c r="Q391" i="1"/>
  <c r="G392" i="1"/>
  <c r="W387" i="1" s="1"/>
  <c r="Q392" i="1"/>
  <c r="G393" i="1"/>
  <c r="X387" i="1" s="1"/>
  <c r="Q393" i="1"/>
  <c r="X389" i="1" s="1"/>
  <c r="G394" i="1"/>
  <c r="Q394" i="1"/>
  <c r="D395" i="1"/>
  <c r="E395" i="1"/>
  <c r="E397" i="1" s="1"/>
  <c r="F395" i="1"/>
  <c r="F397" i="1" s="1"/>
  <c r="N395" i="1"/>
  <c r="O395" i="1"/>
  <c r="P395" i="1"/>
  <c r="G407" i="1"/>
  <c r="V407" i="1" s="1"/>
  <c r="Q407" i="1"/>
  <c r="V409" i="1" s="1"/>
  <c r="G408" i="1"/>
  <c r="Q408" i="1"/>
  <c r="W409" i="1" s="1"/>
  <c r="G409" i="1"/>
  <c r="Q409" i="1"/>
  <c r="X409" i="1" s="1"/>
  <c r="G410" i="1"/>
  <c r="Y407" i="1" s="1"/>
  <c r="Q410" i="1"/>
  <c r="D411" i="1"/>
  <c r="E411" i="1"/>
  <c r="F411" i="1"/>
  <c r="N411" i="1"/>
  <c r="O411" i="1"/>
  <c r="P411" i="1"/>
  <c r="G412" i="1"/>
  <c r="Q412" i="1"/>
  <c r="G413" i="1"/>
  <c r="Q413" i="1"/>
  <c r="W410" i="1" s="1"/>
  <c r="G414" i="1"/>
  <c r="Q414" i="1"/>
  <c r="X410" i="1" s="1"/>
  <c r="G415" i="1"/>
  <c r="Y408" i="1" s="1"/>
  <c r="Q415" i="1"/>
  <c r="D416" i="1"/>
  <c r="D418" i="1" s="1"/>
  <c r="E416" i="1"/>
  <c r="F416" i="1"/>
  <c r="N416" i="1"/>
  <c r="O416" i="1"/>
  <c r="P416" i="1"/>
  <c r="G430" i="1"/>
  <c r="V430" i="1" s="1"/>
  <c r="Q430" i="1"/>
  <c r="V432" i="1" s="1"/>
  <c r="G431" i="1"/>
  <c r="W430" i="1" s="1"/>
  <c r="Q431" i="1"/>
  <c r="G432" i="1"/>
  <c r="Q432" i="1"/>
  <c r="R432" i="1" s="1"/>
  <c r="X432" i="1"/>
  <c r="G433" i="1"/>
  <c r="Q433" i="1"/>
  <c r="Y432" i="1" s="1"/>
  <c r="N441" i="1"/>
  <c r="O441" i="1"/>
  <c r="G435" i="1"/>
  <c r="V431" i="1" s="1"/>
  <c r="Q435" i="1"/>
  <c r="G436" i="1"/>
  <c r="W431" i="1" s="1"/>
  <c r="Q436" i="1"/>
  <c r="G437" i="1"/>
  <c r="X431" i="1" s="1"/>
  <c r="Q437" i="1"/>
  <c r="X433" i="1" s="1"/>
  <c r="G438" i="1"/>
  <c r="Q438" i="1"/>
  <c r="F441" i="1"/>
  <c r="D441" i="1"/>
  <c r="E441" i="1"/>
  <c r="P441" i="1"/>
  <c r="G451" i="1"/>
  <c r="Q451" i="1"/>
  <c r="V453" i="1" s="1"/>
  <c r="W451" i="1"/>
  <c r="G452" i="1"/>
  <c r="Q452" i="1"/>
  <c r="W453" i="1" s="1"/>
  <c r="G453" i="1"/>
  <c r="X451" i="1" s="1"/>
  <c r="Q453" i="1"/>
  <c r="R453" i="1" s="1"/>
  <c r="X453" i="1"/>
  <c r="G454" i="1"/>
  <c r="Y451" i="1" s="1"/>
  <c r="Q454" i="1"/>
  <c r="D462" i="1"/>
  <c r="E462" i="1"/>
  <c r="O462" i="1"/>
  <c r="P462" i="1"/>
  <c r="G456" i="1"/>
  <c r="Q456" i="1"/>
  <c r="G457" i="1"/>
  <c r="Q457" i="1"/>
  <c r="W454" i="1" s="1"/>
  <c r="G458" i="1"/>
  <c r="Q458" i="1"/>
  <c r="X454" i="1" s="1"/>
  <c r="G459" i="1"/>
  <c r="Y452" i="1" s="1"/>
  <c r="Q459" i="1"/>
  <c r="F462" i="1"/>
  <c r="N462" i="1"/>
  <c r="G474" i="1"/>
  <c r="Q474" i="1"/>
  <c r="V476" i="1" s="1"/>
  <c r="G475" i="1"/>
  <c r="Q475" i="1"/>
  <c r="Y475" i="1"/>
  <c r="G476" i="1"/>
  <c r="Q476" i="1"/>
  <c r="X476" i="1" s="1"/>
  <c r="W476" i="1"/>
  <c r="G477" i="1"/>
  <c r="Y474" i="1" s="1"/>
  <c r="Q477" i="1"/>
  <c r="E485" i="1"/>
  <c r="G479" i="1"/>
  <c r="Q479" i="1"/>
  <c r="V477" i="1" s="1"/>
  <c r="G480" i="1"/>
  <c r="Q480" i="1"/>
  <c r="W477" i="1" s="1"/>
  <c r="G481" i="1"/>
  <c r="Q481" i="1"/>
  <c r="G482" i="1"/>
  <c r="Q482" i="1"/>
  <c r="Y477" i="1" s="1"/>
  <c r="F485" i="1"/>
  <c r="N485" i="1"/>
  <c r="O485" i="1"/>
  <c r="G495" i="1"/>
  <c r="Q495" i="1"/>
  <c r="H495" i="1" s="1"/>
  <c r="G496" i="1"/>
  <c r="Q496" i="1"/>
  <c r="W497" i="1" s="1"/>
  <c r="G497" i="1"/>
  <c r="X495" i="1" s="1"/>
  <c r="Q497" i="1"/>
  <c r="G498" i="1"/>
  <c r="Y495" i="1" s="1"/>
  <c r="Q498" i="1"/>
  <c r="D499" i="1"/>
  <c r="E499" i="1"/>
  <c r="F499" i="1"/>
  <c r="N499" i="1"/>
  <c r="O499" i="1"/>
  <c r="P499" i="1"/>
  <c r="P506" i="1" s="1"/>
  <c r="G500" i="1"/>
  <c r="V496" i="1" s="1"/>
  <c r="Q500" i="1"/>
  <c r="V498" i="1" s="1"/>
  <c r="G501" i="1"/>
  <c r="Q501" i="1"/>
  <c r="W498" i="1" s="1"/>
  <c r="G502" i="1"/>
  <c r="X496" i="1" s="1"/>
  <c r="Q502" i="1"/>
  <c r="G503" i="1"/>
  <c r="Y496" i="1" s="1"/>
  <c r="Q503" i="1"/>
  <c r="D504" i="1"/>
  <c r="D506" i="1" s="1"/>
  <c r="E504" i="1"/>
  <c r="F504" i="1"/>
  <c r="N504" i="1"/>
  <c r="O504" i="1"/>
  <c r="P504" i="1"/>
  <c r="G518" i="1"/>
  <c r="V518" i="1" s="1"/>
  <c r="Q518" i="1"/>
  <c r="G519" i="1"/>
  <c r="W518" i="1" s="1"/>
  <c r="Q519" i="1"/>
  <c r="G520" i="1"/>
  <c r="Q520" i="1"/>
  <c r="X520" i="1" s="1"/>
  <c r="G521" i="1"/>
  <c r="Q521" i="1"/>
  <c r="Y520" i="1" s="1"/>
  <c r="D522" i="1"/>
  <c r="E522" i="1"/>
  <c r="F522" i="1"/>
  <c r="N522" i="1"/>
  <c r="O522" i="1"/>
  <c r="P522" i="1"/>
  <c r="P529" i="1" s="1"/>
  <c r="G523" i="1"/>
  <c r="V519" i="1" s="1"/>
  <c r="Q523" i="1"/>
  <c r="G524" i="1"/>
  <c r="W519" i="1" s="1"/>
  <c r="Q524" i="1"/>
  <c r="G525" i="1"/>
  <c r="X519" i="1" s="1"/>
  <c r="Q525" i="1"/>
  <c r="G526" i="1"/>
  <c r="Q526" i="1"/>
  <c r="Y521" i="1" s="1"/>
  <c r="D527" i="1"/>
  <c r="E527" i="1"/>
  <c r="E529" i="1" s="1"/>
  <c r="F527" i="1"/>
  <c r="N527" i="1"/>
  <c r="O527" i="1"/>
  <c r="P527" i="1"/>
  <c r="O529" i="1"/>
  <c r="G539" i="1"/>
  <c r="Q539" i="1"/>
  <c r="G540" i="1"/>
  <c r="Q540" i="1"/>
  <c r="W541" i="1" s="1"/>
  <c r="G541" i="1"/>
  <c r="Q541" i="1"/>
  <c r="X541" i="1"/>
  <c r="G542" i="1"/>
  <c r="Y539" i="1" s="1"/>
  <c r="Q542" i="1"/>
  <c r="D543" i="1"/>
  <c r="E543" i="1"/>
  <c r="F543" i="1"/>
  <c r="N543" i="1"/>
  <c r="O543" i="1"/>
  <c r="P543" i="1"/>
  <c r="G544" i="1"/>
  <c r="Q544" i="1"/>
  <c r="V542" i="1" s="1"/>
  <c r="G545" i="1"/>
  <c r="Q545" i="1"/>
  <c r="W542" i="1" s="1"/>
  <c r="G546" i="1"/>
  <c r="X540" i="1" s="1"/>
  <c r="Q546" i="1"/>
  <c r="X542" i="1" s="1"/>
  <c r="G547" i="1"/>
  <c r="Y540" i="1" s="1"/>
  <c r="Q547" i="1"/>
  <c r="D548" i="1"/>
  <c r="E548" i="1"/>
  <c r="F548" i="1"/>
  <c r="N548" i="1"/>
  <c r="N550" i="1" s="1"/>
  <c r="O548" i="1"/>
  <c r="P548" i="1"/>
  <c r="G562" i="1"/>
  <c r="Q562" i="1"/>
  <c r="V564" i="1" s="1"/>
  <c r="G563" i="1"/>
  <c r="Q563" i="1"/>
  <c r="W564" i="1" s="1"/>
  <c r="G564" i="1"/>
  <c r="Q564" i="1"/>
  <c r="G565" i="1"/>
  <c r="Y562" i="1" s="1"/>
  <c r="Q565" i="1"/>
  <c r="P573" i="1"/>
  <c r="G567" i="1"/>
  <c r="Q567" i="1"/>
  <c r="V565" i="1" s="1"/>
  <c r="G568" i="1"/>
  <c r="Q568" i="1"/>
  <c r="W565" i="1" s="1"/>
  <c r="G569" i="1"/>
  <c r="X563" i="1" s="1"/>
  <c r="Q569" i="1"/>
  <c r="G570" i="1"/>
  <c r="Y563" i="1" s="1"/>
  <c r="Q570" i="1"/>
  <c r="E573" i="1"/>
  <c r="F573" i="1"/>
  <c r="G583" i="1"/>
  <c r="Q583" i="1"/>
  <c r="G584" i="1"/>
  <c r="Q584" i="1"/>
  <c r="W585" i="1" s="1"/>
  <c r="G585" i="1"/>
  <c r="Q585" i="1"/>
  <c r="G586" i="1"/>
  <c r="Y583" i="1" s="1"/>
  <c r="Q586" i="1"/>
  <c r="D587" i="1"/>
  <c r="E587" i="1"/>
  <c r="F587" i="1"/>
  <c r="N587" i="1"/>
  <c r="O587" i="1"/>
  <c r="P587" i="1"/>
  <c r="G588" i="1"/>
  <c r="V584" i="1" s="1"/>
  <c r="Q588" i="1"/>
  <c r="V586" i="1" s="1"/>
  <c r="G589" i="1"/>
  <c r="Q589" i="1"/>
  <c r="G590" i="1"/>
  <c r="X584" i="1" s="1"/>
  <c r="Q590" i="1"/>
  <c r="X586" i="1" s="1"/>
  <c r="G591" i="1"/>
  <c r="Q591" i="1"/>
  <c r="Y586" i="1" s="1"/>
  <c r="D592" i="1"/>
  <c r="E592" i="1"/>
  <c r="F592" i="1"/>
  <c r="N592" i="1"/>
  <c r="O592" i="1"/>
  <c r="P592" i="1"/>
  <c r="G606" i="1"/>
  <c r="Q606" i="1"/>
  <c r="G607" i="1"/>
  <c r="Q607" i="1"/>
  <c r="W608" i="1" s="1"/>
  <c r="G608" i="1"/>
  <c r="Q608" i="1"/>
  <c r="X608" i="1" s="1"/>
  <c r="V608" i="1"/>
  <c r="G609" i="1"/>
  <c r="Y606" i="1" s="1"/>
  <c r="Q609" i="1"/>
  <c r="Y608" i="1" s="1"/>
  <c r="F617" i="1"/>
  <c r="G611" i="1"/>
  <c r="Q611" i="1"/>
  <c r="V609" i="1" s="1"/>
  <c r="G612" i="1"/>
  <c r="Q612" i="1"/>
  <c r="W609" i="1" s="1"/>
  <c r="G613" i="1"/>
  <c r="X607" i="1" s="1"/>
  <c r="Q613" i="1"/>
  <c r="X609" i="1" s="1"/>
  <c r="G614" i="1"/>
  <c r="Y607" i="1" s="1"/>
  <c r="Q614" i="1"/>
  <c r="G627" i="1"/>
  <c r="Q627" i="1"/>
  <c r="V629" i="1" s="1"/>
  <c r="G628" i="1"/>
  <c r="Q628" i="1"/>
  <c r="W629" i="1" s="1"/>
  <c r="G629" i="1"/>
  <c r="Q629" i="1"/>
  <c r="X629" i="1" s="1"/>
  <c r="G630" i="1"/>
  <c r="Y627" i="1" s="1"/>
  <c r="Q630" i="1"/>
  <c r="D631" i="1"/>
  <c r="E631" i="1"/>
  <c r="E638" i="1" s="1"/>
  <c r="F631" i="1"/>
  <c r="N631" i="1"/>
  <c r="O631" i="1"/>
  <c r="O638" i="1" s="1"/>
  <c r="P631" i="1"/>
  <c r="G632" i="1"/>
  <c r="Q632" i="1"/>
  <c r="V630" i="1" s="1"/>
  <c r="G633" i="1"/>
  <c r="Q633" i="1"/>
  <c r="W630" i="1" s="1"/>
  <c r="G634" i="1"/>
  <c r="Q634" i="1"/>
  <c r="X630" i="1" s="1"/>
  <c r="G635" i="1"/>
  <c r="H635" i="1" s="1"/>
  <c r="Q635" i="1"/>
  <c r="Y630" i="1" s="1"/>
  <c r="D636" i="1"/>
  <c r="E636" i="1"/>
  <c r="F636" i="1"/>
  <c r="N636" i="1"/>
  <c r="O636" i="1"/>
  <c r="P636" i="1"/>
  <c r="F638" i="1"/>
  <c r="G650" i="1"/>
  <c r="V650" i="1" s="1"/>
  <c r="Q650" i="1"/>
  <c r="G651" i="1"/>
  <c r="W650" i="1" s="1"/>
  <c r="Q651" i="1"/>
  <c r="W651" i="1"/>
  <c r="G652" i="1"/>
  <c r="X650" i="1" s="1"/>
  <c r="Q652" i="1"/>
  <c r="W652" i="1"/>
  <c r="G653" i="1"/>
  <c r="Q653" i="1"/>
  <c r="D654" i="1"/>
  <c r="E654" i="1"/>
  <c r="E661" i="1" s="1"/>
  <c r="F654" i="1"/>
  <c r="N654" i="1"/>
  <c r="O654" i="1"/>
  <c r="P654" i="1"/>
  <c r="P661" i="1" s="1"/>
  <c r="G655" i="1"/>
  <c r="V651" i="1" s="1"/>
  <c r="Q655" i="1"/>
  <c r="G656" i="1"/>
  <c r="Q656" i="1"/>
  <c r="R656" i="1" s="1"/>
  <c r="G657" i="1"/>
  <c r="X651" i="1" s="1"/>
  <c r="Q657" i="1"/>
  <c r="X653" i="1" s="1"/>
  <c r="G658" i="1"/>
  <c r="Q658" i="1"/>
  <c r="Y653" i="1" s="1"/>
  <c r="D659" i="1"/>
  <c r="E659" i="1"/>
  <c r="F659" i="1"/>
  <c r="N659" i="1"/>
  <c r="O659" i="1"/>
  <c r="P659" i="1"/>
  <c r="G671" i="1"/>
  <c r="V671" i="1" s="1"/>
  <c r="Q671" i="1"/>
  <c r="G672" i="1"/>
  <c r="W671" i="1" s="1"/>
  <c r="Q672" i="1"/>
  <c r="G673" i="1"/>
  <c r="Q673" i="1"/>
  <c r="X673" i="1" s="1"/>
  <c r="G674" i="1"/>
  <c r="Q674" i="1"/>
  <c r="G676" i="1"/>
  <c r="Q676" i="1"/>
  <c r="G677" i="1"/>
  <c r="W672" i="1" s="1"/>
  <c r="Q677" i="1"/>
  <c r="R677" i="1" s="1"/>
  <c r="G678" i="1"/>
  <c r="Q678" i="1"/>
  <c r="X674" i="1" s="1"/>
  <c r="G679" i="1"/>
  <c r="Q679" i="1"/>
  <c r="P682" i="1"/>
  <c r="O682" i="1"/>
  <c r="G694" i="1"/>
  <c r="H694" i="1" s="1"/>
  <c r="Q694" i="1"/>
  <c r="V696" i="1" s="1"/>
  <c r="G695" i="1"/>
  <c r="Q695" i="1"/>
  <c r="Y695" i="1"/>
  <c r="G696" i="1"/>
  <c r="X694" i="1" s="1"/>
  <c r="Q696" i="1"/>
  <c r="H696" i="1" s="1"/>
  <c r="G697" i="1"/>
  <c r="Y694" i="1" s="1"/>
  <c r="Q697" i="1"/>
  <c r="D698" i="1"/>
  <c r="E698" i="1"/>
  <c r="F698" i="1"/>
  <c r="F705" i="1" s="1"/>
  <c r="N698" i="1"/>
  <c r="O698" i="1"/>
  <c r="P698" i="1"/>
  <c r="G699" i="1"/>
  <c r="Q699" i="1"/>
  <c r="G700" i="1"/>
  <c r="Q700" i="1"/>
  <c r="W697" i="1" s="1"/>
  <c r="G701" i="1"/>
  <c r="Q701" i="1"/>
  <c r="X697" i="1" s="1"/>
  <c r="G702" i="1"/>
  <c r="Q702" i="1"/>
  <c r="D703" i="1"/>
  <c r="E703" i="1"/>
  <c r="F703" i="1"/>
  <c r="N703" i="1"/>
  <c r="N705" i="1" s="1"/>
  <c r="O703" i="1"/>
  <c r="P703" i="1"/>
  <c r="P705" i="1" s="1"/>
  <c r="G715" i="1"/>
  <c r="Q715" i="1"/>
  <c r="V717" i="1" s="1"/>
  <c r="G716" i="1"/>
  <c r="Q716" i="1"/>
  <c r="W717" i="1" s="1"/>
  <c r="G717" i="1"/>
  <c r="Q717" i="1"/>
  <c r="X717" i="1"/>
  <c r="G718" i="1"/>
  <c r="Q718" i="1"/>
  <c r="Y717" i="1" s="1"/>
  <c r="E726" i="1"/>
  <c r="P726" i="1"/>
  <c r="G720" i="1"/>
  <c r="V716" i="1" s="1"/>
  <c r="Q720" i="1"/>
  <c r="V718" i="1" s="1"/>
  <c r="G721" i="1"/>
  <c r="Q721" i="1"/>
  <c r="W718" i="1" s="1"/>
  <c r="G722" i="1"/>
  <c r="Q722" i="1"/>
  <c r="X718" i="1" s="1"/>
  <c r="G723" i="1"/>
  <c r="Q723" i="1"/>
  <c r="Y718" i="1" s="1"/>
  <c r="F726" i="1"/>
  <c r="N726" i="1"/>
  <c r="G738" i="1"/>
  <c r="Q738" i="1"/>
  <c r="G739" i="1"/>
  <c r="Q739" i="1"/>
  <c r="W739" i="1"/>
  <c r="G740" i="1"/>
  <c r="X738" i="1" s="1"/>
  <c r="Q740" i="1"/>
  <c r="W740" i="1"/>
  <c r="G741" i="1"/>
  <c r="Y738" i="1" s="1"/>
  <c r="Q741" i="1"/>
  <c r="Y740" i="1" s="1"/>
  <c r="D742" i="1"/>
  <c r="E742" i="1"/>
  <c r="F742" i="1"/>
  <c r="N742" i="1"/>
  <c r="N749" i="1" s="1"/>
  <c r="O742" i="1"/>
  <c r="P742" i="1"/>
  <c r="G743" i="1"/>
  <c r="V739" i="1" s="1"/>
  <c r="Q743" i="1"/>
  <c r="G744" i="1"/>
  <c r="Q744" i="1"/>
  <c r="G745" i="1"/>
  <c r="X739" i="1" s="1"/>
  <c r="Q745" i="1"/>
  <c r="G746" i="1"/>
  <c r="Y739" i="1" s="1"/>
  <c r="Q746" i="1"/>
  <c r="H746" i="1" s="1"/>
  <c r="D747" i="1"/>
  <c r="E747" i="1"/>
  <c r="F747" i="1"/>
  <c r="F749" i="1" s="1"/>
  <c r="N747" i="1"/>
  <c r="O747" i="1"/>
  <c r="P747" i="1"/>
  <c r="G759" i="1"/>
  <c r="Q759" i="1"/>
  <c r="V759" i="1"/>
  <c r="G760" i="1"/>
  <c r="W759" i="1" s="1"/>
  <c r="Q760" i="1"/>
  <c r="G761" i="1"/>
  <c r="X759" i="1" s="1"/>
  <c r="H761" i="1"/>
  <c r="Q761" i="1"/>
  <c r="X761" i="1" s="1"/>
  <c r="G762" i="1"/>
  <c r="Q762" i="1"/>
  <c r="Y761" i="1" s="1"/>
  <c r="F770" i="1"/>
  <c r="O770" i="1"/>
  <c r="G764" i="1"/>
  <c r="Q764" i="1"/>
  <c r="G765" i="1"/>
  <c r="W760" i="1" s="1"/>
  <c r="Q765" i="1"/>
  <c r="R765" i="1" s="1"/>
  <c r="G766" i="1"/>
  <c r="Q766" i="1"/>
  <c r="X762" i="1" s="1"/>
  <c r="G767" i="1"/>
  <c r="Q767" i="1"/>
  <c r="Y762" i="1" s="1"/>
  <c r="D770" i="1"/>
  <c r="P770" i="1"/>
  <c r="G782" i="1"/>
  <c r="H782" i="1" s="1"/>
  <c r="Q782" i="1"/>
  <c r="V784" i="1" s="1"/>
  <c r="G783" i="1"/>
  <c r="Q783" i="1"/>
  <c r="W784" i="1" s="1"/>
  <c r="G784" i="1"/>
  <c r="X782" i="1" s="1"/>
  <c r="Q784" i="1"/>
  <c r="X784" i="1" s="1"/>
  <c r="G785" i="1"/>
  <c r="Y782" i="1" s="1"/>
  <c r="Q785" i="1"/>
  <c r="D786" i="1"/>
  <c r="E786" i="1"/>
  <c r="E793" i="1" s="1"/>
  <c r="F786" i="1"/>
  <c r="N786" i="1"/>
  <c r="N793" i="1" s="1"/>
  <c r="O786" i="1"/>
  <c r="P786" i="1"/>
  <c r="G787" i="1"/>
  <c r="Q787" i="1"/>
  <c r="V785" i="1" s="1"/>
  <c r="G788" i="1"/>
  <c r="W783" i="1" s="1"/>
  <c r="Q788" i="1"/>
  <c r="W785" i="1" s="1"/>
  <c r="G789" i="1"/>
  <c r="X783" i="1" s="1"/>
  <c r="Q789" i="1"/>
  <c r="G790" i="1"/>
  <c r="Y783" i="1" s="1"/>
  <c r="Q790" i="1"/>
  <c r="D791" i="1"/>
  <c r="E791" i="1"/>
  <c r="F791" i="1"/>
  <c r="N791" i="1"/>
  <c r="O791" i="1"/>
  <c r="P791" i="1"/>
  <c r="G803" i="1"/>
  <c r="V803" i="1" s="1"/>
  <c r="Q803" i="1"/>
  <c r="V805" i="1" s="1"/>
  <c r="G804" i="1"/>
  <c r="Q804" i="1"/>
  <c r="W805" i="1" s="1"/>
  <c r="G805" i="1"/>
  <c r="Q805" i="1"/>
  <c r="X805" i="1" s="1"/>
  <c r="G806" i="1"/>
  <c r="Q806" i="1"/>
  <c r="Y805" i="1" s="1"/>
  <c r="F814" i="1"/>
  <c r="P814" i="1"/>
  <c r="G808" i="1"/>
  <c r="Q808" i="1"/>
  <c r="V806" i="1" s="1"/>
  <c r="G809" i="1"/>
  <c r="Q809" i="1"/>
  <c r="G810" i="1"/>
  <c r="Q810" i="1"/>
  <c r="X806" i="1" s="1"/>
  <c r="G811" i="1"/>
  <c r="Y804" i="1" s="1"/>
  <c r="Q811" i="1"/>
  <c r="Y806" i="1" s="1"/>
  <c r="D814" i="1"/>
  <c r="N814" i="1"/>
  <c r="G826" i="1"/>
  <c r="Q826" i="1"/>
  <c r="V826" i="1"/>
  <c r="W826" i="1"/>
  <c r="G827" i="1"/>
  <c r="Q827" i="1"/>
  <c r="G828" i="1"/>
  <c r="Q828" i="1"/>
  <c r="G829" i="1"/>
  <c r="Y826" i="1" s="1"/>
  <c r="Q829" i="1"/>
  <c r="D830" i="1"/>
  <c r="E830" i="1"/>
  <c r="F830" i="1"/>
  <c r="N830" i="1"/>
  <c r="O830" i="1"/>
  <c r="P830" i="1"/>
  <c r="G831" i="1"/>
  <c r="V827" i="1" s="1"/>
  <c r="Q831" i="1"/>
  <c r="G832" i="1"/>
  <c r="W827" i="1" s="1"/>
  <c r="Q832" i="1"/>
  <c r="R832" i="1" s="1"/>
  <c r="G833" i="1"/>
  <c r="X827" i="1" s="1"/>
  <c r="Q833" i="1"/>
  <c r="G834" i="1"/>
  <c r="Q834" i="1"/>
  <c r="Y829" i="1" s="1"/>
  <c r="D835" i="1"/>
  <c r="E835" i="1"/>
  <c r="F835" i="1"/>
  <c r="G835" i="1"/>
  <c r="I835" i="1" s="1"/>
  <c r="N835" i="1"/>
  <c r="O835" i="1"/>
  <c r="P835" i="1"/>
  <c r="P837" i="1"/>
  <c r="G847" i="1"/>
  <c r="Q847" i="1"/>
  <c r="V847" i="1"/>
  <c r="G848" i="1"/>
  <c r="H848" i="1" s="1"/>
  <c r="Q848" i="1"/>
  <c r="G849" i="1"/>
  <c r="Q849" i="1"/>
  <c r="X849" i="1" s="1"/>
  <c r="Y849" i="1"/>
  <c r="G850" i="1"/>
  <c r="Q850" i="1"/>
  <c r="D851" i="1"/>
  <c r="E851" i="1"/>
  <c r="F851" i="1"/>
  <c r="N851" i="1"/>
  <c r="O851" i="1"/>
  <c r="P851" i="1"/>
  <c r="G852" i="1"/>
  <c r="Q852" i="1"/>
  <c r="G853" i="1"/>
  <c r="W848" i="1" s="1"/>
  <c r="Q853" i="1"/>
  <c r="G854" i="1"/>
  <c r="Q854" i="1"/>
  <c r="X850" i="1" s="1"/>
  <c r="G855" i="1"/>
  <c r="Q855" i="1"/>
  <c r="D856" i="1"/>
  <c r="E856" i="1"/>
  <c r="F856" i="1"/>
  <c r="N856" i="1"/>
  <c r="O856" i="1"/>
  <c r="O858" i="1" s="1"/>
  <c r="P856" i="1"/>
  <c r="P858" i="1" s="1"/>
  <c r="G870" i="1"/>
  <c r="Q870" i="1"/>
  <c r="V872" i="1" s="1"/>
  <c r="G871" i="1"/>
  <c r="Q871" i="1"/>
  <c r="V871" i="1"/>
  <c r="G872" i="1"/>
  <c r="Q872" i="1"/>
  <c r="X872" i="1" s="1"/>
  <c r="W872" i="1"/>
  <c r="G873" i="1"/>
  <c r="Y870" i="1" s="1"/>
  <c r="Q873" i="1"/>
  <c r="Y872" i="1" s="1"/>
  <c r="E881" i="1"/>
  <c r="P881" i="1"/>
  <c r="G875" i="1"/>
  <c r="Q875" i="1"/>
  <c r="V873" i="1" s="1"/>
  <c r="G876" i="1"/>
  <c r="Q876" i="1"/>
  <c r="W873" i="1" s="1"/>
  <c r="G877" i="1"/>
  <c r="X871" i="1" s="1"/>
  <c r="Q877" i="1"/>
  <c r="X873" i="1" s="1"/>
  <c r="G878" i="1"/>
  <c r="Y871" i="1" s="1"/>
  <c r="Q878" i="1"/>
  <c r="F881" i="1"/>
  <c r="D881" i="1"/>
  <c r="O881" i="1"/>
  <c r="G891" i="1"/>
  <c r="Q891" i="1"/>
  <c r="V893" i="1" s="1"/>
  <c r="G892" i="1"/>
  <c r="Q892" i="1"/>
  <c r="W893" i="1" s="1"/>
  <c r="G893" i="1"/>
  <c r="Q893" i="1"/>
  <c r="X893" i="1" s="1"/>
  <c r="G894" i="1"/>
  <c r="Y891" i="1" s="1"/>
  <c r="Q894" i="1"/>
  <c r="Y893" i="1" s="1"/>
  <c r="N902" i="1"/>
  <c r="O902" i="1"/>
  <c r="G896" i="1"/>
  <c r="Q896" i="1"/>
  <c r="V894" i="1" s="1"/>
  <c r="G897" i="1"/>
  <c r="Q897" i="1"/>
  <c r="G898" i="1"/>
  <c r="Q898" i="1"/>
  <c r="X894" i="1" s="1"/>
  <c r="G899" i="1"/>
  <c r="Q899" i="1"/>
  <c r="F902" i="1"/>
  <c r="D902" i="1"/>
  <c r="E902" i="1"/>
  <c r="G914" i="1"/>
  <c r="V914" i="1" s="1"/>
  <c r="Q914" i="1"/>
  <c r="X914" i="1"/>
  <c r="G915" i="1"/>
  <c r="W914" i="1" s="1"/>
  <c r="Q915" i="1"/>
  <c r="R915" i="1" s="1"/>
  <c r="G916" i="1"/>
  <c r="Q916" i="1"/>
  <c r="G917" i="1"/>
  <c r="Y914" i="1" s="1"/>
  <c r="Q917" i="1"/>
  <c r="Y916" i="1" s="1"/>
  <c r="D918" i="1"/>
  <c r="E918" i="1"/>
  <c r="F918" i="1"/>
  <c r="N918" i="1"/>
  <c r="O918" i="1"/>
  <c r="P918" i="1"/>
  <c r="G919" i="1"/>
  <c r="V915" i="1" s="1"/>
  <c r="H919" i="1"/>
  <c r="Q919" i="1"/>
  <c r="V917" i="1" s="1"/>
  <c r="G920" i="1"/>
  <c r="W915" i="1" s="1"/>
  <c r="Q920" i="1"/>
  <c r="W917" i="1" s="1"/>
  <c r="G921" i="1"/>
  <c r="Q921" i="1"/>
  <c r="G922" i="1"/>
  <c r="Q922" i="1"/>
  <c r="Y917" i="1" s="1"/>
  <c r="D923" i="1"/>
  <c r="E923" i="1"/>
  <c r="F923" i="1"/>
  <c r="N923" i="1"/>
  <c r="N925" i="1" s="1"/>
  <c r="O923" i="1"/>
  <c r="P923" i="1"/>
  <c r="G935" i="1"/>
  <c r="Q935" i="1"/>
  <c r="V937" i="1" s="1"/>
  <c r="V935" i="1"/>
  <c r="G936" i="1"/>
  <c r="W935" i="1" s="1"/>
  <c r="Q936" i="1"/>
  <c r="G937" i="1"/>
  <c r="Q937" i="1"/>
  <c r="X937" i="1" s="1"/>
  <c r="G938" i="1"/>
  <c r="Y935" i="1" s="1"/>
  <c r="Q938" i="1"/>
  <c r="Y937" i="1" s="1"/>
  <c r="D946" i="1"/>
  <c r="G940" i="1"/>
  <c r="Q940" i="1"/>
  <c r="V938" i="1" s="1"/>
  <c r="G941" i="1"/>
  <c r="Q941" i="1"/>
  <c r="W938" i="1" s="1"/>
  <c r="G942" i="1"/>
  <c r="X936" i="1" s="1"/>
  <c r="Q942" i="1"/>
  <c r="X938" i="1" s="1"/>
  <c r="R942" i="1"/>
  <c r="G943" i="1"/>
  <c r="Y936" i="1" s="1"/>
  <c r="Q943" i="1"/>
  <c r="E946" i="1"/>
  <c r="F946" i="1"/>
  <c r="N946" i="1"/>
  <c r="P946" i="1"/>
  <c r="O946" i="1"/>
  <c r="G958" i="1"/>
  <c r="H958" i="1" s="1"/>
  <c r="Q958" i="1"/>
  <c r="V960" i="1" s="1"/>
  <c r="G959" i="1"/>
  <c r="Q959" i="1"/>
  <c r="W960" i="1" s="1"/>
  <c r="G960" i="1"/>
  <c r="Q960" i="1"/>
  <c r="X960" i="1"/>
  <c r="G961" i="1"/>
  <c r="H961" i="1" s="1"/>
  <c r="Q961" i="1"/>
  <c r="D962" i="1"/>
  <c r="E962" i="1"/>
  <c r="F962" i="1"/>
  <c r="N962" i="1"/>
  <c r="O962" i="1"/>
  <c r="P962" i="1"/>
  <c r="G963" i="1"/>
  <c r="Q963" i="1"/>
  <c r="V961" i="1" s="1"/>
  <c r="G964" i="1"/>
  <c r="Q964" i="1"/>
  <c r="W961" i="1" s="1"/>
  <c r="G965" i="1"/>
  <c r="Q965" i="1"/>
  <c r="X961" i="1" s="1"/>
  <c r="G966" i="1"/>
  <c r="Q966" i="1"/>
  <c r="Y961" i="1" s="1"/>
  <c r="D967" i="1"/>
  <c r="E967" i="1"/>
  <c r="F967" i="1"/>
  <c r="N967" i="1"/>
  <c r="N969" i="1" s="1"/>
  <c r="O967" i="1"/>
  <c r="P967" i="1"/>
  <c r="G979" i="1"/>
  <c r="V979" i="1" s="1"/>
  <c r="Q979" i="1"/>
  <c r="G980" i="1"/>
  <c r="W979" i="1" s="1"/>
  <c r="Q980" i="1"/>
  <c r="X980" i="1"/>
  <c r="G981" i="1"/>
  <c r="X979" i="1" s="1"/>
  <c r="Q981" i="1"/>
  <c r="W981" i="1"/>
  <c r="G982" i="1"/>
  <c r="H982" i="1" s="1"/>
  <c r="Q982" i="1"/>
  <c r="Y981" i="1" s="1"/>
  <c r="E990" i="1"/>
  <c r="P990" i="1"/>
  <c r="G984" i="1"/>
  <c r="V980" i="1" s="1"/>
  <c r="Q984" i="1"/>
  <c r="G985" i="1"/>
  <c r="W980" i="1" s="1"/>
  <c r="Q985" i="1"/>
  <c r="G986" i="1"/>
  <c r="Q986" i="1"/>
  <c r="X982" i="1" s="1"/>
  <c r="G987" i="1"/>
  <c r="Q987" i="1"/>
  <c r="Y982" i="1" s="1"/>
  <c r="N990" i="1"/>
  <c r="D990" i="1"/>
  <c r="G1002" i="1"/>
  <c r="Q1002" i="1"/>
  <c r="G1003" i="1"/>
  <c r="W1002" i="1" s="1"/>
  <c r="Q1003" i="1"/>
  <c r="G1004" i="1"/>
  <c r="Q1004" i="1"/>
  <c r="X1004" i="1" s="1"/>
  <c r="V1004" i="1"/>
  <c r="G1005" i="1"/>
  <c r="Q1005" i="1"/>
  <c r="D1006" i="1"/>
  <c r="E1006" i="1"/>
  <c r="F1006" i="1"/>
  <c r="N1006" i="1"/>
  <c r="O1006" i="1"/>
  <c r="P1006" i="1"/>
  <c r="G1007" i="1"/>
  <c r="Q1007" i="1"/>
  <c r="G1008" i="1"/>
  <c r="W1003" i="1" s="1"/>
  <c r="Q1008" i="1"/>
  <c r="R1008" i="1" s="1"/>
  <c r="G1009" i="1"/>
  <c r="Q1009" i="1"/>
  <c r="X1005" i="1" s="1"/>
  <c r="G1010" i="1"/>
  <c r="Q1010" i="1"/>
  <c r="Y1005" i="1" s="1"/>
  <c r="D1011" i="1"/>
  <c r="E1011" i="1"/>
  <c r="F1011" i="1"/>
  <c r="N1011" i="1"/>
  <c r="O1011" i="1"/>
  <c r="O1013" i="1" s="1"/>
  <c r="P1011" i="1"/>
  <c r="G1023" i="1"/>
  <c r="V1023" i="1" s="1"/>
  <c r="Q1023" i="1"/>
  <c r="V1025" i="1" s="1"/>
  <c r="G1024" i="1"/>
  <c r="Q1024" i="1"/>
  <c r="W1025" i="1" s="1"/>
  <c r="G1025" i="1"/>
  <c r="X1023" i="1" s="1"/>
  <c r="Q1025" i="1"/>
  <c r="X1025" i="1" s="1"/>
  <c r="G1026" i="1"/>
  <c r="Y1023" i="1" s="1"/>
  <c r="Q1026" i="1"/>
  <c r="D1027" i="1"/>
  <c r="E1027" i="1"/>
  <c r="F1027" i="1"/>
  <c r="N1027" i="1"/>
  <c r="O1027" i="1"/>
  <c r="P1027" i="1"/>
  <c r="G1028" i="1"/>
  <c r="Q1028" i="1"/>
  <c r="G1029" i="1"/>
  <c r="Q1029" i="1"/>
  <c r="W1026" i="1" s="1"/>
  <c r="G1030" i="1"/>
  <c r="Q1030" i="1"/>
  <c r="X1026" i="1" s="1"/>
  <c r="G1031" i="1"/>
  <c r="Y1024" i="1" s="1"/>
  <c r="Q1031" i="1"/>
  <c r="D1032" i="1"/>
  <c r="E1032" i="1"/>
  <c r="F1032" i="1"/>
  <c r="N1032" i="1"/>
  <c r="O1032" i="1"/>
  <c r="P1032" i="1"/>
  <c r="G1046" i="1"/>
  <c r="Q1046" i="1"/>
  <c r="V1048" i="1" s="1"/>
  <c r="G1047" i="1"/>
  <c r="Q1047" i="1"/>
  <c r="R1047" i="1" s="1"/>
  <c r="G1048" i="1"/>
  <c r="Q1048" i="1"/>
  <c r="X1048" i="1"/>
  <c r="G1049" i="1"/>
  <c r="Y1046" i="1" s="1"/>
  <c r="Q1049" i="1"/>
  <c r="D1050" i="1"/>
  <c r="E1050" i="1"/>
  <c r="F1050" i="1"/>
  <c r="N1050" i="1"/>
  <c r="O1050" i="1"/>
  <c r="P1050" i="1"/>
  <c r="G1051" i="1"/>
  <c r="Q1051" i="1"/>
  <c r="V1049" i="1" s="1"/>
  <c r="R1051" i="1"/>
  <c r="G1052" i="1"/>
  <c r="Q1052" i="1"/>
  <c r="W1049" i="1" s="1"/>
  <c r="G1053" i="1"/>
  <c r="Q1053" i="1"/>
  <c r="G1054" i="1"/>
  <c r="Y1047" i="1" s="1"/>
  <c r="Q1054" i="1"/>
  <c r="D1055" i="1"/>
  <c r="E1055" i="1"/>
  <c r="E1057" i="1" s="1"/>
  <c r="F1055" i="1"/>
  <c r="F1057" i="1" s="1"/>
  <c r="N1055" i="1"/>
  <c r="O1055" i="1"/>
  <c r="P1055" i="1"/>
  <c r="G1067" i="1"/>
  <c r="V1067" i="1" s="1"/>
  <c r="Q1067" i="1"/>
  <c r="R1067" i="1" s="1"/>
  <c r="G1068" i="1"/>
  <c r="W1067" i="1" s="1"/>
  <c r="Q1068" i="1"/>
  <c r="W1069" i="1" s="1"/>
  <c r="G1069" i="1"/>
  <c r="X1067" i="1" s="1"/>
  <c r="Q1069" i="1"/>
  <c r="G1070" i="1"/>
  <c r="Y1067" i="1" s="1"/>
  <c r="Q1070" i="1"/>
  <c r="Y1069" i="1" s="1"/>
  <c r="O1078" i="1"/>
  <c r="G1072" i="1"/>
  <c r="V1068" i="1" s="1"/>
  <c r="Q1072" i="1"/>
  <c r="G1073" i="1"/>
  <c r="W1068" i="1" s="1"/>
  <c r="Q1073" i="1"/>
  <c r="G1074" i="1"/>
  <c r="X1068" i="1" s="1"/>
  <c r="Q1074" i="1"/>
  <c r="G1075" i="1"/>
  <c r="Y1068" i="1" s="1"/>
  <c r="Q1075" i="1"/>
  <c r="Y1070" i="1" s="1"/>
  <c r="F1078" i="1"/>
  <c r="N1076" i="1"/>
  <c r="O1076" i="1"/>
  <c r="P1076" i="1"/>
  <c r="P1078" i="1" s="1"/>
  <c r="D1078" i="1"/>
  <c r="E1078" i="1"/>
  <c r="G1090" i="1"/>
  <c r="V1090" i="1" s="1"/>
  <c r="Q1090" i="1"/>
  <c r="G1091" i="1"/>
  <c r="W1090" i="1" s="1"/>
  <c r="Q1091" i="1"/>
  <c r="G1092" i="1"/>
  <c r="Q1092" i="1"/>
  <c r="X1092" i="1" s="1"/>
  <c r="G1093" i="1"/>
  <c r="Q1093" i="1"/>
  <c r="Y1092" i="1" s="1"/>
  <c r="D1094" i="1"/>
  <c r="D1101" i="1" s="1"/>
  <c r="E1094" i="1"/>
  <c r="F1094" i="1"/>
  <c r="N1094" i="1"/>
  <c r="O1094" i="1"/>
  <c r="P1094" i="1"/>
  <c r="G1095" i="1"/>
  <c r="Q1095" i="1"/>
  <c r="G1096" i="1"/>
  <c r="W1091" i="1" s="1"/>
  <c r="Q1096" i="1"/>
  <c r="R1096" i="1" s="1"/>
  <c r="G1097" i="1"/>
  <c r="Q1097" i="1"/>
  <c r="X1093" i="1" s="1"/>
  <c r="G1098" i="1"/>
  <c r="Q1098" i="1"/>
  <c r="D1099" i="1"/>
  <c r="E1099" i="1"/>
  <c r="F1099" i="1"/>
  <c r="N1099" i="1"/>
  <c r="O1099" i="1"/>
  <c r="P1099" i="1"/>
  <c r="G1111" i="1"/>
  <c r="H1111" i="1"/>
  <c r="Q1111" i="1"/>
  <c r="G1112" i="1"/>
  <c r="Q1112" i="1"/>
  <c r="W1112" i="1"/>
  <c r="G1113" i="1"/>
  <c r="Q1113" i="1"/>
  <c r="X1113" i="1" s="1"/>
  <c r="V1113" i="1"/>
  <c r="G1114" i="1"/>
  <c r="Y1111" i="1" s="1"/>
  <c r="Q1114" i="1"/>
  <c r="Y1113" i="1" s="1"/>
  <c r="D1122" i="1"/>
  <c r="E1122" i="1"/>
  <c r="P1122" i="1"/>
  <c r="G1116" i="1"/>
  <c r="V1112" i="1" s="1"/>
  <c r="Q1116" i="1"/>
  <c r="V1114" i="1" s="1"/>
  <c r="G1117" i="1"/>
  <c r="Q1117" i="1"/>
  <c r="W1114" i="1" s="1"/>
  <c r="G1118" i="1"/>
  <c r="X1112" i="1" s="1"/>
  <c r="Q1118" i="1"/>
  <c r="X1114" i="1" s="1"/>
  <c r="G1119" i="1"/>
  <c r="Y1112" i="1" s="1"/>
  <c r="Q1119" i="1"/>
  <c r="F1122" i="1"/>
  <c r="O1122" i="1"/>
  <c r="G1134" i="1"/>
  <c r="Q1134" i="1"/>
  <c r="V1136" i="1" s="1"/>
  <c r="G1135" i="1"/>
  <c r="Q1135" i="1"/>
  <c r="G1136" i="1"/>
  <c r="Q1136" i="1"/>
  <c r="X1136" i="1" s="1"/>
  <c r="G1137" i="1"/>
  <c r="Y1134" i="1" s="1"/>
  <c r="Q1137" i="1"/>
  <c r="Y1136" i="1" s="1"/>
  <c r="D1138" i="1"/>
  <c r="D1145" i="1" s="1"/>
  <c r="E1138" i="1"/>
  <c r="F1138" i="1"/>
  <c r="N1138" i="1"/>
  <c r="O1138" i="1"/>
  <c r="P1138" i="1"/>
  <c r="G1139" i="1"/>
  <c r="Q1139" i="1"/>
  <c r="G1140" i="1"/>
  <c r="Q1140" i="1"/>
  <c r="W1137" i="1" s="1"/>
  <c r="G1141" i="1"/>
  <c r="Q1141" i="1"/>
  <c r="G1142" i="1"/>
  <c r="Q1142" i="1"/>
  <c r="Y1137" i="1" s="1"/>
  <c r="D1143" i="1"/>
  <c r="E1143" i="1"/>
  <c r="F1143" i="1"/>
  <c r="N1143" i="1"/>
  <c r="O1143" i="1"/>
  <c r="O1145" i="1" s="1"/>
  <c r="P1143" i="1"/>
  <c r="G1155" i="1"/>
  <c r="Q1155" i="1"/>
  <c r="V1155" i="1"/>
  <c r="G1156" i="1"/>
  <c r="W1155" i="1" s="1"/>
  <c r="Q1156" i="1"/>
  <c r="G1157" i="1"/>
  <c r="X1155" i="1" s="1"/>
  <c r="Q1157" i="1"/>
  <c r="G1158" i="1"/>
  <c r="Y1155" i="1" s="1"/>
  <c r="Q1158" i="1"/>
  <c r="Y1157" i="1" s="1"/>
  <c r="Y1158" i="1"/>
  <c r="P1166" i="1"/>
  <c r="G1160" i="1"/>
  <c r="V1156" i="1" s="1"/>
  <c r="Q1160" i="1"/>
  <c r="G1161" i="1"/>
  <c r="W1156" i="1" s="1"/>
  <c r="Q1161" i="1"/>
  <c r="R1161" i="1"/>
  <c r="G1162" i="1"/>
  <c r="X1156" i="1" s="1"/>
  <c r="Q1162" i="1"/>
  <c r="G1163" i="1"/>
  <c r="Q1163" i="1"/>
  <c r="E1166" i="1"/>
  <c r="N1166" i="1"/>
  <c r="D1166" i="1"/>
  <c r="F1166" i="1"/>
  <c r="G1178" i="1"/>
  <c r="Q1178" i="1"/>
  <c r="V1180" i="1" s="1"/>
  <c r="G1179" i="1"/>
  <c r="Q1179" i="1"/>
  <c r="G1180" i="1"/>
  <c r="X1178" i="1" s="1"/>
  <c r="Q1180" i="1"/>
  <c r="Y1180" i="1"/>
  <c r="G1181" i="1"/>
  <c r="Q1181" i="1"/>
  <c r="D1189" i="1"/>
  <c r="O1189" i="1"/>
  <c r="G1183" i="1"/>
  <c r="Q1183" i="1"/>
  <c r="G1184" i="1"/>
  <c r="Q1184" i="1"/>
  <c r="G1185" i="1"/>
  <c r="X1179" i="1" s="1"/>
  <c r="Q1185" i="1"/>
  <c r="X1181" i="1" s="1"/>
  <c r="G1186" i="1"/>
  <c r="Q1186" i="1"/>
  <c r="Y1181" i="1" s="1"/>
  <c r="F1189" i="1"/>
  <c r="P1189" i="1"/>
  <c r="G1199" i="1"/>
  <c r="Q1199" i="1"/>
  <c r="R1199" i="1" s="1"/>
  <c r="G1200" i="1"/>
  <c r="Q1200" i="1"/>
  <c r="G1201" i="1"/>
  <c r="Q1201" i="1"/>
  <c r="X1201" i="1" s="1"/>
  <c r="V1201" i="1"/>
  <c r="W1201" i="1"/>
  <c r="G1202" i="1"/>
  <c r="Y1199" i="1" s="1"/>
  <c r="Q1202" i="1"/>
  <c r="D1203" i="1"/>
  <c r="E1203" i="1"/>
  <c r="F1203" i="1"/>
  <c r="N1203" i="1"/>
  <c r="O1203" i="1"/>
  <c r="P1203" i="1"/>
  <c r="P1210" i="1" s="1"/>
  <c r="G1204" i="1"/>
  <c r="V1200" i="1" s="1"/>
  <c r="Q1204" i="1"/>
  <c r="V1202" i="1" s="1"/>
  <c r="G1205" i="1"/>
  <c r="Q1205" i="1"/>
  <c r="W1202" i="1" s="1"/>
  <c r="G1206" i="1"/>
  <c r="X1200" i="1" s="1"/>
  <c r="Q1206" i="1"/>
  <c r="G1207" i="1"/>
  <c r="Y1200" i="1" s="1"/>
  <c r="Q1207" i="1"/>
  <c r="R1207" i="1" s="1"/>
  <c r="D1208" i="1"/>
  <c r="E1208" i="1"/>
  <c r="F1208" i="1"/>
  <c r="N1208" i="1"/>
  <c r="O1208" i="1"/>
  <c r="P1208" i="1"/>
  <c r="G1222" i="1"/>
  <c r="Q1222" i="1"/>
  <c r="G1223" i="1"/>
  <c r="Q1223" i="1"/>
  <c r="W1224" i="1" s="1"/>
  <c r="G1224" i="1"/>
  <c r="Q1224" i="1"/>
  <c r="X1224" i="1"/>
  <c r="G1225" i="1"/>
  <c r="Q1225" i="1"/>
  <c r="Y1224" i="1" s="1"/>
  <c r="D1226" i="1"/>
  <c r="E1226" i="1"/>
  <c r="F1226" i="1"/>
  <c r="N1226" i="1"/>
  <c r="O1226" i="1"/>
  <c r="P1226" i="1"/>
  <c r="G1227" i="1"/>
  <c r="Q1227" i="1"/>
  <c r="V1225" i="1" s="1"/>
  <c r="G1228" i="1"/>
  <c r="Q1228" i="1"/>
  <c r="W1225" i="1" s="1"/>
  <c r="G1229" i="1"/>
  <c r="Q1229" i="1"/>
  <c r="G1230" i="1"/>
  <c r="Y1223" i="1" s="1"/>
  <c r="Q1230" i="1"/>
  <c r="Y1225" i="1" s="1"/>
  <c r="D1231" i="1"/>
  <c r="E1231" i="1"/>
  <c r="F1231" i="1"/>
  <c r="N1231" i="1"/>
  <c r="O1231" i="1"/>
  <c r="P1231" i="1"/>
  <c r="G1243" i="1"/>
  <c r="V1243" i="1" s="1"/>
  <c r="Q1243" i="1"/>
  <c r="G1244" i="1"/>
  <c r="W1243" i="1" s="1"/>
  <c r="Q1244" i="1"/>
  <c r="G1245" i="1"/>
  <c r="X1243" i="1" s="1"/>
  <c r="Q1245" i="1"/>
  <c r="Y1245" i="1"/>
  <c r="G1246" i="1"/>
  <c r="Y1243" i="1" s="1"/>
  <c r="Q1246" i="1"/>
  <c r="D1247" i="1"/>
  <c r="E1247" i="1"/>
  <c r="F1247" i="1"/>
  <c r="N1247" i="1"/>
  <c r="O1247" i="1"/>
  <c r="P1247" i="1"/>
  <c r="G1248" i="1"/>
  <c r="V1244" i="1" s="1"/>
  <c r="Q1248" i="1"/>
  <c r="G1249" i="1"/>
  <c r="W1244" i="1" s="1"/>
  <c r="Q1249" i="1"/>
  <c r="G1250" i="1"/>
  <c r="X1244" i="1" s="1"/>
  <c r="Q1250" i="1"/>
  <c r="H1250" i="1" s="1"/>
  <c r="G1251" i="1"/>
  <c r="Y1244" i="1" s="1"/>
  <c r="Q1251" i="1"/>
  <c r="Y1246" i="1" s="1"/>
  <c r="D1252" i="1"/>
  <c r="E1252" i="1"/>
  <c r="E1254" i="1" s="1"/>
  <c r="F1252" i="1"/>
  <c r="N1252" i="1"/>
  <c r="O1252" i="1"/>
  <c r="P1252" i="1"/>
  <c r="Q1266" i="1"/>
  <c r="H1266" i="1" s="1"/>
  <c r="W1266" i="1"/>
  <c r="Q1267" i="1"/>
  <c r="H1267" i="1" s="1"/>
  <c r="V1267" i="1"/>
  <c r="Q1268" i="1"/>
  <c r="H1268" i="1" s="1"/>
  <c r="Q1269" i="1"/>
  <c r="N1270" i="1"/>
  <c r="O1270" i="1"/>
  <c r="P1270" i="1"/>
  <c r="Q1271" i="1"/>
  <c r="H1271" i="1" s="1"/>
  <c r="Q1272" i="1"/>
  <c r="H1272" i="1" s="1"/>
  <c r="Q1273" i="1"/>
  <c r="H1273" i="1" s="1"/>
  <c r="Q1274" i="1"/>
  <c r="N1275" i="1"/>
  <c r="O1275" i="1"/>
  <c r="O1277" i="1" s="1"/>
  <c r="P1275" i="1"/>
  <c r="G1287" i="1"/>
  <c r="V1287" i="1" s="1"/>
  <c r="Q1287" i="1"/>
  <c r="G1288" i="1"/>
  <c r="Q1288" i="1"/>
  <c r="W1289" i="1" s="1"/>
  <c r="G1289" i="1"/>
  <c r="Q1289" i="1"/>
  <c r="X1289" i="1" s="1"/>
  <c r="G1290" i="1"/>
  <c r="Y1287" i="1" s="1"/>
  <c r="Q1290" i="1"/>
  <c r="Y1289" i="1" s="1"/>
  <c r="D1291" i="1"/>
  <c r="E1291" i="1"/>
  <c r="F1291" i="1"/>
  <c r="N1291" i="1"/>
  <c r="O1291" i="1"/>
  <c r="P1291" i="1"/>
  <c r="G1292" i="1"/>
  <c r="Q1292" i="1"/>
  <c r="V1290" i="1" s="1"/>
  <c r="G1293" i="1"/>
  <c r="Q1293" i="1"/>
  <c r="W1290" i="1" s="1"/>
  <c r="G1294" i="1"/>
  <c r="X1288" i="1" s="1"/>
  <c r="Q1294" i="1"/>
  <c r="G1295" i="1"/>
  <c r="Y1288" i="1" s="1"/>
  <c r="Q1295" i="1"/>
  <c r="D1296" i="1"/>
  <c r="E1296" i="1"/>
  <c r="F1296" i="1"/>
  <c r="N1296" i="1"/>
  <c r="N1298" i="1" s="1"/>
  <c r="O1296" i="1"/>
  <c r="P1296" i="1"/>
  <c r="G1310" i="1"/>
  <c r="Q1310" i="1"/>
  <c r="V1312" i="1" s="1"/>
  <c r="G1311" i="1"/>
  <c r="Q1311" i="1"/>
  <c r="W1312" i="1" s="1"/>
  <c r="G1312" i="1"/>
  <c r="X1310" i="1" s="1"/>
  <c r="Q1312" i="1"/>
  <c r="X1312" i="1" s="1"/>
  <c r="G1313" i="1"/>
  <c r="Y1310" i="1" s="1"/>
  <c r="Q1313" i="1"/>
  <c r="D1321" i="1"/>
  <c r="G1315" i="1"/>
  <c r="V1311" i="1" s="1"/>
  <c r="Q1315" i="1"/>
  <c r="V1313" i="1" s="1"/>
  <c r="G1316" i="1"/>
  <c r="Q1316" i="1"/>
  <c r="W1313" i="1" s="1"/>
  <c r="G1317" i="1"/>
  <c r="Q1317" i="1"/>
  <c r="G1318" i="1"/>
  <c r="Y1311" i="1" s="1"/>
  <c r="Q1318" i="1"/>
  <c r="Y1313" i="1" s="1"/>
  <c r="E1321" i="1"/>
  <c r="G1331" i="1"/>
  <c r="V1331" i="1" s="1"/>
  <c r="Q1331" i="1"/>
  <c r="G1332" i="1"/>
  <c r="Q1332" i="1"/>
  <c r="W1333" i="1" s="1"/>
  <c r="G1333" i="1"/>
  <c r="X1331" i="1" s="1"/>
  <c r="Q1333" i="1"/>
  <c r="G1334" i="1"/>
  <c r="Y1331" i="1" s="1"/>
  <c r="Q1334" i="1"/>
  <c r="D1335" i="1"/>
  <c r="E1335" i="1"/>
  <c r="F1335" i="1"/>
  <c r="N1335" i="1"/>
  <c r="O1335" i="1"/>
  <c r="P1335" i="1"/>
  <c r="G1336" i="1"/>
  <c r="V1332" i="1" s="1"/>
  <c r="Q1336" i="1"/>
  <c r="V1334" i="1" s="1"/>
  <c r="G1337" i="1"/>
  <c r="W1332" i="1" s="1"/>
  <c r="Q1337" i="1"/>
  <c r="G1338" i="1"/>
  <c r="X1332" i="1" s="1"/>
  <c r="Q1338" i="1"/>
  <c r="G1339" i="1"/>
  <c r="Q1339" i="1"/>
  <c r="Y1334" i="1" s="1"/>
  <c r="D1340" i="1"/>
  <c r="D1342" i="1" s="1"/>
  <c r="E1340" i="1"/>
  <c r="F1340" i="1"/>
  <c r="N1340" i="1"/>
  <c r="O1340" i="1"/>
  <c r="P1340" i="1"/>
  <c r="G1354" i="1"/>
  <c r="Q1354" i="1"/>
  <c r="V1356" i="1" s="1"/>
  <c r="G1355" i="1"/>
  <c r="W1354" i="1" s="1"/>
  <c r="Q1355" i="1"/>
  <c r="G1356" i="1"/>
  <c r="X1354" i="1" s="1"/>
  <c r="Q1356" i="1"/>
  <c r="X1356" i="1" s="1"/>
  <c r="Y1356" i="1"/>
  <c r="G1357" i="1"/>
  <c r="Q1357" i="1"/>
  <c r="N1365" i="1"/>
  <c r="G1359" i="1"/>
  <c r="Q1359" i="1"/>
  <c r="G1360" i="1"/>
  <c r="Q1360" i="1"/>
  <c r="G1361" i="1"/>
  <c r="X1355" i="1" s="1"/>
  <c r="Q1361" i="1"/>
  <c r="X1357" i="1" s="1"/>
  <c r="G1362" i="1"/>
  <c r="Q1362" i="1"/>
  <c r="Y1357" i="1" s="1"/>
  <c r="P1365" i="1"/>
  <c r="G1375" i="1"/>
  <c r="Q1375" i="1"/>
  <c r="V1377" i="1" s="1"/>
  <c r="G1376" i="1"/>
  <c r="Q1376" i="1"/>
  <c r="W1377" i="1" s="1"/>
  <c r="G1377" i="1"/>
  <c r="Q1377" i="1"/>
  <c r="X1377" i="1" s="1"/>
  <c r="G1378" i="1"/>
  <c r="Y1375" i="1" s="1"/>
  <c r="Q1378" i="1"/>
  <c r="Y1377" i="1" s="1"/>
  <c r="D1379" i="1"/>
  <c r="E1379" i="1"/>
  <c r="F1379" i="1"/>
  <c r="N1379" i="1"/>
  <c r="O1379" i="1"/>
  <c r="P1379" i="1"/>
  <c r="G1380" i="1"/>
  <c r="Q1380" i="1"/>
  <c r="V1378" i="1" s="1"/>
  <c r="G1381" i="1"/>
  <c r="Q1381" i="1"/>
  <c r="W1378" i="1" s="1"/>
  <c r="G1382" i="1"/>
  <c r="X1376" i="1" s="1"/>
  <c r="Q1382" i="1"/>
  <c r="G1383" i="1"/>
  <c r="Y1376" i="1" s="1"/>
  <c r="Q1383" i="1"/>
  <c r="D1384" i="1"/>
  <c r="E1384" i="1"/>
  <c r="F1384" i="1"/>
  <c r="N1384" i="1"/>
  <c r="O1384" i="1"/>
  <c r="P1384" i="1"/>
  <c r="G1398" i="1"/>
  <c r="Q1398" i="1"/>
  <c r="V1400" i="1" s="1"/>
  <c r="G1399" i="1"/>
  <c r="Q1399" i="1"/>
  <c r="W1400" i="1" s="1"/>
  <c r="G1400" i="1"/>
  <c r="Q1400" i="1"/>
  <c r="X1400" i="1" s="1"/>
  <c r="G1401" i="1"/>
  <c r="Y1398" i="1" s="1"/>
  <c r="Q1401" i="1"/>
  <c r="Y1400" i="1" s="1"/>
  <c r="D1402" i="1"/>
  <c r="E1402" i="1"/>
  <c r="F1402" i="1"/>
  <c r="N1402" i="1"/>
  <c r="O1402" i="1"/>
  <c r="O1409" i="1" s="1"/>
  <c r="P1402" i="1"/>
  <c r="G1403" i="1"/>
  <c r="V1399" i="1" s="1"/>
  <c r="Q1403" i="1"/>
  <c r="G1404" i="1"/>
  <c r="Q1404" i="1"/>
  <c r="W1401" i="1" s="1"/>
  <c r="G1405" i="1"/>
  <c r="Q1405" i="1"/>
  <c r="G1406" i="1"/>
  <c r="Y1399" i="1" s="1"/>
  <c r="Q1406" i="1"/>
  <c r="D1407" i="1"/>
  <c r="E1407" i="1"/>
  <c r="E1409" i="1" s="1"/>
  <c r="F1407" i="1"/>
  <c r="F1409" i="1" s="1"/>
  <c r="N1407" i="1"/>
  <c r="O1407" i="1"/>
  <c r="P1407" i="1"/>
  <c r="G1419" i="1"/>
  <c r="V1419" i="1" s="1"/>
  <c r="Q1419" i="1"/>
  <c r="G1420" i="1"/>
  <c r="Q1420" i="1"/>
  <c r="X1420" i="1"/>
  <c r="G1421" i="1"/>
  <c r="X1419" i="1" s="1"/>
  <c r="Q1421" i="1"/>
  <c r="W1421" i="1"/>
  <c r="G1422" i="1"/>
  <c r="Y1419" i="1" s="1"/>
  <c r="Q1422" i="1"/>
  <c r="X1422" i="1"/>
  <c r="F1430" i="1"/>
  <c r="P1430" i="1"/>
  <c r="G1424" i="1"/>
  <c r="V1420" i="1" s="1"/>
  <c r="Q1424" i="1"/>
  <c r="V1422" i="1" s="1"/>
  <c r="G1425" i="1"/>
  <c r="W1420" i="1" s="1"/>
  <c r="Q1425" i="1"/>
  <c r="G1426" i="1"/>
  <c r="H1426" i="1"/>
  <c r="Q1426" i="1"/>
  <c r="G1427" i="1"/>
  <c r="Y1420" i="1" s="1"/>
  <c r="Q1427" i="1"/>
  <c r="Y1422" i="1" s="1"/>
  <c r="N1430" i="1"/>
  <c r="D1430" i="1"/>
  <c r="G1442" i="1"/>
  <c r="Q1442" i="1"/>
  <c r="V1444" i="1" s="1"/>
  <c r="V1442" i="1"/>
  <c r="G1443" i="1"/>
  <c r="Q1443" i="1"/>
  <c r="G1444" i="1"/>
  <c r="X1442" i="1" s="1"/>
  <c r="Q1444" i="1"/>
  <c r="X1444" i="1" s="1"/>
  <c r="G1445" i="1"/>
  <c r="Q1445" i="1"/>
  <c r="Y1444" i="1" s="1"/>
  <c r="N1453" i="1"/>
  <c r="O1453" i="1"/>
  <c r="G1447" i="1"/>
  <c r="Q1447" i="1"/>
  <c r="V1445" i="1" s="1"/>
  <c r="G1448" i="1"/>
  <c r="Q1448" i="1"/>
  <c r="W1445" i="1" s="1"/>
  <c r="G1449" i="1"/>
  <c r="X1443" i="1" s="1"/>
  <c r="Q1449" i="1"/>
  <c r="G1450" i="1"/>
  <c r="Q1450" i="1"/>
  <c r="E1453" i="1"/>
  <c r="G1463" i="1"/>
  <c r="Q1463" i="1"/>
  <c r="V1465" i="1" s="1"/>
  <c r="G1464" i="1"/>
  <c r="Q1464" i="1"/>
  <c r="G1465" i="1"/>
  <c r="X1463" i="1" s="1"/>
  <c r="Q1465" i="1"/>
  <c r="W1465" i="1"/>
  <c r="G1466" i="1"/>
  <c r="Y1463" i="1" s="1"/>
  <c r="Q1466" i="1"/>
  <c r="D1474" i="1"/>
  <c r="F1474" i="1"/>
  <c r="G1468" i="1"/>
  <c r="Q1468" i="1"/>
  <c r="V1466" i="1" s="1"/>
  <c r="G1469" i="1"/>
  <c r="W1464" i="1" s="1"/>
  <c r="Q1469" i="1"/>
  <c r="G1470" i="1"/>
  <c r="X1464" i="1" s="1"/>
  <c r="Q1470" i="1"/>
  <c r="X1466" i="1" s="1"/>
  <c r="G1471" i="1"/>
  <c r="Q1471" i="1"/>
  <c r="P1474" i="1"/>
  <c r="N1474" i="1"/>
  <c r="G1486" i="1"/>
  <c r="Q1486" i="1"/>
  <c r="R1486" i="1" s="1"/>
  <c r="V1486" i="1"/>
  <c r="G1487" i="1"/>
  <c r="Q1487" i="1"/>
  <c r="X1487" i="1"/>
  <c r="G1488" i="1"/>
  <c r="Q1488" i="1"/>
  <c r="W1488" i="1"/>
  <c r="G1489" i="1"/>
  <c r="Q1489" i="1"/>
  <c r="Y1488" i="1" s="1"/>
  <c r="G1491" i="1"/>
  <c r="Q1491" i="1"/>
  <c r="V1489" i="1" s="1"/>
  <c r="G1492" i="1"/>
  <c r="Q1492" i="1"/>
  <c r="G1493" i="1"/>
  <c r="Q1493" i="1"/>
  <c r="R1493" i="1" s="1"/>
  <c r="G1494" i="1"/>
  <c r="Q1494" i="1"/>
  <c r="Y1489" i="1" s="1"/>
  <c r="D1497" i="1"/>
  <c r="E1497" i="1"/>
  <c r="G1507" i="1"/>
  <c r="R1507" i="1" s="1"/>
  <c r="Q1507" i="1"/>
  <c r="V1509" i="1" s="1"/>
  <c r="G1508" i="1"/>
  <c r="W1507" i="1" s="1"/>
  <c r="Q1508" i="1"/>
  <c r="G1509" i="1"/>
  <c r="X1507" i="1" s="1"/>
  <c r="Q1509" i="1"/>
  <c r="G1510" i="1"/>
  <c r="Y1507" i="1" s="1"/>
  <c r="Q1510" i="1"/>
  <c r="Y1509" i="1" s="1"/>
  <c r="D1511" i="1"/>
  <c r="E1511" i="1"/>
  <c r="E1518" i="1" s="1"/>
  <c r="F1511" i="1"/>
  <c r="N1511" i="1"/>
  <c r="O1511" i="1"/>
  <c r="P1511" i="1"/>
  <c r="G1512" i="1"/>
  <c r="V1508" i="1" s="1"/>
  <c r="Q1512" i="1"/>
  <c r="V1510" i="1" s="1"/>
  <c r="G1513" i="1"/>
  <c r="Q1513" i="1"/>
  <c r="W1510" i="1" s="1"/>
  <c r="G1514" i="1"/>
  <c r="Q1514" i="1"/>
  <c r="G1515" i="1"/>
  <c r="Y1508" i="1" s="1"/>
  <c r="Q1515" i="1"/>
  <c r="D1516" i="1"/>
  <c r="E1516" i="1"/>
  <c r="F1516" i="1"/>
  <c r="N1516" i="1"/>
  <c r="O1516" i="1"/>
  <c r="P1516" i="1"/>
  <c r="G1530" i="1"/>
  <c r="V1530" i="1" s="1"/>
  <c r="H1530" i="1"/>
  <c r="Q1530" i="1"/>
  <c r="V1532" i="1" s="1"/>
  <c r="G1531" i="1"/>
  <c r="W1530" i="1" s="1"/>
  <c r="Q1531" i="1"/>
  <c r="G1532" i="1"/>
  <c r="Q1532" i="1"/>
  <c r="X1532" i="1"/>
  <c r="G1533" i="1"/>
  <c r="Y1530" i="1" s="1"/>
  <c r="Q1533" i="1"/>
  <c r="D1541" i="1"/>
  <c r="O1541" i="1"/>
  <c r="G1535" i="1"/>
  <c r="Q1535" i="1"/>
  <c r="G1536" i="1"/>
  <c r="W1531" i="1" s="1"/>
  <c r="Q1536" i="1"/>
  <c r="G1537" i="1"/>
  <c r="R1537" i="1" s="1"/>
  <c r="Q1537" i="1"/>
  <c r="X1533" i="1" s="1"/>
  <c r="G1538" i="1"/>
  <c r="Y1531" i="1" s="1"/>
  <c r="Q1538" i="1"/>
  <c r="F1541" i="1"/>
  <c r="G1551" i="1"/>
  <c r="V1551" i="1" s="1"/>
  <c r="Q1551" i="1"/>
  <c r="V1553" i="1" s="1"/>
  <c r="G1552" i="1"/>
  <c r="Q1552" i="1"/>
  <c r="W1553" i="1" s="1"/>
  <c r="G1553" i="1"/>
  <c r="Q1553" i="1"/>
  <c r="X1553" i="1" s="1"/>
  <c r="G1554" i="1"/>
  <c r="Q1554" i="1"/>
  <c r="Y1553" i="1" s="1"/>
  <c r="D1555" i="1"/>
  <c r="E1555" i="1"/>
  <c r="F1555" i="1"/>
  <c r="N1555" i="1"/>
  <c r="O1555" i="1"/>
  <c r="P1555" i="1"/>
  <c r="G1556" i="1"/>
  <c r="V1552" i="1" s="1"/>
  <c r="Q1556" i="1"/>
  <c r="V1554" i="1" s="1"/>
  <c r="G1557" i="1"/>
  <c r="Q1557" i="1"/>
  <c r="W1554" i="1" s="1"/>
  <c r="G1558" i="1"/>
  <c r="Q1558" i="1"/>
  <c r="G1559" i="1"/>
  <c r="Q1559" i="1"/>
  <c r="D1560" i="1"/>
  <c r="E1560" i="1"/>
  <c r="F1560" i="1"/>
  <c r="N1560" i="1"/>
  <c r="N1562" i="1" s="1"/>
  <c r="O1560" i="1"/>
  <c r="P1560" i="1"/>
  <c r="G1574" i="1"/>
  <c r="Q1574" i="1"/>
  <c r="V1576" i="1" s="1"/>
  <c r="R1574" i="1"/>
  <c r="G1575" i="1"/>
  <c r="Q1575" i="1"/>
  <c r="W1576" i="1" s="1"/>
  <c r="G1576" i="1"/>
  <c r="Q1576" i="1"/>
  <c r="G1577" i="1"/>
  <c r="Q1577" i="1"/>
  <c r="Y1576" i="1" s="1"/>
  <c r="F1585" i="1"/>
  <c r="P1585" i="1"/>
  <c r="G1579" i="1"/>
  <c r="V1575" i="1" s="1"/>
  <c r="Q1579" i="1"/>
  <c r="V1577" i="1" s="1"/>
  <c r="G1580" i="1"/>
  <c r="Q1580" i="1"/>
  <c r="G1581" i="1"/>
  <c r="X1575" i="1" s="1"/>
  <c r="Q1581" i="1"/>
  <c r="G1582" i="1"/>
  <c r="Q1582" i="1"/>
  <c r="Y1577" i="1" s="1"/>
  <c r="D1585" i="1"/>
  <c r="E1585" i="1"/>
  <c r="N1585" i="1"/>
  <c r="G1595" i="1"/>
  <c r="V1595" i="1" s="1"/>
  <c r="Q1595" i="1"/>
  <c r="G1596" i="1"/>
  <c r="W1595" i="1" s="1"/>
  <c r="Q1596" i="1"/>
  <c r="X1596" i="1"/>
  <c r="G1597" i="1"/>
  <c r="H1597" i="1" s="1"/>
  <c r="Q1597" i="1"/>
  <c r="V1597" i="1"/>
  <c r="G1598" i="1"/>
  <c r="Q1598" i="1"/>
  <c r="Y1597" i="1" s="1"/>
  <c r="D1599" i="1"/>
  <c r="E1599" i="1"/>
  <c r="E1606" i="1" s="1"/>
  <c r="F1599" i="1"/>
  <c r="N1599" i="1"/>
  <c r="O1599" i="1"/>
  <c r="P1599" i="1"/>
  <c r="P1606" i="1" s="1"/>
  <c r="G1600" i="1"/>
  <c r="V1596" i="1" s="1"/>
  <c r="Q1600" i="1"/>
  <c r="G1601" i="1"/>
  <c r="W1596" i="1" s="1"/>
  <c r="Q1601" i="1"/>
  <c r="G1602" i="1"/>
  <c r="Q1602" i="1"/>
  <c r="X1598" i="1" s="1"/>
  <c r="G1603" i="1"/>
  <c r="R1603" i="1" s="1"/>
  <c r="Q1603" i="1"/>
  <c r="Y1598" i="1" s="1"/>
  <c r="D1604" i="1"/>
  <c r="E1604" i="1"/>
  <c r="F1604" i="1"/>
  <c r="N1604" i="1"/>
  <c r="O1604" i="1"/>
  <c r="P1604" i="1"/>
  <c r="G1618" i="1"/>
  <c r="Q1618" i="1"/>
  <c r="V1620" i="1" s="1"/>
  <c r="G1619" i="1"/>
  <c r="Q1619" i="1"/>
  <c r="G1620" i="1"/>
  <c r="Q1620" i="1"/>
  <c r="X1620" i="1" s="1"/>
  <c r="G1621" i="1"/>
  <c r="Y1618" i="1" s="1"/>
  <c r="Q1621" i="1"/>
  <c r="D1622" i="1"/>
  <c r="E1622" i="1"/>
  <c r="F1622" i="1"/>
  <c r="N1622" i="1"/>
  <c r="O1622" i="1"/>
  <c r="P1622" i="1"/>
  <c r="G1623" i="1"/>
  <c r="Q1623" i="1"/>
  <c r="V1621" i="1" s="1"/>
  <c r="G1624" i="1"/>
  <c r="H1624" i="1" s="1"/>
  <c r="Q1624" i="1"/>
  <c r="G1625" i="1"/>
  <c r="X1619" i="1" s="1"/>
  <c r="Q1625" i="1"/>
  <c r="X1621" i="1" s="1"/>
  <c r="G1626" i="1"/>
  <c r="Y1619" i="1" s="1"/>
  <c r="Q1626" i="1"/>
  <c r="D1627" i="1"/>
  <c r="E1627" i="1"/>
  <c r="F1627" i="1"/>
  <c r="N1627" i="1"/>
  <c r="O1627" i="1"/>
  <c r="P1627" i="1"/>
  <c r="G1639" i="1"/>
  <c r="Q1639" i="1"/>
  <c r="V1641" i="1" s="1"/>
  <c r="Y1639" i="1"/>
  <c r="G1640" i="1"/>
  <c r="Q1640" i="1"/>
  <c r="W1641" i="1" s="1"/>
  <c r="G1641" i="1"/>
  <c r="Q1641" i="1"/>
  <c r="X1641" i="1" s="1"/>
  <c r="G1642" i="1"/>
  <c r="Q1642" i="1"/>
  <c r="Y1641" i="1" s="1"/>
  <c r="D1643" i="1"/>
  <c r="E1643" i="1"/>
  <c r="E1650" i="1" s="1"/>
  <c r="F1643" i="1"/>
  <c r="N1643" i="1"/>
  <c r="O1643" i="1"/>
  <c r="P1643" i="1"/>
  <c r="G1644" i="1"/>
  <c r="V1640" i="1" s="1"/>
  <c r="Q1644" i="1"/>
  <c r="V1642" i="1" s="1"/>
  <c r="G1645" i="1"/>
  <c r="Q1645" i="1"/>
  <c r="W1642" i="1" s="1"/>
  <c r="G1646" i="1"/>
  <c r="Q1646" i="1"/>
  <c r="X1642" i="1" s="1"/>
  <c r="G1647" i="1"/>
  <c r="Y1640" i="1" s="1"/>
  <c r="Q1647" i="1"/>
  <c r="Q1648" i="1" s="1"/>
  <c r="S1648" i="1" s="1"/>
  <c r="D1648" i="1"/>
  <c r="E1648" i="1"/>
  <c r="F1648" i="1"/>
  <c r="N1648" i="1"/>
  <c r="O1648" i="1"/>
  <c r="P1648" i="1"/>
  <c r="G1662" i="1"/>
  <c r="Q1662" i="1"/>
  <c r="V1664" i="1" s="1"/>
  <c r="Y1662" i="1"/>
  <c r="G1663" i="1"/>
  <c r="W1662" i="1" s="1"/>
  <c r="Q1663" i="1"/>
  <c r="W1664" i="1" s="1"/>
  <c r="G1664" i="1"/>
  <c r="Q1664" i="1"/>
  <c r="G1665" i="1"/>
  <c r="R1665" i="1" s="1"/>
  <c r="H1665" i="1"/>
  <c r="Q1665" i="1"/>
  <c r="Y1664" i="1" s="1"/>
  <c r="D1666" i="1"/>
  <c r="E1666" i="1"/>
  <c r="F1666" i="1"/>
  <c r="N1666" i="1"/>
  <c r="O1666" i="1"/>
  <c r="P1666" i="1"/>
  <c r="G1667" i="1"/>
  <c r="V1663" i="1" s="1"/>
  <c r="Q1667" i="1"/>
  <c r="V1665" i="1" s="1"/>
  <c r="G1668" i="1"/>
  <c r="Q1668" i="1"/>
  <c r="W1665" i="1" s="1"/>
  <c r="G1669" i="1"/>
  <c r="Q1669" i="1"/>
  <c r="G1670" i="1"/>
  <c r="Q1670" i="1"/>
  <c r="Y1665" i="1" s="1"/>
  <c r="D1671" i="1"/>
  <c r="E1671" i="1"/>
  <c r="F1671" i="1"/>
  <c r="N1671" i="1"/>
  <c r="O1671" i="1"/>
  <c r="P1671" i="1"/>
  <c r="G1683" i="1"/>
  <c r="Q1683" i="1"/>
  <c r="V1683" i="1"/>
  <c r="G1684" i="1"/>
  <c r="W1683" i="1" s="1"/>
  <c r="Q1684" i="1"/>
  <c r="W1684" i="1"/>
  <c r="Y1684" i="1"/>
  <c r="G1685" i="1"/>
  <c r="X1683" i="1" s="1"/>
  <c r="Q1685" i="1"/>
  <c r="H1685" i="1" s="1"/>
  <c r="G1686" i="1"/>
  <c r="Q1686" i="1"/>
  <c r="Y1685" i="1" s="1"/>
  <c r="N1694" i="1"/>
  <c r="Q1687" i="1"/>
  <c r="G1688" i="1"/>
  <c r="V1684" i="1" s="1"/>
  <c r="Q1688" i="1"/>
  <c r="V1686" i="1" s="1"/>
  <c r="G1689" i="1"/>
  <c r="Q1689" i="1"/>
  <c r="W1686" i="1" s="1"/>
  <c r="G1690" i="1"/>
  <c r="X1684" i="1" s="1"/>
  <c r="Q1690" i="1"/>
  <c r="R1690" i="1" s="1"/>
  <c r="G1691" i="1"/>
  <c r="Q1691" i="1"/>
  <c r="P1694" i="1"/>
  <c r="D1694" i="1"/>
  <c r="G1706" i="1"/>
  <c r="V1706" i="1" s="1"/>
  <c r="Q1706" i="1"/>
  <c r="G1707" i="1"/>
  <c r="Q1707" i="1"/>
  <c r="G1708" i="1"/>
  <c r="X1706" i="1" s="1"/>
  <c r="Q1708" i="1"/>
  <c r="X1708" i="1" s="1"/>
  <c r="G1709" i="1"/>
  <c r="Q1709" i="1"/>
  <c r="Y1708" i="1" s="1"/>
  <c r="D1710" i="1"/>
  <c r="E1710" i="1"/>
  <c r="E1717" i="1" s="1"/>
  <c r="F1710" i="1"/>
  <c r="N1710" i="1"/>
  <c r="O1710" i="1"/>
  <c r="P1710" i="1"/>
  <c r="G1711" i="1"/>
  <c r="Q1711" i="1"/>
  <c r="V1709" i="1" s="1"/>
  <c r="G1712" i="1"/>
  <c r="W1707" i="1" s="1"/>
  <c r="Q1712" i="1"/>
  <c r="H1712" i="1" s="1"/>
  <c r="G1713" i="1"/>
  <c r="Q1713" i="1"/>
  <c r="X1709" i="1" s="1"/>
  <c r="G1714" i="1"/>
  <c r="Q1714" i="1"/>
  <c r="D1715" i="1"/>
  <c r="E1715" i="1"/>
  <c r="F1715" i="1"/>
  <c r="N1715" i="1"/>
  <c r="O1715" i="1"/>
  <c r="O1717" i="1" s="1"/>
  <c r="P1715" i="1"/>
  <c r="G1727" i="1"/>
  <c r="Q1727" i="1"/>
  <c r="V1729" i="1" s="1"/>
  <c r="G1728" i="1"/>
  <c r="Q1728" i="1"/>
  <c r="W1729" i="1" s="1"/>
  <c r="G1729" i="1"/>
  <c r="Q1729" i="1"/>
  <c r="X1729" i="1" s="1"/>
  <c r="G1730" i="1"/>
  <c r="Y1727" i="1" s="1"/>
  <c r="Q1730" i="1"/>
  <c r="Y1729" i="1" s="1"/>
  <c r="D1731" i="1"/>
  <c r="E1731" i="1"/>
  <c r="F1731" i="1"/>
  <c r="N1731" i="1"/>
  <c r="O1731" i="1"/>
  <c r="P1731" i="1"/>
  <c r="G1732" i="1"/>
  <c r="V1728" i="1" s="1"/>
  <c r="Q1732" i="1"/>
  <c r="V1730" i="1" s="1"/>
  <c r="G1733" i="1"/>
  <c r="Q1733" i="1"/>
  <c r="W1730" i="1" s="1"/>
  <c r="G1734" i="1"/>
  <c r="Q1734" i="1"/>
  <c r="X1730" i="1" s="1"/>
  <c r="G1735" i="1"/>
  <c r="Y1728" i="1" s="1"/>
  <c r="Q1735" i="1"/>
  <c r="D1736" i="1"/>
  <c r="E1736" i="1"/>
  <c r="E1738" i="1" s="1"/>
  <c r="F1736" i="1"/>
  <c r="N1736" i="1"/>
  <c r="O1736" i="1"/>
  <c r="O1738" i="1" s="1"/>
  <c r="P1736" i="1"/>
  <c r="G1750" i="1"/>
  <c r="Q1750" i="1"/>
  <c r="V1752" i="1" s="1"/>
  <c r="G1751" i="1"/>
  <c r="W1750" i="1" s="1"/>
  <c r="Q1751" i="1"/>
  <c r="W1752" i="1" s="1"/>
  <c r="G1752" i="1"/>
  <c r="Q1752" i="1"/>
  <c r="G1753" i="1"/>
  <c r="Y1750" i="1" s="1"/>
  <c r="Q1753" i="1"/>
  <c r="D1754" i="1"/>
  <c r="E1754" i="1"/>
  <c r="F1754" i="1"/>
  <c r="N1754" i="1"/>
  <c r="O1754" i="1"/>
  <c r="P1754" i="1"/>
  <c r="G1755" i="1"/>
  <c r="V1751" i="1" s="1"/>
  <c r="Q1755" i="1"/>
  <c r="G1756" i="1"/>
  <c r="W1751" i="1" s="1"/>
  <c r="Q1756" i="1"/>
  <c r="W1753" i="1" s="1"/>
  <c r="G1757" i="1"/>
  <c r="Q1757" i="1"/>
  <c r="G1758" i="1"/>
  <c r="Y1751" i="1" s="1"/>
  <c r="Q1758" i="1"/>
  <c r="Y1753" i="1" s="1"/>
  <c r="D1759" i="1"/>
  <c r="E1759" i="1"/>
  <c r="F1759" i="1"/>
  <c r="N1759" i="1"/>
  <c r="O1759" i="1"/>
  <c r="P1759" i="1"/>
  <c r="G1771" i="1"/>
  <c r="Q1771" i="1"/>
  <c r="V1771" i="1"/>
  <c r="G1772" i="1"/>
  <c r="W1771" i="1" s="1"/>
  <c r="Q1772" i="1"/>
  <c r="G1773" i="1"/>
  <c r="X1771" i="1" s="1"/>
  <c r="Q1773" i="1"/>
  <c r="G1774" i="1"/>
  <c r="Q1774" i="1"/>
  <c r="Y1773" i="1" s="1"/>
  <c r="X1774" i="1"/>
  <c r="D1782" i="1"/>
  <c r="F1782" i="1"/>
  <c r="O1782" i="1"/>
  <c r="G1776" i="1"/>
  <c r="V1772" i="1" s="1"/>
  <c r="Q1776" i="1"/>
  <c r="G1777" i="1"/>
  <c r="W1772" i="1" s="1"/>
  <c r="Q1777" i="1"/>
  <c r="G1778" i="1"/>
  <c r="X1772" i="1" s="1"/>
  <c r="Q1778" i="1"/>
  <c r="G1779" i="1"/>
  <c r="Q1779" i="1"/>
  <c r="Y1774" i="1" s="1"/>
  <c r="E1782" i="1"/>
  <c r="P1782" i="1"/>
  <c r="G1794" i="1"/>
  <c r="V1794" i="1" s="1"/>
  <c r="H1794" i="1"/>
  <c r="Q1794" i="1"/>
  <c r="G1795" i="1"/>
  <c r="W1794" i="1" s="1"/>
  <c r="Q1795" i="1"/>
  <c r="W1795" i="1"/>
  <c r="G1796" i="1"/>
  <c r="Q1796" i="1"/>
  <c r="V1796" i="1"/>
  <c r="G1797" i="1"/>
  <c r="Y1794" i="1" s="1"/>
  <c r="Q1797" i="1"/>
  <c r="D1798" i="1"/>
  <c r="E1798" i="1"/>
  <c r="E1805" i="1" s="1"/>
  <c r="F1798" i="1"/>
  <c r="N1798" i="1"/>
  <c r="O1798" i="1"/>
  <c r="P1798" i="1"/>
  <c r="G1799" i="1"/>
  <c r="Q1799" i="1"/>
  <c r="G1800" i="1"/>
  <c r="Q1800" i="1"/>
  <c r="W1797" i="1" s="1"/>
  <c r="G1801" i="1"/>
  <c r="Q1801" i="1"/>
  <c r="X1797" i="1" s="1"/>
  <c r="G1802" i="1"/>
  <c r="Y1795" i="1" s="1"/>
  <c r="Q1802" i="1"/>
  <c r="D1803" i="1"/>
  <c r="E1803" i="1"/>
  <c r="F1803" i="1"/>
  <c r="N1803" i="1"/>
  <c r="O1803" i="1"/>
  <c r="P1803" i="1"/>
  <c r="D1805" i="1"/>
  <c r="G1815" i="1"/>
  <c r="V1815" i="1" s="1"/>
  <c r="Q1815" i="1"/>
  <c r="H1815" i="1" s="1"/>
  <c r="G1816" i="1"/>
  <c r="Q1816" i="1"/>
  <c r="W1817" i="1" s="1"/>
  <c r="G1817" i="1"/>
  <c r="X1815" i="1" s="1"/>
  <c r="Q1817" i="1"/>
  <c r="R1817" i="1" s="1"/>
  <c r="V1817" i="1"/>
  <c r="G1818" i="1"/>
  <c r="Y1815" i="1" s="1"/>
  <c r="Q1818" i="1"/>
  <c r="W1818" i="1"/>
  <c r="D1819" i="1"/>
  <c r="E1819" i="1"/>
  <c r="F1819" i="1"/>
  <c r="N1819" i="1"/>
  <c r="N1826" i="1" s="1"/>
  <c r="O1819" i="1"/>
  <c r="P1819" i="1"/>
  <c r="G1820" i="1"/>
  <c r="Q1820" i="1"/>
  <c r="G1821" i="1"/>
  <c r="Q1821" i="1"/>
  <c r="G1822" i="1"/>
  <c r="Q1822" i="1"/>
  <c r="X1818" i="1" s="1"/>
  <c r="G1823" i="1"/>
  <c r="Y1816" i="1" s="1"/>
  <c r="Q1823" i="1"/>
  <c r="D1824" i="1"/>
  <c r="E1824" i="1"/>
  <c r="F1824" i="1"/>
  <c r="N1824" i="1"/>
  <c r="O1824" i="1"/>
  <c r="P1824" i="1"/>
  <c r="G1838" i="1"/>
  <c r="Q1838" i="1"/>
  <c r="V1840" i="1" s="1"/>
  <c r="G1839" i="1"/>
  <c r="Q1839" i="1"/>
  <c r="W1840" i="1" s="1"/>
  <c r="G1840" i="1"/>
  <c r="Q1840" i="1"/>
  <c r="R1840" i="1" s="1"/>
  <c r="G1841" i="1"/>
  <c r="Y1838" i="1" s="1"/>
  <c r="Q1841" i="1"/>
  <c r="Y1840" i="1" s="1"/>
  <c r="D1842" i="1"/>
  <c r="E1842" i="1"/>
  <c r="F1842" i="1"/>
  <c r="F1849" i="1" s="1"/>
  <c r="N1842" i="1"/>
  <c r="O1842" i="1"/>
  <c r="P1842" i="1"/>
  <c r="P1849" i="1" s="1"/>
  <c r="G1843" i="1"/>
  <c r="Q1843" i="1"/>
  <c r="V1841" i="1" s="1"/>
  <c r="G1844" i="1"/>
  <c r="Q1844" i="1"/>
  <c r="W1841" i="1" s="1"/>
  <c r="G1845" i="1"/>
  <c r="Q1845" i="1"/>
  <c r="X1841" i="1" s="1"/>
  <c r="G1846" i="1"/>
  <c r="Q1846" i="1"/>
  <c r="Y1841" i="1" s="1"/>
  <c r="D1847" i="1"/>
  <c r="E1847" i="1"/>
  <c r="F1847" i="1"/>
  <c r="N1847" i="1"/>
  <c r="O1847" i="1"/>
  <c r="P1847" i="1"/>
  <c r="G1859" i="1"/>
  <c r="V1859" i="1" s="1"/>
  <c r="Q1859" i="1"/>
  <c r="R1859" i="1" s="1"/>
  <c r="G1860" i="1"/>
  <c r="W1859" i="1" s="1"/>
  <c r="Q1860" i="1"/>
  <c r="H1860" i="1" s="1"/>
  <c r="G1861" i="1"/>
  <c r="X1859" i="1" s="1"/>
  <c r="Q1861" i="1"/>
  <c r="G1862" i="1"/>
  <c r="Y1859" i="1" s="1"/>
  <c r="Q1862" i="1"/>
  <c r="Y1861" i="1" s="1"/>
  <c r="D1863" i="1"/>
  <c r="E1863" i="1"/>
  <c r="F1863" i="1"/>
  <c r="N1863" i="1"/>
  <c r="O1863" i="1"/>
  <c r="P1863" i="1"/>
  <c r="G1864" i="1"/>
  <c r="Q1864" i="1"/>
  <c r="G1865" i="1"/>
  <c r="W1860" i="1" s="1"/>
  <c r="Q1865" i="1"/>
  <c r="G1866" i="1"/>
  <c r="X1860" i="1" s="1"/>
  <c r="Q1866" i="1"/>
  <c r="G1867" i="1"/>
  <c r="Y1860" i="1" s="1"/>
  <c r="H1867" i="1"/>
  <c r="Q1867" i="1"/>
  <c r="Y1862" i="1" s="1"/>
  <c r="D1868" i="1"/>
  <c r="E1868" i="1"/>
  <c r="E1870" i="1" s="1"/>
  <c r="F1868" i="1"/>
  <c r="N1868" i="1"/>
  <c r="O1868" i="1"/>
  <c r="P1868" i="1"/>
  <c r="P1870" i="1"/>
  <c r="G1882" i="1"/>
  <c r="V1882" i="1" s="1"/>
  <c r="Q1882" i="1"/>
  <c r="G1883" i="1"/>
  <c r="W1882" i="1" s="1"/>
  <c r="Q1883" i="1"/>
  <c r="G1884" i="1"/>
  <c r="X1882" i="1" s="1"/>
  <c r="Q1884" i="1"/>
  <c r="G1885" i="1"/>
  <c r="Q1885" i="1"/>
  <c r="Y1884" i="1" s="1"/>
  <c r="D1886" i="1"/>
  <c r="E1886" i="1"/>
  <c r="F1886" i="1"/>
  <c r="N1886" i="1"/>
  <c r="O1886" i="1"/>
  <c r="P1886" i="1"/>
  <c r="G1887" i="1"/>
  <c r="Q1887" i="1"/>
  <c r="G1888" i="1"/>
  <c r="Q1888" i="1"/>
  <c r="G1889" i="1"/>
  <c r="X1883" i="1" s="1"/>
  <c r="Q1889" i="1"/>
  <c r="X1885" i="1" s="1"/>
  <c r="G1890" i="1"/>
  <c r="Q1890" i="1"/>
  <c r="D1891" i="1"/>
  <c r="E1891" i="1"/>
  <c r="F1891" i="1"/>
  <c r="N1891" i="1"/>
  <c r="O1891" i="1"/>
  <c r="P1891" i="1"/>
  <c r="G1903" i="1"/>
  <c r="Q1903" i="1"/>
  <c r="G1904" i="1"/>
  <c r="Q1904" i="1"/>
  <c r="W1905" i="1" s="1"/>
  <c r="G1905" i="1"/>
  <c r="X1903" i="1" s="1"/>
  <c r="Q1905" i="1"/>
  <c r="X1905" i="1" s="1"/>
  <c r="V1905" i="1"/>
  <c r="G1906" i="1"/>
  <c r="Y1903" i="1" s="1"/>
  <c r="Q1906" i="1"/>
  <c r="Y1905" i="1" s="1"/>
  <c r="D1907" i="1"/>
  <c r="E1907" i="1"/>
  <c r="F1907" i="1"/>
  <c r="N1907" i="1"/>
  <c r="O1907" i="1"/>
  <c r="P1907" i="1"/>
  <c r="G1908" i="1"/>
  <c r="Q1908" i="1"/>
  <c r="V1906" i="1" s="1"/>
  <c r="G1909" i="1"/>
  <c r="Q1909" i="1"/>
  <c r="W1906" i="1" s="1"/>
  <c r="G1910" i="1"/>
  <c r="X1904" i="1" s="1"/>
  <c r="Q1910" i="1"/>
  <c r="X1906" i="1" s="1"/>
  <c r="G1911" i="1"/>
  <c r="Y1904" i="1" s="1"/>
  <c r="Q1911" i="1"/>
  <c r="D1912" i="1"/>
  <c r="E1912" i="1"/>
  <c r="E1914" i="1" s="1"/>
  <c r="F1912" i="1"/>
  <c r="N1912" i="1"/>
  <c r="O1912" i="1"/>
  <c r="P1912" i="1"/>
  <c r="F1914" i="1"/>
  <c r="G1926" i="1"/>
  <c r="Q1926" i="1"/>
  <c r="V1928" i="1" s="1"/>
  <c r="Y1926" i="1"/>
  <c r="G1927" i="1"/>
  <c r="Q1927" i="1"/>
  <c r="Y1927" i="1"/>
  <c r="G1928" i="1"/>
  <c r="Q1928" i="1"/>
  <c r="R1928" i="1" s="1"/>
  <c r="W1928" i="1"/>
  <c r="G1929" i="1"/>
  <c r="Q1929" i="1"/>
  <c r="D1930" i="1"/>
  <c r="E1930" i="1"/>
  <c r="F1930" i="1"/>
  <c r="N1930" i="1"/>
  <c r="N1937" i="1" s="1"/>
  <c r="O1930" i="1"/>
  <c r="P1930" i="1"/>
  <c r="G1931" i="1"/>
  <c r="Q1931" i="1"/>
  <c r="G1932" i="1"/>
  <c r="Q1932" i="1"/>
  <c r="W1929" i="1" s="1"/>
  <c r="G1933" i="1"/>
  <c r="Q1933" i="1"/>
  <c r="X1929" i="1" s="1"/>
  <c r="G1934" i="1"/>
  <c r="H1934" i="1" s="1"/>
  <c r="Q1934" i="1"/>
  <c r="Y1929" i="1" s="1"/>
  <c r="D1935" i="1"/>
  <c r="E1935" i="1"/>
  <c r="E1937" i="1" s="1"/>
  <c r="F1935" i="1"/>
  <c r="N1935" i="1"/>
  <c r="O1935" i="1"/>
  <c r="P1935" i="1"/>
  <c r="G1947" i="1"/>
  <c r="Q1947" i="1"/>
  <c r="G1948" i="1"/>
  <c r="W1947" i="1" s="1"/>
  <c r="Q1948" i="1"/>
  <c r="H1948" i="1" s="1"/>
  <c r="W1948" i="1"/>
  <c r="G1949" i="1"/>
  <c r="X1947" i="1" s="1"/>
  <c r="Q1949" i="1"/>
  <c r="W1949" i="1"/>
  <c r="G1950" i="1"/>
  <c r="Y1947" i="1" s="1"/>
  <c r="Q1950" i="1"/>
  <c r="Y1949" i="1" s="1"/>
  <c r="G1952" i="1"/>
  <c r="V1948" i="1" s="1"/>
  <c r="Q1952" i="1"/>
  <c r="G1953" i="1"/>
  <c r="Q1953" i="1"/>
  <c r="G1954" i="1"/>
  <c r="X1948" i="1" s="1"/>
  <c r="Q1954" i="1"/>
  <c r="X1950" i="1" s="1"/>
  <c r="G1955" i="1"/>
  <c r="Q1955" i="1"/>
  <c r="Y1950" i="1" s="1"/>
  <c r="D1958" i="1"/>
  <c r="F1958" i="1"/>
  <c r="P1958" i="1"/>
  <c r="G1970" i="1"/>
  <c r="V1970" i="1" s="1"/>
  <c r="Q1970" i="1"/>
  <c r="G1971" i="1"/>
  <c r="Q1971" i="1"/>
  <c r="G1972" i="1"/>
  <c r="X1970" i="1" s="1"/>
  <c r="Q1972" i="1"/>
  <c r="X1972" i="1" s="1"/>
  <c r="G1973" i="1"/>
  <c r="Q1973" i="1"/>
  <c r="Y1972" i="1" s="1"/>
  <c r="D1974" i="1"/>
  <c r="E1974" i="1"/>
  <c r="F1974" i="1"/>
  <c r="N1974" i="1"/>
  <c r="O1974" i="1"/>
  <c r="P1974" i="1"/>
  <c r="G1975" i="1"/>
  <c r="Q1975" i="1"/>
  <c r="G1976" i="1"/>
  <c r="W1971" i="1" s="1"/>
  <c r="Q1976" i="1"/>
  <c r="G1977" i="1"/>
  <c r="X1971" i="1" s="1"/>
  <c r="Q1977" i="1"/>
  <c r="G1978" i="1"/>
  <c r="Q1978" i="1"/>
  <c r="D1979" i="1"/>
  <c r="E1979" i="1"/>
  <c r="F1979" i="1"/>
  <c r="N1979" i="1"/>
  <c r="O1979" i="1"/>
  <c r="O1981" i="1" s="1"/>
  <c r="P1979" i="1"/>
  <c r="G1991" i="1"/>
  <c r="V1991" i="1" s="1"/>
  <c r="Q1991" i="1"/>
  <c r="V1993" i="1" s="1"/>
  <c r="G1992" i="1"/>
  <c r="Q1992" i="1"/>
  <c r="G1993" i="1"/>
  <c r="X1991" i="1" s="1"/>
  <c r="Q1993" i="1"/>
  <c r="X1993" i="1" s="1"/>
  <c r="W1993" i="1"/>
  <c r="G1994" i="1"/>
  <c r="Y1991" i="1" s="1"/>
  <c r="Q1994" i="1"/>
  <c r="Y1993" i="1" s="1"/>
  <c r="F2002" i="1"/>
  <c r="O2002" i="1"/>
  <c r="G1996" i="1"/>
  <c r="Q1996" i="1"/>
  <c r="V1994" i="1" s="1"/>
  <c r="G1997" i="1"/>
  <c r="Q1997" i="1"/>
  <c r="G1998" i="1"/>
  <c r="X1992" i="1" s="1"/>
  <c r="Q1998" i="1"/>
  <c r="X1994" i="1" s="1"/>
  <c r="G1999" i="1"/>
  <c r="Y1992" i="1" s="1"/>
  <c r="Q1999" i="1"/>
  <c r="E2002" i="1"/>
  <c r="N2002" i="1"/>
  <c r="G2014" i="1"/>
  <c r="Q2014" i="1"/>
  <c r="V2016" i="1" s="1"/>
  <c r="G2015" i="1"/>
  <c r="Q2015" i="1"/>
  <c r="W2016" i="1" s="1"/>
  <c r="G2016" i="1"/>
  <c r="Q2016" i="1"/>
  <c r="X2016" i="1" s="1"/>
  <c r="G2017" i="1"/>
  <c r="Q2017" i="1"/>
  <c r="Y2016" i="1" s="1"/>
  <c r="D2018" i="1"/>
  <c r="E2018" i="1"/>
  <c r="F2018" i="1"/>
  <c r="F2025" i="1" s="1"/>
  <c r="N2018" i="1"/>
  <c r="O2018" i="1"/>
  <c r="P2018" i="1"/>
  <c r="G2019" i="1"/>
  <c r="Q2019" i="1"/>
  <c r="V2017" i="1" s="1"/>
  <c r="G2020" i="1"/>
  <c r="Q2020" i="1"/>
  <c r="G2021" i="1"/>
  <c r="Q2021" i="1"/>
  <c r="G2022" i="1"/>
  <c r="Q2022" i="1"/>
  <c r="D2023" i="1"/>
  <c r="E2023" i="1"/>
  <c r="F2023" i="1"/>
  <c r="N2023" i="1"/>
  <c r="N2025" i="1" s="1"/>
  <c r="O2023" i="1"/>
  <c r="P2023" i="1"/>
  <c r="G2035" i="1"/>
  <c r="Q2035" i="1"/>
  <c r="V2035" i="1"/>
  <c r="G2036" i="1"/>
  <c r="W2035" i="1" s="1"/>
  <c r="Q2036" i="1"/>
  <c r="G2037" i="1"/>
  <c r="Q2037" i="1"/>
  <c r="V2037" i="1"/>
  <c r="G2038" i="1"/>
  <c r="Q2038" i="1"/>
  <c r="Y2037" i="1" s="1"/>
  <c r="G2040" i="1"/>
  <c r="V2036" i="1" s="1"/>
  <c r="Q2040" i="1"/>
  <c r="G2041" i="1"/>
  <c r="W2036" i="1" s="1"/>
  <c r="Q2041" i="1"/>
  <c r="G2042" i="1"/>
  <c r="X2036" i="1" s="1"/>
  <c r="Q2042" i="1"/>
  <c r="G2043" i="1"/>
  <c r="Q2043" i="1"/>
  <c r="E2046" i="1"/>
  <c r="P2046" i="1"/>
  <c r="G2058" i="1"/>
  <c r="Q2058" i="1"/>
  <c r="V2058" i="1"/>
  <c r="G2059" i="1"/>
  <c r="W2058" i="1" s="1"/>
  <c r="Q2059" i="1"/>
  <c r="G2060" i="1"/>
  <c r="Q2060" i="1"/>
  <c r="G2061" i="1"/>
  <c r="Q2061" i="1"/>
  <c r="Y2060" i="1" s="1"/>
  <c r="D2062" i="1"/>
  <c r="E2062" i="1"/>
  <c r="F2062" i="1"/>
  <c r="N2062" i="1"/>
  <c r="O2062" i="1"/>
  <c r="P2062" i="1"/>
  <c r="G2063" i="1"/>
  <c r="Q2063" i="1"/>
  <c r="G2064" i="1"/>
  <c r="Q2064" i="1"/>
  <c r="G2065" i="1"/>
  <c r="X2059" i="1" s="1"/>
  <c r="Q2065" i="1"/>
  <c r="X2061" i="1" s="1"/>
  <c r="G2066" i="1"/>
  <c r="Q2066" i="1"/>
  <c r="Y2061" i="1" s="1"/>
  <c r="D2067" i="1"/>
  <c r="E2067" i="1"/>
  <c r="F2067" i="1"/>
  <c r="N2067" i="1"/>
  <c r="O2067" i="1"/>
  <c r="P2067" i="1"/>
  <c r="F2069" i="1"/>
  <c r="P2069" i="1"/>
  <c r="G2079" i="1"/>
  <c r="Q2079" i="1"/>
  <c r="V2081" i="1" s="1"/>
  <c r="G2080" i="1"/>
  <c r="W2079" i="1" s="1"/>
  <c r="Q2080" i="1"/>
  <c r="Y2080" i="1"/>
  <c r="G2081" i="1"/>
  <c r="X2079" i="1" s="1"/>
  <c r="Q2081" i="1"/>
  <c r="W2081" i="1"/>
  <c r="X2081" i="1"/>
  <c r="G2082" i="1"/>
  <c r="Y2079" i="1" s="1"/>
  <c r="Q2082" i="1"/>
  <c r="V2082" i="1"/>
  <c r="W2082" i="1"/>
  <c r="D2083" i="1"/>
  <c r="E2083" i="1"/>
  <c r="F2083" i="1"/>
  <c r="N2083" i="1"/>
  <c r="O2083" i="1"/>
  <c r="P2083" i="1"/>
  <c r="G2084" i="1"/>
  <c r="V2080" i="1" s="1"/>
  <c r="Q2084" i="1"/>
  <c r="G2085" i="1"/>
  <c r="W2080" i="1" s="1"/>
  <c r="Q2085" i="1"/>
  <c r="G2086" i="1"/>
  <c r="Q2086" i="1"/>
  <c r="X2082" i="1" s="1"/>
  <c r="G2087" i="1"/>
  <c r="Q2087" i="1"/>
  <c r="Y2082" i="1" s="1"/>
  <c r="D2088" i="1"/>
  <c r="E2088" i="1"/>
  <c r="F2088" i="1"/>
  <c r="N2088" i="1"/>
  <c r="O2088" i="1"/>
  <c r="O2090" i="1" s="1"/>
  <c r="P2088" i="1"/>
  <c r="G2102" i="1"/>
  <c r="Q2102" i="1"/>
  <c r="V2102" i="1"/>
  <c r="G2103" i="1"/>
  <c r="Q2103" i="1"/>
  <c r="G2104" i="1"/>
  <c r="Q2104" i="1"/>
  <c r="R2104" i="1" s="1"/>
  <c r="X2104" i="1"/>
  <c r="G2105" i="1"/>
  <c r="Q2105" i="1"/>
  <c r="Y2105" i="1"/>
  <c r="D2106" i="1"/>
  <c r="E2106" i="1"/>
  <c r="F2106" i="1"/>
  <c r="N2106" i="1"/>
  <c r="O2106" i="1"/>
  <c r="P2106" i="1"/>
  <c r="G2107" i="1"/>
  <c r="V2103" i="1" s="1"/>
  <c r="Q2107" i="1"/>
  <c r="G2108" i="1"/>
  <c r="R2108" i="1" s="1"/>
  <c r="Q2108" i="1"/>
  <c r="W2105" i="1" s="1"/>
  <c r="G2109" i="1"/>
  <c r="Q2109" i="1"/>
  <c r="X2105" i="1" s="1"/>
  <c r="G2110" i="1"/>
  <c r="Y2103" i="1" s="1"/>
  <c r="Q2110" i="1"/>
  <c r="D2111" i="1"/>
  <c r="D2113" i="1" s="1"/>
  <c r="E2111" i="1"/>
  <c r="F2111" i="1"/>
  <c r="F2113" i="1" s="1"/>
  <c r="N2111" i="1"/>
  <c r="O2111" i="1"/>
  <c r="P2111" i="1"/>
  <c r="G2123" i="1"/>
  <c r="Q2123" i="1"/>
  <c r="G2124" i="1"/>
  <c r="W2123" i="1" s="1"/>
  <c r="Q2124" i="1"/>
  <c r="G2125" i="1"/>
  <c r="X2123" i="1" s="1"/>
  <c r="Q2125" i="1"/>
  <c r="V2125" i="1"/>
  <c r="G2126" i="1"/>
  <c r="Y2123" i="1" s="1"/>
  <c r="Q2126" i="1"/>
  <c r="Y2125" i="1" s="1"/>
  <c r="D2127" i="1"/>
  <c r="D2134" i="1" s="1"/>
  <c r="E2127" i="1"/>
  <c r="F2127" i="1"/>
  <c r="N2127" i="1"/>
  <c r="O2127" i="1"/>
  <c r="P2127" i="1"/>
  <c r="G2128" i="1"/>
  <c r="V2124" i="1" s="1"/>
  <c r="Q2128" i="1"/>
  <c r="G2129" i="1"/>
  <c r="W2124" i="1" s="1"/>
  <c r="Q2129" i="1"/>
  <c r="W2126" i="1" s="1"/>
  <c r="G2130" i="1"/>
  <c r="X2124" i="1" s="1"/>
  <c r="Q2130" i="1"/>
  <c r="G2131" i="1"/>
  <c r="Q2131" i="1"/>
  <c r="Y2126" i="1" s="1"/>
  <c r="D2132" i="1"/>
  <c r="E2132" i="1"/>
  <c r="F2132" i="1"/>
  <c r="N2132" i="1"/>
  <c r="O2132" i="1"/>
  <c r="P2132" i="1"/>
  <c r="O2134" i="1"/>
  <c r="G2146" i="1"/>
  <c r="Q2146" i="1"/>
  <c r="R2146" i="1" s="1"/>
  <c r="V2146" i="1"/>
  <c r="G2147" i="1"/>
  <c r="W2146" i="1" s="1"/>
  <c r="Q2147" i="1"/>
  <c r="G2148" i="1"/>
  <c r="Q2148" i="1"/>
  <c r="W2148" i="1"/>
  <c r="G2149" i="1"/>
  <c r="Y2146" i="1" s="1"/>
  <c r="Q2149" i="1"/>
  <c r="W2149" i="1"/>
  <c r="D2150" i="1"/>
  <c r="E2150" i="1"/>
  <c r="F2150" i="1"/>
  <c r="N2150" i="1"/>
  <c r="N2157" i="1" s="1"/>
  <c r="O2150" i="1"/>
  <c r="P2150" i="1"/>
  <c r="G2151" i="1"/>
  <c r="Q2151" i="1"/>
  <c r="G2152" i="1"/>
  <c r="H2152" i="1" s="1"/>
  <c r="Q2152" i="1"/>
  <c r="G2153" i="1"/>
  <c r="X2147" i="1" s="1"/>
  <c r="Q2153" i="1"/>
  <c r="G2154" i="1"/>
  <c r="Q2154" i="1"/>
  <c r="D2155" i="1"/>
  <c r="E2155" i="1"/>
  <c r="F2155" i="1"/>
  <c r="N2155" i="1"/>
  <c r="O2155" i="1"/>
  <c r="P2155" i="1"/>
  <c r="P2157" i="1" s="1"/>
  <c r="D2157" i="1"/>
  <c r="G2167" i="1"/>
  <c r="V2167" i="1" s="1"/>
  <c r="Q2167" i="1"/>
  <c r="V2169" i="1" s="1"/>
  <c r="G2168" i="1"/>
  <c r="Q2168" i="1"/>
  <c r="G2169" i="1"/>
  <c r="Q2169" i="1"/>
  <c r="R2169" i="1" s="1"/>
  <c r="G2170" i="1"/>
  <c r="Q2170" i="1"/>
  <c r="Y2169" i="1" s="1"/>
  <c r="D2171" i="1"/>
  <c r="E2171" i="1"/>
  <c r="E2178" i="1" s="1"/>
  <c r="F2171" i="1"/>
  <c r="N2171" i="1"/>
  <c r="O2171" i="1"/>
  <c r="P2171" i="1"/>
  <c r="G2172" i="1"/>
  <c r="V2168" i="1" s="1"/>
  <c r="Q2172" i="1"/>
  <c r="V2170" i="1" s="1"/>
  <c r="G2173" i="1"/>
  <c r="Q2173" i="1"/>
  <c r="G2174" i="1"/>
  <c r="Q2174" i="1"/>
  <c r="X2170" i="1" s="1"/>
  <c r="G2175" i="1"/>
  <c r="Q2175" i="1"/>
  <c r="D2176" i="1"/>
  <c r="E2176" i="1"/>
  <c r="F2176" i="1"/>
  <c r="N2176" i="1"/>
  <c r="O2176" i="1"/>
  <c r="O2178" i="1" s="1"/>
  <c r="P2176" i="1"/>
  <c r="G2190" i="1"/>
  <c r="H2190" i="1" s="1"/>
  <c r="Q2190" i="1"/>
  <c r="G2191" i="1"/>
  <c r="W2190" i="1" s="1"/>
  <c r="Q2191" i="1"/>
  <c r="R2191" i="1" s="1"/>
  <c r="W2191" i="1"/>
  <c r="G2192" i="1"/>
  <c r="Q2192" i="1"/>
  <c r="V2192" i="1"/>
  <c r="W2192" i="1"/>
  <c r="G2193" i="1"/>
  <c r="Y2190" i="1" s="1"/>
  <c r="Q2193" i="1"/>
  <c r="D2194" i="1"/>
  <c r="E2194" i="1"/>
  <c r="F2194" i="1"/>
  <c r="N2194" i="1"/>
  <c r="O2194" i="1"/>
  <c r="P2194" i="1"/>
  <c r="P2201" i="1" s="1"/>
  <c r="G2195" i="1"/>
  <c r="V2191" i="1" s="1"/>
  <c r="Q2195" i="1"/>
  <c r="V2193" i="1" s="1"/>
  <c r="R2195" i="1"/>
  <c r="G2196" i="1"/>
  <c r="H2196" i="1" s="1"/>
  <c r="Q2196" i="1"/>
  <c r="W2193" i="1" s="1"/>
  <c r="G2197" i="1"/>
  <c r="X2191" i="1" s="1"/>
  <c r="Q2197" i="1"/>
  <c r="G2198" i="1"/>
  <c r="Q2198" i="1"/>
  <c r="D2199" i="1"/>
  <c r="E2199" i="1"/>
  <c r="F2199" i="1"/>
  <c r="N2199" i="1"/>
  <c r="O2199" i="1"/>
  <c r="P2199" i="1"/>
  <c r="N2201" i="1"/>
  <c r="G2211" i="1"/>
  <c r="Q2211" i="1"/>
  <c r="G2212" i="1"/>
  <c r="Q2212" i="1"/>
  <c r="G2213" i="1"/>
  <c r="H2213" i="1" s="1"/>
  <c r="Q2213" i="1"/>
  <c r="X2213" i="1" s="1"/>
  <c r="V2213" i="1"/>
  <c r="G2214" i="1"/>
  <c r="Q2214" i="1"/>
  <c r="Y2213" i="1" s="1"/>
  <c r="D2215" i="1"/>
  <c r="E2215" i="1"/>
  <c r="F2215" i="1"/>
  <c r="F2222" i="1" s="1"/>
  <c r="N2215" i="1"/>
  <c r="O2215" i="1"/>
  <c r="P2215" i="1"/>
  <c r="G2216" i="1"/>
  <c r="Q2216" i="1"/>
  <c r="V2214" i="1" s="1"/>
  <c r="G2217" i="1"/>
  <c r="Q2217" i="1"/>
  <c r="G2218" i="1"/>
  <c r="Q2218" i="1"/>
  <c r="X2214" i="1" s="1"/>
  <c r="G2219" i="1"/>
  <c r="Q2219" i="1"/>
  <c r="Y2214" i="1" s="1"/>
  <c r="D2220" i="1"/>
  <c r="E2220" i="1"/>
  <c r="F2220" i="1"/>
  <c r="N2220" i="1"/>
  <c r="O2220" i="1"/>
  <c r="P2220" i="1"/>
  <c r="G2234" i="1"/>
  <c r="Q2234" i="1"/>
  <c r="G2235" i="1"/>
  <c r="W2234" i="1" s="1"/>
  <c r="H2235" i="1"/>
  <c r="Q2235" i="1"/>
  <c r="G2236" i="1"/>
  <c r="X2234" i="1" s="1"/>
  <c r="Q2236" i="1"/>
  <c r="W2236" i="1"/>
  <c r="G2237" i="1"/>
  <c r="Q2237" i="1"/>
  <c r="D2238" i="1"/>
  <c r="E2238" i="1"/>
  <c r="F2238" i="1"/>
  <c r="N2238" i="1"/>
  <c r="O2238" i="1"/>
  <c r="P2238" i="1"/>
  <c r="G2239" i="1"/>
  <c r="V2235" i="1" s="1"/>
  <c r="Q2239" i="1"/>
  <c r="V2237" i="1" s="1"/>
  <c r="G2240" i="1"/>
  <c r="W2235" i="1" s="1"/>
  <c r="Q2240" i="1"/>
  <c r="W2237" i="1" s="1"/>
  <c r="G2241" i="1"/>
  <c r="X2235" i="1" s="1"/>
  <c r="Q2241" i="1"/>
  <c r="H2241" i="1" s="1"/>
  <c r="G2242" i="1"/>
  <c r="Y2235" i="1" s="1"/>
  <c r="Q2242" i="1"/>
  <c r="Y2237" i="1" s="1"/>
  <c r="D2243" i="1"/>
  <c r="D2245" i="1" s="1"/>
  <c r="E2243" i="1"/>
  <c r="F2243" i="1"/>
  <c r="N2243" i="1"/>
  <c r="O2243" i="1"/>
  <c r="P2243" i="1"/>
  <c r="P2245" i="1" s="1"/>
  <c r="G2255" i="1"/>
  <c r="V2255" i="1" s="1"/>
  <c r="Q2255" i="1"/>
  <c r="V2257" i="1" s="1"/>
  <c r="G2256" i="1"/>
  <c r="Q2256" i="1"/>
  <c r="G2257" i="1"/>
  <c r="Q2257" i="1"/>
  <c r="G2258" i="1"/>
  <c r="Q2258" i="1"/>
  <c r="Y2257" i="1" s="1"/>
  <c r="D2259" i="1"/>
  <c r="D2266" i="1" s="1"/>
  <c r="E2259" i="1"/>
  <c r="E2266" i="1" s="1"/>
  <c r="F2259" i="1"/>
  <c r="N2259" i="1"/>
  <c r="O2259" i="1"/>
  <c r="P2259" i="1"/>
  <c r="G2260" i="1"/>
  <c r="V2256" i="1" s="1"/>
  <c r="Q2260" i="1"/>
  <c r="V2258" i="1" s="1"/>
  <c r="G2261" i="1"/>
  <c r="Q2261" i="1"/>
  <c r="G2262" i="1"/>
  <c r="Q2262" i="1"/>
  <c r="X2258" i="1" s="1"/>
  <c r="G2263" i="1"/>
  <c r="Q2263" i="1"/>
  <c r="Y2258" i="1" s="1"/>
  <c r="D2264" i="1"/>
  <c r="E2264" i="1"/>
  <c r="F2264" i="1"/>
  <c r="N2264" i="1"/>
  <c r="O2264" i="1"/>
  <c r="P2264" i="1"/>
  <c r="G2278" i="1"/>
  <c r="Q2278" i="1"/>
  <c r="Y2278" i="1"/>
  <c r="G2279" i="1"/>
  <c r="W2278" i="1" s="1"/>
  <c r="Q2279" i="1"/>
  <c r="H2279" i="1" s="1"/>
  <c r="R2279" i="1"/>
  <c r="G2280" i="1"/>
  <c r="X2278" i="1" s="1"/>
  <c r="Q2280" i="1"/>
  <c r="V2280" i="1"/>
  <c r="W2280" i="1"/>
  <c r="G2281" i="1"/>
  <c r="Q2281" i="1"/>
  <c r="D2282" i="1"/>
  <c r="E2282" i="1"/>
  <c r="F2282" i="1"/>
  <c r="N2282" i="1"/>
  <c r="O2282" i="1"/>
  <c r="P2282" i="1"/>
  <c r="P2289" i="1" s="1"/>
  <c r="G2283" i="1"/>
  <c r="Q2283" i="1"/>
  <c r="G2284" i="1"/>
  <c r="Q2284" i="1"/>
  <c r="W2281" i="1" s="1"/>
  <c r="G2285" i="1"/>
  <c r="Q2285" i="1"/>
  <c r="G2286" i="1"/>
  <c r="Y2279" i="1" s="1"/>
  <c r="Q2286" i="1"/>
  <c r="D2287" i="1"/>
  <c r="E2287" i="1"/>
  <c r="F2287" i="1"/>
  <c r="N2287" i="1"/>
  <c r="O2287" i="1"/>
  <c r="P2287" i="1"/>
  <c r="D2289" i="1"/>
  <c r="G2299" i="1"/>
  <c r="Q2299" i="1"/>
  <c r="V2301" i="1" s="1"/>
  <c r="G2300" i="1"/>
  <c r="Q2300" i="1"/>
  <c r="G2301" i="1"/>
  <c r="Q2301" i="1"/>
  <c r="X2301" i="1" s="1"/>
  <c r="G2302" i="1"/>
  <c r="Q2302" i="1"/>
  <c r="D2303" i="1"/>
  <c r="E2303" i="1"/>
  <c r="F2303" i="1"/>
  <c r="N2303" i="1"/>
  <c r="O2303" i="1"/>
  <c r="P2303" i="1"/>
  <c r="G2304" i="1"/>
  <c r="Q2304" i="1"/>
  <c r="V2302" i="1" s="1"/>
  <c r="G2305" i="1"/>
  <c r="Q2305" i="1"/>
  <c r="G2306" i="1"/>
  <c r="Q2306" i="1"/>
  <c r="R2306" i="1" s="1"/>
  <c r="G2307" i="1"/>
  <c r="Q2307" i="1"/>
  <c r="Y2302" i="1" s="1"/>
  <c r="D2308" i="1"/>
  <c r="E2308" i="1"/>
  <c r="F2308" i="1"/>
  <c r="F2310" i="1" s="1"/>
  <c r="N2308" i="1"/>
  <c r="O2308" i="1"/>
  <c r="P2308" i="1"/>
  <c r="E2310" i="1"/>
  <c r="G2322" i="1"/>
  <c r="H2322" i="1" s="1"/>
  <c r="Q2322" i="1"/>
  <c r="V2324" i="1" s="1"/>
  <c r="G2323" i="1"/>
  <c r="Q2323" i="1"/>
  <c r="W2324" i="1" s="1"/>
  <c r="G2324" i="1"/>
  <c r="Q2324" i="1"/>
  <c r="G2325" i="1"/>
  <c r="Y2322" i="1" s="1"/>
  <c r="Q2325" i="1"/>
  <c r="H2325" i="1" s="1"/>
  <c r="N2333" i="1"/>
  <c r="P2333" i="1"/>
  <c r="G2327" i="1"/>
  <c r="Q2327" i="1"/>
  <c r="G2328" i="1"/>
  <c r="Q2328" i="1"/>
  <c r="R2328" i="1" s="1"/>
  <c r="G2329" i="1"/>
  <c r="X2323" i="1" s="1"/>
  <c r="Q2329" i="1"/>
  <c r="G2330" i="1"/>
  <c r="Q2330" i="1"/>
  <c r="E2333" i="1"/>
  <c r="D2333" i="1"/>
  <c r="F2333" i="1"/>
  <c r="G2343" i="1"/>
  <c r="Q2343" i="1"/>
  <c r="V2345" i="1" s="1"/>
  <c r="V2343" i="1"/>
  <c r="G2344" i="1"/>
  <c r="Q2344" i="1"/>
  <c r="G2345" i="1"/>
  <c r="Q2345" i="1"/>
  <c r="X2345" i="1"/>
  <c r="G2346" i="1"/>
  <c r="Q2346" i="1"/>
  <c r="Y2345" i="1" s="1"/>
  <c r="E2354" i="1"/>
  <c r="P2354" i="1"/>
  <c r="G2348" i="1"/>
  <c r="V2344" i="1" s="1"/>
  <c r="Q2348" i="1"/>
  <c r="V2346" i="1" s="1"/>
  <c r="G2349" i="1"/>
  <c r="Q2349" i="1"/>
  <c r="G2350" i="1"/>
  <c r="Q2350" i="1"/>
  <c r="X2346" i="1" s="1"/>
  <c r="G2351" i="1"/>
  <c r="Q2351" i="1"/>
  <c r="D2354" i="1"/>
  <c r="O2354" i="1"/>
  <c r="G2366" i="1"/>
  <c r="H2366" i="1" s="1"/>
  <c r="Q2366" i="1"/>
  <c r="V2368" i="1" s="1"/>
  <c r="R2366" i="1"/>
  <c r="V2366" i="1"/>
  <c r="G2367" i="1"/>
  <c r="Q2367" i="1"/>
  <c r="G2368" i="1"/>
  <c r="Q2368" i="1"/>
  <c r="G2369" i="1"/>
  <c r="Y2366" i="1" s="1"/>
  <c r="Q2369" i="1"/>
  <c r="D2370" i="1"/>
  <c r="E2370" i="1"/>
  <c r="E2377" i="1" s="1"/>
  <c r="F2370" i="1"/>
  <c r="N2370" i="1"/>
  <c r="O2370" i="1"/>
  <c r="P2370" i="1"/>
  <c r="G2371" i="1"/>
  <c r="V2367" i="1" s="1"/>
  <c r="Q2371" i="1"/>
  <c r="V2369" i="1" s="1"/>
  <c r="G2372" i="1"/>
  <c r="W2367" i="1" s="1"/>
  <c r="Q2372" i="1"/>
  <c r="W2369" i="1" s="1"/>
  <c r="G2373" i="1"/>
  <c r="X2367" i="1" s="1"/>
  <c r="Q2373" i="1"/>
  <c r="H2373" i="1" s="1"/>
  <c r="G2374" i="1"/>
  <c r="Y2367" i="1" s="1"/>
  <c r="Q2374" i="1"/>
  <c r="R2374" i="1" s="1"/>
  <c r="D2375" i="1"/>
  <c r="E2375" i="1"/>
  <c r="F2375" i="1"/>
  <c r="F2377" i="1" s="1"/>
  <c r="N2375" i="1"/>
  <c r="N2377" i="1" s="1"/>
  <c r="O2375" i="1"/>
  <c r="P2375" i="1"/>
  <c r="G2387" i="1"/>
  <c r="Q2387" i="1"/>
  <c r="V2389" i="1" s="1"/>
  <c r="G2388" i="1"/>
  <c r="Q2388" i="1"/>
  <c r="G2389" i="1"/>
  <c r="Q2389" i="1"/>
  <c r="X2389" i="1" s="1"/>
  <c r="G2390" i="1"/>
  <c r="Q2390" i="1"/>
  <c r="Y2389" i="1" s="1"/>
  <c r="D2391" i="1"/>
  <c r="E2391" i="1"/>
  <c r="F2391" i="1"/>
  <c r="N2391" i="1"/>
  <c r="O2391" i="1"/>
  <c r="P2391" i="1"/>
  <c r="G2392" i="1"/>
  <c r="Q2392" i="1"/>
  <c r="V2390" i="1" s="1"/>
  <c r="G2393" i="1"/>
  <c r="Q2393" i="1"/>
  <c r="G2394" i="1"/>
  <c r="Q2394" i="1"/>
  <c r="X2390" i="1" s="1"/>
  <c r="G2395" i="1"/>
  <c r="Q2395" i="1"/>
  <c r="Y2390" i="1" s="1"/>
  <c r="D2396" i="1"/>
  <c r="E2396" i="1"/>
  <c r="F2396" i="1"/>
  <c r="N2396" i="1"/>
  <c r="O2396" i="1"/>
  <c r="P2396" i="1"/>
  <c r="G2410" i="1"/>
  <c r="Q2410" i="1"/>
  <c r="G2411" i="1"/>
  <c r="Q2411" i="1"/>
  <c r="W2412" i="1" s="1"/>
  <c r="G2412" i="1"/>
  <c r="X2410" i="1" s="1"/>
  <c r="Q2412" i="1"/>
  <c r="G2413" i="1"/>
  <c r="Q2413" i="1"/>
  <c r="Q2414" i="1" s="1"/>
  <c r="S2414" i="1" s="1"/>
  <c r="Y2413" i="1"/>
  <c r="D2414" i="1"/>
  <c r="E2414" i="1"/>
  <c r="F2414" i="1"/>
  <c r="N2414" i="1"/>
  <c r="O2414" i="1"/>
  <c r="P2414" i="1"/>
  <c r="G2415" i="1"/>
  <c r="V2411" i="1" s="1"/>
  <c r="Q2415" i="1"/>
  <c r="V2413" i="1" s="1"/>
  <c r="G2416" i="1"/>
  <c r="W2411" i="1" s="1"/>
  <c r="Q2416" i="1"/>
  <c r="G2417" i="1"/>
  <c r="X2411" i="1" s="1"/>
  <c r="Q2417" i="1"/>
  <c r="G2418" i="1"/>
  <c r="Q2418" i="1"/>
  <c r="H2418" i="1" s="1"/>
  <c r="D2419" i="1"/>
  <c r="E2419" i="1"/>
  <c r="F2419" i="1"/>
  <c r="N2419" i="1"/>
  <c r="N2421" i="1" s="1"/>
  <c r="O2419" i="1"/>
  <c r="P2419" i="1"/>
  <c r="G2431" i="1"/>
  <c r="Q2431" i="1"/>
  <c r="V2433" i="1" s="1"/>
  <c r="V2431" i="1"/>
  <c r="G2432" i="1"/>
  <c r="Q2432" i="1"/>
  <c r="G2433" i="1"/>
  <c r="Q2433" i="1"/>
  <c r="X2433" i="1" s="1"/>
  <c r="R2433" i="1"/>
  <c r="G2434" i="1"/>
  <c r="Q2434" i="1"/>
  <c r="Y2433" i="1" s="1"/>
  <c r="D2435" i="1"/>
  <c r="E2435" i="1"/>
  <c r="F2435" i="1"/>
  <c r="N2435" i="1"/>
  <c r="O2435" i="1"/>
  <c r="P2435" i="1"/>
  <c r="G2436" i="1"/>
  <c r="V2432" i="1" s="1"/>
  <c r="Q2436" i="1"/>
  <c r="V2434" i="1" s="1"/>
  <c r="G2437" i="1"/>
  <c r="Q2437" i="1"/>
  <c r="G2438" i="1"/>
  <c r="Q2438" i="1"/>
  <c r="X2434" i="1" s="1"/>
  <c r="G2439" i="1"/>
  <c r="Q2439" i="1"/>
  <c r="Y2434" i="1" s="1"/>
  <c r="D2440" i="1"/>
  <c r="E2440" i="1"/>
  <c r="F2440" i="1"/>
  <c r="N2440" i="1"/>
  <c r="O2440" i="1"/>
  <c r="P2440" i="1"/>
  <c r="O2442" i="1"/>
  <c r="G2454" i="1"/>
  <c r="Q2454" i="1"/>
  <c r="V2454" i="1"/>
  <c r="G2455" i="1"/>
  <c r="Q2455" i="1"/>
  <c r="W2456" i="1" s="1"/>
  <c r="G2456" i="1"/>
  <c r="X2454" i="1" s="1"/>
  <c r="Q2456" i="1"/>
  <c r="G2457" i="1"/>
  <c r="Y2454" i="1" s="1"/>
  <c r="Q2457" i="1"/>
  <c r="D2458" i="1"/>
  <c r="E2458" i="1"/>
  <c r="F2458" i="1"/>
  <c r="N2458" i="1"/>
  <c r="O2458" i="1"/>
  <c r="P2458" i="1"/>
  <c r="G2459" i="1"/>
  <c r="Q2459" i="1"/>
  <c r="V2457" i="1" s="1"/>
  <c r="G2460" i="1"/>
  <c r="Q2460" i="1"/>
  <c r="W2457" i="1" s="1"/>
  <c r="G2461" i="1"/>
  <c r="Q2461" i="1"/>
  <c r="G2462" i="1"/>
  <c r="Y2455" i="1" s="1"/>
  <c r="Q2462" i="1"/>
  <c r="D2463" i="1"/>
  <c r="E2463" i="1"/>
  <c r="F2463" i="1"/>
  <c r="N2463" i="1"/>
  <c r="O2463" i="1"/>
  <c r="P2463" i="1"/>
  <c r="G2475" i="1"/>
  <c r="Q2475" i="1"/>
  <c r="V2477" i="1" s="1"/>
  <c r="G2476" i="1"/>
  <c r="Q2476" i="1"/>
  <c r="G2477" i="1"/>
  <c r="Q2477" i="1"/>
  <c r="X2477" i="1" s="1"/>
  <c r="G2478" i="1"/>
  <c r="Q2478" i="1"/>
  <c r="D2486" i="1"/>
  <c r="E2486" i="1"/>
  <c r="O2486" i="1"/>
  <c r="G2480" i="1"/>
  <c r="V2476" i="1" s="1"/>
  <c r="Q2480" i="1"/>
  <c r="V2478" i="1" s="1"/>
  <c r="G2481" i="1"/>
  <c r="Q2481" i="1"/>
  <c r="G2482" i="1"/>
  <c r="Q2482" i="1"/>
  <c r="X2478" i="1" s="1"/>
  <c r="G2483" i="1"/>
  <c r="R2483" i="1" s="1"/>
  <c r="Q2483" i="1"/>
  <c r="Y2478" i="1" s="1"/>
  <c r="F2486" i="1"/>
  <c r="G2498" i="1"/>
  <c r="Q2498" i="1"/>
  <c r="R2498" i="1" s="1"/>
  <c r="V2498" i="1"/>
  <c r="G2499" i="1"/>
  <c r="W2498" i="1" s="1"/>
  <c r="Q2499" i="1"/>
  <c r="W2500" i="1" s="1"/>
  <c r="G2500" i="1"/>
  <c r="Q2500" i="1"/>
  <c r="G2501" i="1"/>
  <c r="Y2498" i="1" s="1"/>
  <c r="Q2501" i="1"/>
  <c r="P2509" i="1"/>
  <c r="G2503" i="1"/>
  <c r="V2499" i="1" s="1"/>
  <c r="Q2503" i="1"/>
  <c r="G2504" i="1"/>
  <c r="W2499" i="1" s="1"/>
  <c r="Q2504" i="1"/>
  <c r="G2505" i="1"/>
  <c r="X2499" i="1" s="1"/>
  <c r="Q2505" i="1"/>
  <c r="G2506" i="1"/>
  <c r="Q2506" i="1"/>
  <c r="D2509" i="1"/>
  <c r="E2509" i="1"/>
  <c r="N2509" i="1"/>
  <c r="F2509" i="1"/>
  <c r="G2519" i="1"/>
  <c r="V2519" i="1" s="1"/>
  <c r="Q2519" i="1"/>
  <c r="V2521" i="1" s="1"/>
  <c r="G2520" i="1"/>
  <c r="Q2520" i="1"/>
  <c r="G2521" i="1"/>
  <c r="R2521" i="1" s="1"/>
  <c r="Q2521" i="1"/>
  <c r="X2521" i="1" s="1"/>
  <c r="G2522" i="1"/>
  <c r="Q2522" i="1"/>
  <c r="Y2521" i="1" s="1"/>
  <c r="O2530" i="1"/>
  <c r="G2524" i="1"/>
  <c r="V2520" i="1" s="1"/>
  <c r="Q2524" i="1"/>
  <c r="V2522" i="1" s="1"/>
  <c r="G2525" i="1"/>
  <c r="Q2525" i="1"/>
  <c r="G2526" i="1"/>
  <c r="Q2526" i="1"/>
  <c r="X2522" i="1" s="1"/>
  <c r="G2527" i="1"/>
  <c r="Q2527" i="1"/>
  <c r="D2530" i="1"/>
  <c r="G2542" i="1"/>
  <c r="Q2542" i="1"/>
  <c r="W2542" i="1"/>
  <c r="G2543" i="1"/>
  <c r="H2543" i="1" s="1"/>
  <c r="Q2543" i="1"/>
  <c r="G2544" i="1"/>
  <c r="Q2544" i="1"/>
  <c r="V2544" i="1"/>
  <c r="W2544" i="1"/>
  <c r="G2545" i="1"/>
  <c r="Y2542" i="1" s="1"/>
  <c r="Q2545" i="1"/>
  <c r="Q2546" i="1"/>
  <c r="G2547" i="1"/>
  <c r="V2543" i="1" s="1"/>
  <c r="Q2547" i="1"/>
  <c r="G2548" i="1"/>
  <c r="W2543" i="1" s="1"/>
  <c r="Q2548" i="1"/>
  <c r="W2545" i="1" s="1"/>
  <c r="G2549" i="1"/>
  <c r="X2543" i="1" s="1"/>
  <c r="Q2549" i="1"/>
  <c r="G2550" i="1"/>
  <c r="Q2550" i="1"/>
  <c r="N2553" i="1"/>
  <c r="D2553" i="1"/>
  <c r="F2553" i="1"/>
  <c r="P2553" i="1"/>
  <c r="G2563" i="1"/>
  <c r="V2563" i="1" s="1"/>
  <c r="Q2563" i="1"/>
  <c r="V2565" i="1" s="1"/>
  <c r="G2564" i="1"/>
  <c r="Q2564" i="1"/>
  <c r="G2565" i="1"/>
  <c r="H2565" i="1" s="1"/>
  <c r="Q2565" i="1"/>
  <c r="X2565" i="1" s="1"/>
  <c r="G2566" i="1"/>
  <c r="Q2566" i="1"/>
  <c r="Y2565" i="1" s="1"/>
  <c r="N2574" i="1"/>
  <c r="G2568" i="1"/>
  <c r="Q2568" i="1"/>
  <c r="V2566" i="1" s="1"/>
  <c r="G2569" i="1"/>
  <c r="Q2569" i="1"/>
  <c r="G2570" i="1"/>
  <c r="Q2570" i="1"/>
  <c r="R2570" i="1" s="1"/>
  <c r="G2571" i="1"/>
  <c r="Q2571" i="1"/>
  <c r="Y2566" i="1" s="1"/>
  <c r="E2574" i="1"/>
  <c r="O2574" i="1"/>
  <c r="F2574" i="1"/>
  <c r="G2586" i="1"/>
  <c r="V2586" i="1" s="1"/>
  <c r="Q2586" i="1"/>
  <c r="V2588" i="1" s="1"/>
  <c r="G2587" i="1"/>
  <c r="Q2587" i="1"/>
  <c r="W2588" i="1" s="1"/>
  <c r="G2588" i="1"/>
  <c r="X2586" i="1" s="1"/>
  <c r="Q2588" i="1"/>
  <c r="G2589" i="1"/>
  <c r="Y2586" i="1" s="1"/>
  <c r="Q2589" i="1"/>
  <c r="D2590" i="1"/>
  <c r="E2590" i="1"/>
  <c r="F2590" i="1"/>
  <c r="N2590" i="1"/>
  <c r="O2590" i="1"/>
  <c r="P2590" i="1"/>
  <c r="G2591" i="1"/>
  <c r="V2587" i="1" s="1"/>
  <c r="Q2591" i="1"/>
  <c r="V2589" i="1" s="1"/>
  <c r="G2592" i="1"/>
  <c r="Q2592" i="1"/>
  <c r="W2589" i="1" s="1"/>
  <c r="G2593" i="1"/>
  <c r="X2587" i="1" s="1"/>
  <c r="Q2593" i="1"/>
  <c r="G2594" i="1"/>
  <c r="Y2587" i="1" s="1"/>
  <c r="Q2594" i="1"/>
  <c r="D2595" i="1"/>
  <c r="E2595" i="1"/>
  <c r="F2595" i="1"/>
  <c r="N2595" i="1"/>
  <c r="O2595" i="1"/>
  <c r="P2595" i="1"/>
  <c r="F2597" i="1"/>
  <c r="P2597" i="1"/>
  <c r="G2607" i="1"/>
  <c r="V2607" i="1" s="1"/>
  <c r="Q2607" i="1"/>
  <c r="G2608" i="1"/>
  <c r="Q2608" i="1"/>
  <c r="G2609" i="1"/>
  <c r="Q2609" i="1"/>
  <c r="V2609" i="1"/>
  <c r="X2609" i="1"/>
  <c r="G2610" i="1"/>
  <c r="Q2610" i="1"/>
  <c r="Y2609" i="1" s="1"/>
  <c r="D2618" i="1"/>
  <c r="G2612" i="1"/>
  <c r="V2608" i="1" s="1"/>
  <c r="Q2612" i="1"/>
  <c r="V2610" i="1" s="1"/>
  <c r="G2613" i="1"/>
  <c r="Q2613" i="1"/>
  <c r="G2614" i="1"/>
  <c r="Q2614" i="1"/>
  <c r="X2610" i="1" s="1"/>
  <c r="G2615" i="1"/>
  <c r="Q2615" i="1"/>
  <c r="Y2610" i="1" s="1"/>
  <c r="E2618" i="1"/>
  <c r="O2618" i="1"/>
  <c r="G2630" i="1"/>
  <c r="Q2630" i="1"/>
  <c r="G2631" i="1"/>
  <c r="Q2631" i="1"/>
  <c r="G2632" i="1"/>
  <c r="X2630" i="1" s="1"/>
  <c r="Q2632" i="1"/>
  <c r="V2632" i="1"/>
  <c r="W2632" i="1"/>
  <c r="G2633" i="1"/>
  <c r="Y2630" i="1" s="1"/>
  <c r="Q2633" i="1"/>
  <c r="D2634" i="1"/>
  <c r="E2634" i="1"/>
  <c r="F2634" i="1"/>
  <c r="N2634" i="1"/>
  <c r="N2641" i="1" s="1"/>
  <c r="O2634" i="1"/>
  <c r="P2634" i="1"/>
  <c r="G2635" i="1"/>
  <c r="V2631" i="1" s="1"/>
  <c r="Q2635" i="1"/>
  <c r="G2636" i="1"/>
  <c r="W2631" i="1" s="1"/>
  <c r="Q2636" i="1"/>
  <c r="G2637" i="1"/>
  <c r="X2631" i="1" s="1"/>
  <c r="Q2637" i="1"/>
  <c r="G2638" i="1"/>
  <c r="Y2631" i="1" s="1"/>
  <c r="Q2638" i="1"/>
  <c r="D2639" i="1"/>
  <c r="D2641" i="1" s="1"/>
  <c r="E2639" i="1"/>
  <c r="F2639" i="1"/>
  <c r="N2639" i="1"/>
  <c r="O2639" i="1"/>
  <c r="P2639" i="1"/>
  <c r="P2641" i="1"/>
  <c r="G2651" i="1"/>
  <c r="Q2651" i="1"/>
  <c r="G2652" i="1"/>
  <c r="Q2652" i="1"/>
  <c r="G2653" i="1"/>
  <c r="Q2653" i="1"/>
  <c r="V2653" i="1"/>
  <c r="X2653" i="1"/>
  <c r="G2654" i="1"/>
  <c r="Q2654" i="1"/>
  <c r="Y2653" i="1" s="1"/>
  <c r="R2654" i="1"/>
  <c r="D2655" i="1"/>
  <c r="E2655" i="1"/>
  <c r="F2655" i="1"/>
  <c r="F2662" i="1" s="1"/>
  <c r="N2655" i="1"/>
  <c r="O2655" i="1"/>
  <c r="P2655" i="1"/>
  <c r="G2656" i="1"/>
  <c r="V2652" i="1" s="1"/>
  <c r="Q2656" i="1"/>
  <c r="V2654" i="1" s="1"/>
  <c r="G2657" i="1"/>
  <c r="Q2657" i="1"/>
  <c r="G2658" i="1"/>
  <c r="H2658" i="1" s="1"/>
  <c r="Q2658" i="1"/>
  <c r="G2659" i="1"/>
  <c r="Q2659" i="1"/>
  <c r="Y2654" i="1" s="1"/>
  <c r="D2660" i="1"/>
  <c r="E2660" i="1"/>
  <c r="F2660" i="1"/>
  <c r="N2660" i="1"/>
  <c r="O2660" i="1"/>
  <c r="O2662" i="1" s="1"/>
  <c r="P2660" i="1"/>
  <c r="E2662" i="1"/>
  <c r="G2674" i="1"/>
  <c r="H2674" i="1" s="1"/>
  <c r="Q2674" i="1"/>
  <c r="V2676" i="1" s="1"/>
  <c r="R2674" i="1"/>
  <c r="V2674" i="1"/>
  <c r="Y2674" i="1"/>
  <c r="G2675" i="1"/>
  <c r="Q2675" i="1"/>
  <c r="R2675" i="1"/>
  <c r="G2676" i="1"/>
  <c r="X2674" i="1" s="1"/>
  <c r="Q2676" i="1"/>
  <c r="Q2678" i="1" s="1"/>
  <c r="S2678" i="1" s="1"/>
  <c r="W2676" i="1"/>
  <c r="G2677" i="1"/>
  <c r="H2677" i="1"/>
  <c r="Q2677" i="1"/>
  <c r="D2678" i="1"/>
  <c r="E2678" i="1"/>
  <c r="F2678" i="1"/>
  <c r="G2678" i="1"/>
  <c r="I2678" i="1" s="1"/>
  <c r="N2678" i="1"/>
  <c r="O2678" i="1"/>
  <c r="P2678" i="1"/>
  <c r="G2679" i="1"/>
  <c r="Q2679" i="1"/>
  <c r="V2677" i="1" s="1"/>
  <c r="R2679" i="1"/>
  <c r="G2680" i="1"/>
  <c r="H2680" i="1" s="1"/>
  <c r="Q2680" i="1"/>
  <c r="W2677" i="1" s="1"/>
  <c r="R2680" i="1"/>
  <c r="G2681" i="1"/>
  <c r="X2675" i="1" s="1"/>
  <c r="Q2681" i="1"/>
  <c r="G2682" i="1"/>
  <c r="Y2675" i="1" s="1"/>
  <c r="Q2682" i="1"/>
  <c r="R2682" i="1" s="1"/>
  <c r="D2683" i="1"/>
  <c r="E2683" i="1"/>
  <c r="F2683" i="1"/>
  <c r="F2685" i="1" s="1"/>
  <c r="G2683" i="1"/>
  <c r="I2683" i="1" s="1"/>
  <c r="N2683" i="1"/>
  <c r="O2683" i="1"/>
  <c r="P2683" i="1"/>
  <c r="D2685" i="1"/>
  <c r="E2685" i="1"/>
  <c r="N2685" i="1"/>
  <c r="P2685" i="1"/>
  <c r="G2695" i="1"/>
  <c r="Q2695" i="1"/>
  <c r="V2695" i="1"/>
  <c r="X2695" i="1"/>
  <c r="G2696" i="1"/>
  <c r="Q2696" i="1"/>
  <c r="V2696" i="1"/>
  <c r="X2696" i="1"/>
  <c r="G2697" i="1"/>
  <c r="H2697" i="1" s="1"/>
  <c r="Q2697" i="1"/>
  <c r="R2697" i="1"/>
  <c r="V2697" i="1"/>
  <c r="X2697" i="1"/>
  <c r="G2698" i="1"/>
  <c r="Q2698" i="1"/>
  <c r="Y2697" i="1" s="1"/>
  <c r="V2698" i="1"/>
  <c r="D2699" i="1"/>
  <c r="D2706" i="1" s="1"/>
  <c r="E2699" i="1"/>
  <c r="F2699" i="1"/>
  <c r="N2699" i="1"/>
  <c r="O2699" i="1"/>
  <c r="P2699" i="1"/>
  <c r="G2700" i="1"/>
  <c r="H2700" i="1" s="1"/>
  <c r="Q2700" i="1"/>
  <c r="G2701" i="1"/>
  <c r="W2696" i="1" s="1"/>
  <c r="Q2701" i="1"/>
  <c r="W2698" i="1" s="1"/>
  <c r="G2702" i="1"/>
  <c r="H2702" i="1" s="1"/>
  <c r="Q2702" i="1"/>
  <c r="X2698" i="1" s="1"/>
  <c r="R2702" i="1"/>
  <c r="G2703" i="1"/>
  <c r="Q2703" i="1"/>
  <c r="Y2698" i="1" s="1"/>
  <c r="D2704" i="1"/>
  <c r="E2704" i="1"/>
  <c r="F2704" i="1"/>
  <c r="F2706" i="1" s="1"/>
  <c r="N2704" i="1"/>
  <c r="O2704" i="1"/>
  <c r="P2704" i="1"/>
  <c r="G2718" i="1"/>
  <c r="V2718" i="1" s="1"/>
  <c r="H2718" i="1"/>
  <c r="Q2718" i="1"/>
  <c r="W2718" i="1"/>
  <c r="X2718" i="1"/>
  <c r="G2719" i="1"/>
  <c r="Q2719" i="1"/>
  <c r="R2719" i="1" s="1"/>
  <c r="G2720" i="1"/>
  <c r="Q2720" i="1"/>
  <c r="R2720" i="1" s="1"/>
  <c r="V2720" i="1"/>
  <c r="G2721" i="1"/>
  <c r="Y2718" i="1" s="1"/>
  <c r="Q2721" i="1"/>
  <c r="R2721" i="1" s="1"/>
  <c r="W2721" i="1"/>
  <c r="D2722" i="1"/>
  <c r="E2722" i="1"/>
  <c r="F2722" i="1"/>
  <c r="F2729" i="1" s="1"/>
  <c r="N2722" i="1"/>
  <c r="O2722" i="1"/>
  <c r="P2722" i="1"/>
  <c r="G2723" i="1"/>
  <c r="V2719" i="1" s="1"/>
  <c r="Q2723" i="1"/>
  <c r="G2724" i="1"/>
  <c r="H2724" i="1" s="1"/>
  <c r="Q2724" i="1"/>
  <c r="G2725" i="1"/>
  <c r="X2719" i="1" s="1"/>
  <c r="Q2725" i="1"/>
  <c r="G2726" i="1"/>
  <c r="Y2719" i="1" s="1"/>
  <c r="Q2726" i="1"/>
  <c r="R2726" i="1" s="1"/>
  <c r="D2727" i="1"/>
  <c r="E2727" i="1"/>
  <c r="F2727" i="1"/>
  <c r="N2727" i="1"/>
  <c r="O2727" i="1"/>
  <c r="O2729" i="1" s="1"/>
  <c r="P2727" i="1"/>
  <c r="D2729" i="1"/>
  <c r="E2729" i="1"/>
  <c r="P2729" i="1"/>
  <c r="G2739" i="1"/>
  <c r="Q2739" i="1"/>
  <c r="G2740" i="1"/>
  <c r="W2739" i="1" s="1"/>
  <c r="Q2740" i="1"/>
  <c r="G2741" i="1"/>
  <c r="H2741" i="1" s="1"/>
  <c r="Q2741" i="1"/>
  <c r="R2741" i="1"/>
  <c r="V2741" i="1"/>
  <c r="X2741" i="1"/>
  <c r="G2742" i="1"/>
  <c r="Y2739" i="1" s="1"/>
  <c r="Q2742" i="1"/>
  <c r="Y2741" i="1" s="1"/>
  <c r="D2743" i="1"/>
  <c r="E2743" i="1"/>
  <c r="F2743" i="1"/>
  <c r="N2743" i="1"/>
  <c r="O2743" i="1"/>
  <c r="P2743" i="1"/>
  <c r="G2744" i="1"/>
  <c r="Q2744" i="1"/>
  <c r="G2745" i="1"/>
  <c r="W2740" i="1" s="1"/>
  <c r="Q2745" i="1"/>
  <c r="W2742" i="1" s="1"/>
  <c r="G2746" i="1"/>
  <c r="Q2746" i="1"/>
  <c r="X2742" i="1" s="1"/>
  <c r="G2747" i="1"/>
  <c r="Y2740" i="1" s="1"/>
  <c r="Q2747" i="1"/>
  <c r="D2748" i="1"/>
  <c r="E2748" i="1"/>
  <c r="E2750" i="1" s="1"/>
  <c r="F2748" i="1"/>
  <c r="N2748" i="1"/>
  <c r="O2748" i="1"/>
  <c r="P2748" i="1"/>
  <c r="F2750" i="1"/>
  <c r="N2750" i="1"/>
  <c r="G2762" i="1"/>
  <c r="Q2762" i="1"/>
  <c r="Y2762" i="1"/>
  <c r="G2763" i="1"/>
  <c r="W2762" i="1" s="1"/>
  <c r="Q2763" i="1"/>
  <c r="Y2763" i="1"/>
  <c r="G2764" i="1"/>
  <c r="H2764" i="1" s="1"/>
  <c r="Q2764" i="1"/>
  <c r="W2764" i="1"/>
  <c r="G2765" i="1"/>
  <c r="H2765" i="1" s="1"/>
  <c r="Q2765" i="1"/>
  <c r="Y2764" i="1" s="1"/>
  <c r="R2765" i="1"/>
  <c r="V2765" i="1"/>
  <c r="D2766" i="1"/>
  <c r="E2766" i="1"/>
  <c r="E2773" i="1" s="1"/>
  <c r="F2766" i="1"/>
  <c r="N2766" i="1"/>
  <c r="O2766" i="1"/>
  <c r="O2773" i="1" s="1"/>
  <c r="P2766" i="1"/>
  <c r="G2767" i="1"/>
  <c r="V2763" i="1" s="1"/>
  <c r="Q2767" i="1"/>
  <c r="R2767" i="1"/>
  <c r="G2768" i="1"/>
  <c r="Q2768" i="1"/>
  <c r="W2765" i="1" s="1"/>
  <c r="G2769" i="1"/>
  <c r="Q2769" i="1"/>
  <c r="R2769" i="1" s="1"/>
  <c r="G2770" i="1"/>
  <c r="Q2770" i="1"/>
  <c r="D2771" i="1"/>
  <c r="E2771" i="1"/>
  <c r="F2771" i="1"/>
  <c r="N2771" i="1"/>
  <c r="O2771" i="1"/>
  <c r="P2771" i="1"/>
  <c r="D2773" i="1"/>
  <c r="N2773" i="1"/>
  <c r="G2783" i="1"/>
  <c r="Q2783" i="1"/>
  <c r="R2783" i="1" s="1"/>
  <c r="V2783" i="1"/>
  <c r="W2783" i="1"/>
  <c r="G2784" i="1"/>
  <c r="Q2784" i="1"/>
  <c r="R2784" i="1" s="1"/>
  <c r="G2785" i="1"/>
  <c r="X2783" i="1" s="1"/>
  <c r="Q2785" i="1"/>
  <c r="R2785" i="1" s="1"/>
  <c r="V2785" i="1"/>
  <c r="G2786" i="1"/>
  <c r="Q2786" i="1"/>
  <c r="Y2785" i="1" s="1"/>
  <c r="X2786" i="1"/>
  <c r="Y2786" i="1"/>
  <c r="D2787" i="1"/>
  <c r="E2787" i="1"/>
  <c r="F2787" i="1"/>
  <c r="N2787" i="1"/>
  <c r="O2787" i="1"/>
  <c r="P2787" i="1"/>
  <c r="G2788" i="1"/>
  <c r="V2784" i="1" s="1"/>
  <c r="Q2788" i="1"/>
  <c r="G2789" i="1"/>
  <c r="W2784" i="1" s="1"/>
  <c r="Q2789" i="1"/>
  <c r="R2789" i="1" s="1"/>
  <c r="G2790" i="1"/>
  <c r="X2784" i="1" s="1"/>
  <c r="Q2790" i="1"/>
  <c r="G2791" i="1"/>
  <c r="Y2784" i="1" s="1"/>
  <c r="Q2791" i="1"/>
  <c r="R2791" i="1"/>
  <c r="D2792" i="1"/>
  <c r="D2794" i="1" s="1"/>
  <c r="E2792" i="1"/>
  <c r="F2792" i="1"/>
  <c r="N2792" i="1"/>
  <c r="O2792" i="1"/>
  <c r="P2792" i="1"/>
  <c r="E2794" i="1"/>
  <c r="F2794" i="1"/>
  <c r="P2794" i="1"/>
  <c r="G2806" i="1"/>
  <c r="V2806" i="1" s="1"/>
  <c r="Q2806" i="1"/>
  <c r="H2806" i="1" s="1"/>
  <c r="X2806" i="1"/>
  <c r="G2807" i="1"/>
  <c r="Q2807" i="1"/>
  <c r="W2807" i="1"/>
  <c r="X2807" i="1"/>
  <c r="G2808" i="1"/>
  <c r="Q2808" i="1"/>
  <c r="R2808" i="1"/>
  <c r="G2809" i="1"/>
  <c r="Y2806" i="1" s="1"/>
  <c r="Q2809" i="1"/>
  <c r="D2810" i="1"/>
  <c r="D2817" i="1" s="1"/>
  <c r="E2810" i="1"/>
  <c r="F2810" i="1"/>
  <c r="N2810" i="1"/>
  <c r="O2810" i="1"/>
  <c r="P2810" i="1"/>
  <c r="G2811" i="1"/>
  <c r="V2807" i="1" s="1"/>
  <c r="Q2811" i="1"/>
  <c r="R2811" i="1" s="1"/>
  <c r="G2812" i="1"/>
  <c r="Q2812" i="1"/>
  <c r="G2813" i="1"/>
  <c r="H2813" i="1" s="1"/>
  <c r="Q2813" i="1"/>
  <c r="X2809" i="1" s="1"/>
  <c r="R2813" i="1"/>
  <c r="G2814" i="1"/>
  <c r="Y2807" i="1" s="1"/>
  <c r="Q2814" i="1"/>
  <c r="D2815" i="1"/>
  <c r="E2815" i="1"/>
  <c r="F2815" i="1"/>
  <c r="F2817" i="1" s="1"/>
  <c r="N2815" i="1"/>
  <c r="O2815" i="1"/>
  <c r="P2815" i="1"/>
  <c r="O2817" i="1"/>
  <c r="G2827" i="1"/>
  <c r="Q2827" i="1"/>
  <c r="G2828" i="1"/>
  <c r="W2827" i="1" s="1"/>
  <c r="Q2828" i="1"/>
  <c r="G2829" i="1"/>
  <c r="Q2829" i="1"/>
  <c r="R2829" i="1" s="1"/>
  <c r="W2829" i="1"/>
  <c r="X2829" i="1"/>
  <c r="G2830" i="1"/>
  <c r="Y2827" i="1" s="1"/>
  <c r="Q2830" i="1"/>
  <c r="Y2829" i="1" s="1"/>
  <c r="W2830" i="1"/>
  <c r="D2831" i="1"/>
  <c r="D2838" i="1" s="1"/>
  <c r="E2831" i="1"/>
  <c r="F2831" i="1"/>
  <c r="N2831" i="1"/>
  <c r="N2838" i="1" s="1"/>
  <c r="O2831" i="1"/>
  <c r="O2838" i="1" s="1"/>
  <c r="P2831" i="1"/>
  <c r="G2832" i="1"/>
  <c r="Q2832" i="1"/>
  <c r="G2833" i="1"/>
  <c r="W2828" i="1" s="1"/>
  <c r="Q2833" i="1"/>
  <c r="R2833" i="1" s="1"/>
  <c r="G2834" i="1"/>
  <c r="Q2834" i="1"/>
  <c r="G2835" i="1"/>
  <c r="Y2828" i="1" s="1"/>
  <c r="Q2835" i="1"/>
  <c r="R2835" i="1" s="1"/>
  <c r="D2836" i="1"/>
  <c r="E2836" i="1"/>
  <c r="F2836" i="1"/>
  <c r="N2836" i="1"/>
  <c r="O2836" i="1"/>
  <c r="P2836" i="1"/>
  <c r="E2838" i="1"/>
  <c r="F2838" i="1"/>
  <c r="G2850" i="1"/>
  <c r="V2850" i="1" s="1"/>
  <c r="Q2850" i="1"/>
  <c r="Y2850" i="1"/>
  <c r="G2851" i="1"/>
  <c r="W2850" i="1" s="1"/>
  <c r="Q2851" i="1"/>
  <c r="R2851" i="1"/>
  <c r="Y2851" i="1"/>
  <c r="G2852" i="1"/>
  <c r="H2852" i="1" s="1"/>
  <c r="Q2852" i="1"/>
  <c r="R2852" i="1" s="1"/>
  <c r="V2852" i="1"/>
  <c r="W2852" i="1"/>
  <c r="G2853" i="1"/>
  <c r="H2853" i="1" s="1"/>
  <c r="Q2853" i="1"/>
  <c r="Y2852" i="1" s="1"/>
  <c r="D2854" i="1"/>
  <c r="D2861" i="1" s="1"/>
  <c r="E2854" i="1"/>
  <c r="E2861" i="1" s="1"/>
  <c r="F2854" i="1"/>
  <c r="N2854" i="1"/>
  <c r="O2854" i="1"/>
  <c r="P2854" i="1"/>
  <c r="G2855" i="1"/>
  <c r="V2851" i="1" s="1"/>
  <c r="Q2855" i="1"/>
  <c r="V2853" i="1" s="1"/>
  <c r="R2855" i="1"/>
  <c r="G2856" i="1"/>
  <c r="W2851" i="1" s="1"/>
  <c r="Q2856" i="1"/>
  <c r="W2853" i="1" s="1"/>
  <c r="R2856" i="1"/>
  <c r="G2857" i="1"/>
  <c r="Q2857" i="1"/>
  <c r="G2858" i="1"/>
  <c r="Q2858" i="1"/>
  <c r="H2858" i="1" s="1"/>
  <c r="D2859" i="1"/>
  <c r="E2859" i="1"/>
  <c r="F2859" i="1"/>
  <c r="N2859" i="1"/>
  <c r="O2859" i="1"/>
  <c r="P2859" i="1"/>
  <c r="F2861" i="1"/>
  <c r="N2861" i="1"/>
  <c r="G2871" i="1"/>
  <c r="Q2871" i="1"/>
  <c r="R2871" i="1" s="1"/>
  <c r="V2871" i="1"/>
  <c r="W2871" i="1"/>
  <c r="G2872" i="1"/>
  <c r="Q2872" i="1"/>
  <c r="R2872" i="1" s="1"/>
  <c r="X2872" i="1"/>
  <c r="G2873" i="1"/>
  <c r="X2871" i="1" s="1"/>
  <c r="Q2873" i="1"/>
  <c r="R2873" i="1" s="1"/>
  <c r="V2873" i="1"/>
  <c r="G2874" i="1"/>
  <c r="Y2871" i="1" s="1"/>
  <c r="Q2874" i="1"/>
  <c r="Y2873" i="1" s="1"/>
  <c r="Y2874" i="1"/>
  <c r="D2875" i="1"/>
  <c r="E2875" i="1"/>
  <c r="F2875" i="1"/>
  <c r="N2875" i="1"/>
  <c r="N2882" i="1" s="1"/>
  <c r="O2875" i="1"/>
  <c r="P2875" i="1"/>
  <c r="G2876" i="1"/>
  <c r="V2872" i="1" s="1"/>
  <c r="Q2876" i="1"/>
  <c r="R2876" i="1" s="1"/>
  <c r="G2877" i="1"/>
  <c r="W2872" i="1" s="1"/>
  <c r="Q2877" i="1"/>
  <c r="G2878" i="1"/>
  <c r="Q2878" i="1"/>
  <c r="G2879" i="1"/>
  <c r="Q2879" i="1"/>
  <c r="D2880" i="1"/>
  <c r="E2880" i="1"/>
  <c r="E2882" i="1" s="1"/>
  <c r="F2880" i="1"/>
  <c r="N2880" i="1"/>
  <c r="O2880" i="1"/>
  <c r="P2880" i="1"/>
  <c r="P2882" i="1" s="1"/>
  <c r="F2882" i="1"/>
  <c r="G2894" i="1"/>
  <c r="Q2894" i="1"/>
  <c r="V2894" i="1"/>
  <c r="G2895" i="1"/>
  <c r="W2894" i="1" s="1"/>
  <c r="H2895" i="1"/>
  <c r="Q2895" i="1"/>
  <c r="X2895" i="1"/>
  <c r="G2896" i="1"/>
  <c r="Q2896" i="1"/>
  <c r="Y2896" i="1"/>
  <c r="G2897" i="1"/>
  <c r="Y2894" i="1" s="1"/>
  <c r="Q2897" i="1"/>
  <c r="R2897" i="1" s="1"/>
  <c r="W2897" i="1"/>
  <c r="D2898" i="1"/>
  <c r="E2898" i="1"/>
  <c r="F2898" i="1"/>
  <c r="F2905" i="1" s="1"/>
  <c r="N2898" i="1"/>
  <c r="N2905" i="1" s="1"/>
  <c r="O2898" i="1"/>
  <c r="P2898" i="1"/>
  <c r="G2899" i="1"/>
  <c r="Q2899" i="1"/>
  <c r="G2900" i="1"/>
  <c r="W2895" i="1" s="1"/>
  <c r="H2900" i="1"/>
  <c r="Q2900" i="1"/>
  <c r="G2901" i="1"/>
  <c r="Q2901" i="1"/>
  <c r="G2902" i="1"/>
  <c r="Y2895" i="1" s="1"/>
  <c r="Q2902" i="1"/>
  <c r="R2902" i="1" s="1"/>
  <c r="D2903" i="1"/>
  <c r="D2905" i="1" s="1"/>
  <c r="E2903" i="1"/>
  <c r="E2905" i="1" s="1"/>
  <c r="F2903" i="1"/>
  <c r="N2903" i="1"/>
  <c r="O2903" i="1"/>
  <c r="O2905" i="1" s="1"/>
  <c r="P2903" i="1"/>
  <c r="P2905" i="1" s="1"/>
  <c r="G2915" i="1"/>
  <c r="Q2915" i="1"/>
  <c r="G2916" i="1"/>
  <c r="W2915" i="1" s="1"/>
  <c r="Q2916" i="1"/>
  <c r="R2916" i="1" s="1"/>
  <c r="G2917" i="1"/>
  <c r="Q2917" i="1"/>
  <c r="X2917" i="1" s="1"/>
  <c r="G2918" i="1"/>
  <c r="Y2915" i="1" s="1"/>
  <c r="Q2918" i="1"/>
  <c r="Y2917" i="1" s="1"/>
  <c r="D2919" i="1"/>
  <c r="E2919" i="1"/>
  <c r="F2919" i="1"/>
  <c r="N2919" i="1"/>
  <c r="N2926" i="1" s="1"/>
  <c r="O2919" i="1"/>
  <c r="O2926" i="1" s="1"/>
  <c r="P2919" i="1"/>
  <c r="G2920" i="1"/>
  <c r="Q2920" i="1"/>
  <c r="G2921" i="1"/>
  <c r="W2916" i="1" s="1"/>
  <c r="Q2921" i="1"/>
  <c r="R2921" i="1" s="1"/>
  <c r="G2922" i="1"/>
  <c r="Q2922" i="1"/>
  <c r="R2922" i="1" s="1"/>
  <c r="G2923" i="1"/>
  <c r="Y2916" i="1" s="1"/>
  <c r="Q2923" i="1"/>
  <c r="R2923" i="1" s="1"/>
  <c r="D2924" i="1"/>
  <c r="E2924" i="1"/>
  <c r="F2924" i="1"/>
  <c r="N2924" i="1"/>
  <c r="O2924" i="1"/>
  <c r="P2924" i="1"/>
  <c r="D2926" i="1"/>
  <c r="E2926" i="1"/>
  <c r="F2926" i="1"/>
  <c r="G2938" i="1"/>
  <c r="Q2938" i="1"/>
  <c r="G2939" i="1"/>
  <c r="W2938" i="1" s="1"/>
  <c r="Q2939" i="1"/>
  <c r="R2939" i="1" s="1"/>
  <c r="Y2939" i="1"/>
  <c r="G2940" i="1"/>
  <c r="H2940" i="1" s="1"/>
  <c r="Q2940" i="1"/>
  <c r="W2940" i="1"/>
  <c r="G2941" i="1"/>
  <c r="Y2938" i="1" s="1"/>
  <c r="Q2941" i="1"/>
  <c r="Y2940" i="1" s="1"/>
  <c r="V2941" i="1"/>
  <c r="W2941" i="1"/>
  <c r="D2942" i="1"/>
  <c r="E2942" i="1"/>
  <c r="F2942" i="1"/>
  <c r="F2949" i="1" s="1"/>
  <c r="N2942" i="1"/>
  <c r="O2942" i="1"/>
  <c r="O2949" i="1" s="1"/>
  <c r="P2942" i="1"/>
  <c r="P2949" i="1" s="1"/>
  <c r="G2943" i="1"/>
  <c r="V2939" i="1" s="1"/>
  <c r="Q2943" i="1"/>
  <c r="R2943" i="1"/>
  <c r="G2944" i="1"/>
  <c r="W2939" i="1" s="1"/>
  <c r="Q2944" i="1"/>
  <c r="R2944" i="1" s="1"/>
  <c r="G2945" i="1"/>
  <c r="Q2945" i="1"/>
  <c r="R2945" i="1" s="1"/>
  <c r="G2946" i="1"/>
  <c r="H2946" i="1" s="1"/>
  <c r="Q2946" i="1"/>
  <c r="R2946" i="1" s="1"/>
  <c r="D2947" i="1"/>
  <c r="D2949" i="1" s="1"/>
  <c r="E2947" i="1"/>
  <c r="F2947" i="1"/>
  <c r="N2947" i="1"/>
  <c r="N2949" i="1" s="1"/>
  <c r="O2947" i="1"/>
  <c r="P2947" i="1"/>
  <c r="E2949" i="1"/>
  <c r="H871" i="1" l="1"/>
  <c r="H875" i="1"/>
  <c r="H870" i="1"/>
  <c r="P1057" i="1"/>
  <c r="W1048" i="1"/>
  <c r="H1051" i="1"/>
  <c r="N1057" i="1"/>
  <c r="D1057" i="1"/>
  <c r="R1048" i="1"/>
  <c r="P1826" i="1"/>
  <c r="O1826" i="1"/>
  <c r="R1821" i="1"/>
  <c r="X1817" i="1"/>
  <c r="F1826" i="1"/>
  <c r="E1826" i="1"/>
  <c r="H1821" i="1"/>
  <c r="H1207" i="1"/>
  <c r="O1210" i="1"/>
  <c r="N1210" i="1"/>
  <c r="H1199" i="1"/>
  <c r="F1210" i="1"/>
  <c r="H1204" i="1"/>
  <c r="R1202" i="1"/>
  <c r="V1199" i="1"/>
  <c r="R1357" i="1"/>
  <c r="H1354" i="1"/>
  <c r="R1356" i="1"/>
  <c r="H1361" i="1"/>
  <c r="H1356" i="1"/>
  <c r="R261" i="1"/>
  <c r="R257" i="1"/>
  <c r="H1684" i="1"/>
  <c r="H1688" i="1"/>
  <c r="R1950" i="1"/>
  <c r="H1950" i="1"/>
  <c r="V2322" i="1"/>
  <c r="R2322" i="1"/>
  <c r="Q175" i="1"/>
  <c r="S175" i="1" s="1"/>
  <c r="R173" i="1"/>
  <c r="V2500" i="1"/>
  <c r="H2498" i="1"/>
  <c r="R2501" i="1"/>
  <c r="R2482" i="1"/>
  <c r="D661" i="1"/>
  <c r="R651" i="1"/>
  <c r="H651" i="1"/>
  <c r="R1932" i="1"/>
  <c r="O1937" i="1"/>
  <c r="F1937" i="1"/>
  <c r="R1927" i="1"/>
  <c r="G1935" i="1"/>
  <c r="R1670" i="1"/>
  <c r="N1673" i="1"/>
  <c r="F1673" i="1"/>
  <c r="H1670" i="1"/>
  <c r="E1673" i="1"/>
  <c r="Y1663" i="1"/>
  <c r="R1663" i="1"/>
  <c r="O1101" i="1"/>
  <c r="H1097" i="1"/>
  <c r="H1092" i="1"/>
  <c r="R1097" i="1"/>
  <c r="E1101" i="1"/>
  <c r="X1091" i="1"/>
  <c r="X1090" i="1"/>
  <c r="R1092" i="1"/>
  <c r="H482" i="1"/>
  <c r="R482" i="1"/>
  <c r="P1893" i="1"/>
  <c r="H1889" i="1"/>
  <c r="O1893" i="1"/>
  <c r="H1888" i="1"/>
  <c r="F1893" i="1"/>
  <c r="R1889" i="1"/>
  <c r="W1883" i="1"/>
  <c r="E1893" i="1"/>
  <c r="D1893" i="1"/>
  <c r="R1882" i="1"/>
  <c r="P132" i="1"/>
  <c r="F132" i="1"/>
  <c r="E132" i="1"/>
  <c r="H128" i="1"/>
  <c r="D132" i="1"/>
  <c r="R723" i="1"/>
  <c r="R716" i="1"/>
  <c r="R722" i="1"/>
  <c r="H718" i="1"/>
  <c r="Y715" i="1"/>
  <c r="R718" i="1"/>
  <c r="R717" i="1"/>
  <c r="R1425" i="1"/>
  <c r="R1424" i="1"/>
  <c r="R1422" i="1"/>
  <c r="H1161" i="1"/>
  <c r="G1159" i="1"/>
  <c r="R1162" i="1"/>
  <c r="O1629" i="1"/>
  <c r="H1625" i="1"/>
  <c r="P1629" i="1"/>
  <c r="H1623" i="1"/>
  <c r="Q1627" i="1"/>
  <c r="S1627" i="1" s="1"/>
  <c r="R1625" i="1"/>
  <c r="F1629" i="1"/>
  <c r="E1629" i="1"/>
  <c r="D1629" i="1"/>
  <c r="H1619" i="1"/>
  <c r="Q1622" i="1"/>
  <c r="H1618" i="1"/>
  <c r="W1618" i="1"/>
  <c r="V1618" i="1"/>
  <c r="X1489" i="1"/>
  <c r="P2465" i="1"/>
  <c r="N2465" i="1"/>
  <c r="H2455" i="1"/>
  <c r="F2465" i="1"/>
  <c r="E2465" i="1"/>
  <c r="R2455" i="1"/>
  <c r="D2465" i="1"/>
  <c r="H2456" i="1"/>
  <c r="W2454" i="1"/>
  <c r="V2148" i="1"/>
  <c r="F2157" i="1"/>
  <c r="R2149" i="1"/>
  <c r="E2157" i="1"/>
  <c r="W2147" i="1"/>
  <c r="R2152" i="1"/>
  <c r="H2149" i="1"/>
  <c r="G2150" i="1"/>
  <c r="H2146" i="1"/>
  <c r="H1468" i="1"/>
  <c r="H1466" i="1"/>
  <c r="R1470" i="1"/>
  <c r="R1466" i="1"/>
  <c r="V1464" i="1"/>
  <c r="Q939" i="1"/>
  <c r="H940" i="1"/>
  <c r="W937" i="1"/>
  <c r="H941" i="1"/>
  <c r="H936" i="1"/>
  <c r="R935" i="1"/>
  <c r="H1448" i="1"/>
  <c r="R2615" i="1"/>
  <c r="R2610" i="1"/>
  <c r="H2609" i="1"/>
  <c r="H766" i="1"/>
  <c r="Q763" i="1"/>
  <c r="X760" i="1"/>
  <c r="R766" i="1"/>
  <c r="N2113" i="1"/>
  <c r="R2110" i="1"/>
  <c r="E2113" i="1"/>
  <c r="H2110" i="1"/>
  <c r="G2106" i="1"/>
  <c r="H1224" i="1"/>
  <c r="O1233" i="1"/>
  <c r="R1225" i="1"/>
  <c r="R1223" i="1"/>
  <c r="Y1222" i="1"/>
  <c r="H1230" i="1"/>
  <c r="R1311" i="1"/>
  <c r="R1315" i="1"/>
  <c r="R1318" i="1"/>
  <c r="H1318" i="1"/>
  <c r="G2039" i="1"/>
  <c r="R2035" i="1"/>
  <c r="R2040" i="1"/>
  <c r="G1076" i="1"/>
  <c r="R1072" i="1"/>
  <c r="R1068" i="1"/>
  <c r="P1298" i="1"/>
  <c r="O1298" i="1"/>
  <c r="H1293" i="1"/>
  <c r="F1298" i="1"/>
  <c r="H1294" i="1"/>
  <c r="H1296" i="1" s="1"/>
  <c r="H1287" i="1"/>
  <c r="D1298" i="1"/>
  <c r="F1761" i="1"/>
  <c r="P1761" i="1"/>
  <c r="N1761" i="1"/>
  <c r="R1758" i="1"/>
  <c r="H1758" i="1"/>
  <c r="R1756" i="1"/>
  <c r="R1751" i="1"/>
  <c r="D1761" i="1"/>
  <c r="G1759" i="1"/>
  <c r="I1759" i="1" s="1"/>
  <c r="G1754" i="1"/>
  <c r="I1754" i="1" s="1"/>
  <c r="V1750" i="1"/>
  <c r="R1750" i="1"/>
  <c r="P2442" i="1"/>
  <c r="H2438" i="1"/>
  <c r="R2439" i="1"/>
  <c r="H2433" i="1"/>
  <c r="F2442" i="1"/>
  <c r="E2442" i="1"/>
  <c r="D2442" i="1"/>
  <c r="R810" i="1"/>
  <c r="H808" i="1"/>
  <c r="H811" i="1"/>
  <c r="G812" i="1"/>
  <c r="I812" i="1" s="1"/>
  <c r="R811" i="1"/>
  <c r="R803" i="1"/>
  <c r="R1577" i="1"/>
  <c r="H1574" i="1"/>
  <c r="V1574" i="1"/>
  <c r="H2542" i="1"/>
  <c r="R2543" i="1"/>
  <c r="V2542" i="1"/>
  <c r="R2548" i="1"/>
  <c r="R2542" i="1"/>
  <c r="G2551" i="1"/>
  <c r="R2545" i="1"/>
  <c r="O617" i="1"/>
  <c r="H611" i="1"/>
  <c r="R612" i="1"/>
  <c r="N617" i="1"/>
  <c r="H613" i="1"/>
  <c r="R2196" i="1"/>
  <c r="Q2199" i="1"/>
  <c r="S2199" i="1" s="1"/>
  <c r="H2195" i="1"/>
  <c r="F2201" i="1"/>
  <c r="R2193" i="1"/>
  <c r="V2190" i="1"/>
  <c r="R2190" i="1"/>
  <c r="H2197" i="1"/>
  <c r="H1118" i="1"/>
  <c r="R1118" i="1"/>
  <c r="H2526" i="1"/>
  <c r="H2630" i="1"/>
  <c r="F2641" i="1"/>
  <c r="R2636" i="1"/>
  <c r="H2635" i="1"/>
  <c r="R2638" i="1"/>
  <c r="G2639" i="1"/>
  <c r="I2639" i="1" s="1"/>
  <c r="H2637" i="1"/>
  <c r="R2633" i="1"/>
  <c r="P1013" i="1"/>
  <c r="N1013" i="1"/>
  <c r="H1009" i="1"/>
  <c r="H1004" i="1"/>
  <c r="H1002" i="1"/>
  <c r="E1013" i="1"/>
  <c r="R1009" i="1"/>
  <c r="X1003" i="1"/>
  <c r="X1002" i="1"/>
  <c r="R1004" i="1"/>
  <c r="D1013" i="1"/>
  <c r="V1002" i="1"/>
  <c r="R1002" i="1"/>
  <c r="R1779" i="1"/>
  <c r="H891" i="1"/>
  <c r="H894" i="1"/>
  <c r="H1178" i="1"/>
  <c r="H1185" i="1"/>
  <c r="H1996" i="1"/>
  <c r="H1993" i="1"/>
  <c r="R1993" i="1"/>
  <c r="R2566" i="1"/>
  <c r="R985" i="1"/>
  <c r="R980" i="1"/>
  <c r="R979" i="1"/>
  <c r="R452" i="1"/>
  <c r="R457" i="1"/>
  <c r="Q460" i="1"/>
  <c r="S460" i="1" s="1"/>
  <c r="W452" i="1"/>
  <c r="H432" i="1"/>
  <c r="R437" i="1"/>
  <c r="X430" i="1"/>
  <c r="H437" i="1"/>
  <c r="H1514" i="1"/>
  <c r="P1518" i="1"/>
  <c r="N1518" i="1"/>
  <c r="X1508" i="1"/>
  <c r="G1516" i="1"/>
  <c r="D1518" i="1"/>
  <c r="V1507" i="1"/>
  <c r="P374" i="1"/>
  <c r="F374" i="1"/>
  <c r="D374" i="1"/>
  <c r="R2061" i="1"/>
  <c r="H2065" i="1"/>
  <c r="R2065" i="1"/>
  <c r="D2069" i="1"/>
  <c r="P2421" i="1"/>
  <c r="R2411" i="1"/>
  <c r="H2413" i="1"/>
  <c r="R2415" i="1"/>
  <c r="R2416" i="1"/>
  <c r="D2421" i="1"/>
  <c r="G2419" i="1"/>
  <c r="I2419" i="1" s="1"/>
  <c r="H2416" i="1"/>
  <c r="E2421" i="1"/>
  <c r="G2414" i="1"/>
  <c r="I2414" i="1" s="1"/>
  <c r="H2412" i="1"/>
  <c r="F2421" i="1"/>
  <c r="W2410" i="1"/>
  <c r="V2410" i="1"/>
  <c r="H2411" i="1"/>
  <c r="P1717" i="1"/>
  <c r="D1717" i="1"/>
  <c r="H1708" i="1"/>
  <c r="R1708" i="1"/>
  <c r="H2239" i="1"/>
  <c r="N2245" i="1"/>
  <c r="H2240" i="1"/>
  <c r="H2237" i="1"/>
  <c r="G2243" i="1"/>
  <c r="R2242" i="1"/>
  <c r="H2242" i="1"/>
  <c r="H2243" i="1" s="1"/>
  <c r="I2241" i="1" s="1"/>
  <c r="R2240" i="1"/>
  <c r="R2239" i="1"/>
  <c r="E2245" i="1"/>
  <c r="F2245" i="1"/>
  <c r="G2238" i="1"/>
  <c r="I2238" i="1" s="1"/>
  <c r="R2235" i="1"/>
  <c r="H2236" i="1"/>
  <c r="H2371" i="1"/>
  <c r="Q2375" i="1"/>
  <c r="S2375" i="1" s="1"/>
  <c r="P2377" i="1"/>
  <c r="G2375" i="1"/>
  <c r="I2375" i="1" s="1"/>
  <c r="H2372" i="1"/>
  <c r="H1800" i="1"/>
  <c r="P1805" i="1"/>
  <c r="O1805" i="1"/>
  <c r="H1799" i="1"/>
  <c r="H1796" i="1"/>
  <c r="R1799" i="1"/>
  <c r="F1805" i="1"/>
  <c r="X1794" i="1"/>
  <c r="H1795" i="1"/>
  <c r="R1794" i="1"/>
  <c r="N1145" i="1"/>
  <c r="H1137" i="1"/>
  <c r="H1134" i="1"/>
  <c r="R1139" i="1"/>
  <c r="R1143" i="1" s="1"/>
  <c r="F1145" i="1"/>
  <c r="R1137" i="1"/>
  <c r="H852" i="1"/>
  <c r="R850" i="1"/>
  <c r="D858" i="1"/>
  <c r="W847" i="1"/>
  <c r="H1559" i="1"/>
  <c r="R1558" i="1"/>
  <c r="H1554" i="1"/>
  <c r="R1553" i="1"/>
  <c r="Y1552" i="1"/>
  <c r="F1562" i="1"/>
  <c r="D1562" i="1"/>
  <c r="Y1551" i="1"/>
  <c r="R2014" i="1"/>
  <c r="H2014" i="1"/>
  <c r="R2015" i="1"/>
  <c r="E2025" i="1"/>
  <c r="N594" i="1"/>
  <c r="P594" i="1"/>
  <c r="E594" i="1"/>
  <c r="H787" i="1"/>
  <c r="P793" i="1"/>
  <c r="O793" i="1"/>
  <c r="F793" i="1"/>
  <c r="N506" i="1"/>
  <c r="R495" i="1"/>
  <c r="V497" i="1"/>
  <c r="R503" i="1"/>
  <c r="R504" i="1" s="1"/>
  <c r="G504" i="1"/>
  <c r="I504" i="1" s="1"/>
  <c r="E506" i="1"/>
  <c r="R500" i="1"/>
  <c r="V495" i="1"/>
  <c r="R498" i="1"/>
  <c r="H920" i="1"/>
  <c r="P925" i="1"/>
  <c r="H921" i="1"/>
  <c r="O925" i="1"/>
  <c r="R921" i="1"/>
  <c r="F925" i="1"/>
  <c r="E925" i="1"/>
  <c r="D925" i="1"/>
  <c r="H2592" i="1"/>
  <c r="E2597" i="1"/>
  <c r="D2597" i="1"/>
  <c r="W2587" i="1"/>
  <c r="H2591" i="1"/>
  <c r="R2589" i="1"/>
  <c r="P749" i="1"/>
  <c r="O749" i="1"/>
  <c r="Y741" i="1"/>
  <c r="R746" i="1"/>
  <c r="R738" i="1"/>
  <c r="G747" i="1"/>
  <c r="D749" i="1"/>
  <c r="R743" i="1"/>
  <c r="V738" i="1"/>
  <c r="E749" i="1"/>
  <c r="H1602" i="1"/>
  <c r="R1602" i="1"/>
  <c r="R1597" i="1"/>
  <c r="F1606" i="1"/>
  <c r="X1595" i="1"/>
  <c r="O1914" i="1"/>
  <c r="N1914" i="1"/>
  <c r="Q1907" i="1"/>
  <c r="H1903" i="1"/>
  <c r="H1910" i="1"/>
  <c r="R1910" i="1"/>
  <c r="D1914" i="1"/>
  <c r="P330" i="1"/>
  <c r="N330" i="1"/>
  <c r="V321" i="1"/>
  <c r="H326" i="1"/>
  <c r="F330" i="1"/>
  <c r="N837" i="1"/>
  <c r="H834" i="1"/>
  <c r="Y827" i="1"/>
  <c r="F837" i="1"/>
  <c r="E837" i="1"/>
  <c r="R831" i="1"/>
  <c r="D837" i="1"/>
  <c r="H829" i="1"/>
  <c r="R827" i="1"/>
  <c r="G830" i="1"/>
  <c r="N1342" i="1"/>
  <c r="H1332" i="1"/>
  <c r="E1342" i="1"/>
  <c r="H1338" i="1"/>
  <c r="R1336" i="1"/>
  <c r="F1342" i="1"/>
  <c r="W1331" i="1"/>
  <c r="R1332" i="1"/>
  <c r="H212" i="1"/>
  <c r="H2262" i="1"/>
  <c r="R2263" i="1"/>
  <c r="O2266" i="1"/>
  <c r="F2266" i="1"/>
  <c r="P2090" i="1"/>
  <c r="H2087" i="1"/>
  <c r="N2090" i="1"/>
  <c r="F2090" i="1"/>
  <c r="R2087" i="1"/>
  <c r="E2090" i="1"/>
  <c r="H2085" i="1"/>
  <c r="R2085" i="1"/>
  <c r="R2084" i="1"/>
  <c r="H2084" i="1"/>
  <c r="H2081" i="1"/>
  <c r="R2081" i="1"/>
  <c r="N1849" i="1"/>
  <c r="H1841" i="1"/>
  <c r="X1840" i="1"/>
  <c r="R1839" i="1"/>
  <c r="E1849" i="1"/>
  <c r="R1841" i="1"/>
  <c r="Q1032" i="1"/>
  <c r="S1032" i="1" s="1"/>
  <c r="V1026" i="1"/>
  <c r="P1034" i="1"/>
  <c r="O1034" i="1"/>
  <c r="H1024" i="1"/>
  <c r="N1034" i="1"/>
  <c r="F1034" i="1"/>
  <c r="R1025" i="1"/>
  <c r="H1025" i="1"/>
  <c r="R526" i="1"/>
  <c r="R525" i="1"/>
  <c r="F529" i="1"/>
  <c r="N1254" i="1"/>
  <c r="P1254" i="1"/>
  <c r="F1254" i="1"/>
  <c r="R1250" i="1"/>
  <c r="H1243" i="1"/>
  <c r="R1244" i="1"/>
  <c r="V1861" i="1"/>
  <c r="D1870" i="1"/>
  <c r="R1867" i="1"/>
  <c r="H2218" i="1"/>
  <c r="O2222" i="1"/>
  <c r="R2214" i="1"/>
  <c r="D2222" i="1"/>
  <c r="E2222" i="1"/>
  <c r="P1981" i="1"/>
  <c r="H1975" i="1"/>
  <c r="E1981" i="1"/>
  <c r="H1972" i="1"/>
  <c r="R1972" i="1"/>
  <c r="D1981" i="1"/>
  <c r="P353" i="1"/>
  <c r="R348" i="1"/>
  <c r="F353" i="1"/>
  <c r="H350" i="1"/>
  <c r="E353" i="1"/>
  <c r="R350" i="1"/>
  <c r="D353" i="1"/>
  <c r="R342" i="1"/>
  <c r="O969" i="1"/>
  <c r="E969" i="1"/>
  <c r="G967" i="1"/>
  <c r="I967" i="1" s="1"/>
  <c r="F969" i="1"/>
  <c r="R960" i="1"/>
  <c r="Y958" i="1"/>
  <c r="R2307" i="1"/>
  <c r="O2310" i="1"/>
  <c r="N2310" i="1"/>
  <c r="F2289" i="1"/>
  <c r="R2286" i="1"/>
  <c r="R2284" i="1"/>
  <c r="H2280" i="1"/>
  <c r="G2282" i="1"/>
  <c r="I2282" i="1" s="1"/>
  <c r="O397" i="1"/>
  <c r="H388" i="1"/>
  <c r="H393" i="1"/>
  <c r="R393" i="1"/>
  <c r="R392" i="1"/>
  <c r="D397" i="1"/>
  <c r="N638" i="1"/>
  <c r="R629" i="1"/>
  <c r="G636" i="1"/>
  <c r="H630" i="1"/>
  <c r="P242" i="1"/>
  <c r="O242" i="1"/>
  <c r="N242" i="1"/>
  <c r="R233" i="1"/>
  <c r="Q235" i="1"/>
  <c r="F242" i="1"/>
  <c r="E242" i="1"/>
  <c r="R238" i="1"/>
  <c r="H237" i="1"/>
  <c r="D242" i="1"/>
  <c r="O309" i="1"/>
  <c r="R306" i="1"/>
  <c r="R300" i="1"/>
  <c r="F309" i="1"/>
  <c r="D309" i="1"/>
  <c r="X298" i="1"/>
  <c r="N198" i="1"/>
  <c r="F198" i="1"/>
  <c r="R192" i="1"/>
  <c r="D198" i="1"/>
  <c r="H190" i="1"/>
  <c r="R1399" i="1"/>
  <c r="D1409" i="1"/>
  <c r="H1401" i="1"/>
  <c r="O550" i="1"/>
  <c r="H545" i="1"/>
  <c r="H544" i="1"/>
  <c r="H540" i="1"/>
  <c r="H546" i="1"/>
  <c r="F550" i="1"/>
  <c r="H1380" i="1"/>
  <c r="Q1384" i="1"/>
  <c r="S1384" i="1" s="1"/>
  <c r="N1386" i="1"/>
  <c r="E1386" i="1"/>
  <c r="H1383" i="1"/>
  <c r="P418" i="1"/>
  <c r="R413" i="1"/>
  <c r="N418" i="1"/>
  <c r="H408" i="1"/>
  <c r="F418" i="1"/>
  <c r="E418" i="1"/>
  <c r="O2398" i="1"/>
  <c r="R2390" i="1"/>
  <c r="H2394" i="1"/>
  <c r="F2398" i="1"/>
  <c r="E2398" i="1"/>
  <c r="R1646" i="1"/>
  <c r="O1650" i="1"/>
  <c r="N1650" i="1"/>
  <c r="H1642" i="1"/>
  <c r="Q1643" i="1"/>
  <c r="F1650" i="1"/>
  <c r="H1647" i="1"/>
  <c r="P2178" i="1"/>
  <c r="X2169" i="1"/>
  <c r="H2169" i="1"/>
  <c r="X2167" i="1"/>
  <c r="D2178" i="1"/>
  <c r="N1277" i="1"/>
  <c r="Y1269" i="1"/>
  <c r="H1274" i="1"/>
  <c r="H1275" i="1" s="1"/>
  <c r="X1268" i="1"/>
  <c r="Y1268" i="1"/>
  <c r="H1269" i="1"/>
  <c r="H1270" i="1"/>
  <c r="R2131" i="1"/>
  <c r="R2126" i="1"/>
  <c r="H2124" i="1"/>
  <c r="G2127" i="1"/>
  <c r="H2126" i="1"/>
  <c r="N1738" i="1"/>
  <c r="Q1731" i="1"/>
  <c r="S1731" i="1" s="1"/>
  <c r="F1738" i="1"/>
  <c r="R1735" i="1"/>
  <c r="D1738" i="1"/>
  <c r="O64" i="1"/>
  <c r="E64" i="1"/>
  <c r="D64" i="1"/>
  <c r="R55" i="1"/>
  <c r="Y278" i="1"/>
  <c r="R281" i="1"/>
  <c r="F286" i="1"/>
  <c r="D286" i="1"/>
  <c r="O154" i="1"/>
  <c r="Q152" i="1"/>
  <c r="H150" i="1"/>
  <c r="E154" i="1"/>
  <c r="D154" i="1"/>
  <c r="N682" i="1"/>
  <c r="R678" i="1"/>
  <c r="H673" i="1"/>
  <c r="R673" i="1"/>
  <c r="X672" i="1"/>
  <c r="D682" i="1"/>
  <c r="H678" i="1"/>
  <c r="X671" i="1"/>
  <c r="O705" i="1"/>
  <c r="N573" i="1"/>
  <c r="H565" i="1"/>
  <c r="R562" i="1"/>
  <c r="V145" i="1"/>
  <c r="H126" i="1"/>
  <c r="R79" i="1"/>
  <c r="R77" i="1"/>
  <c r="R2894" i="1"/>
  <c r="H2894" i="1"/>
  <c r="Y476" i="1"/>
  <c r="H477" i="1"/>
  <c r="R477" i="1"/>
  <c r="R2915" i="1"/>
  <c r="V2917" i="1"/>
  <c r="Q2919" i="1"/>
  <c r="Y2346" i="1"/>
  <c r="R2351" i="1"/>
  <c r="W2017" i="1"/>
  <c r="R2020" i="1"/>
  <c r="Q2722" i="1"/>
  <c r="G2595" i="1"/>
  <c r="I2595" i="1" s="1"/>
  <c r="R2594" i="1"/>
  <c r="Y2589" i="1"/>
  <c r="N2597" i="1"/>
  <c r="I2551" i="1"/>
  <c r="X2542" i="1"/>
  <c r="H2544" i="1"/>
  <c r="H2506" i="1"/>
  <c r="G2507" i="1"/>
  <c r="I2507" i="1" s="1"/>
  <c r="Y2499" i="1"/>
  <c r="R2499" i="1"/>
  <c r="Q2502" i="1"/>
  <c r="S2502" i="1" s="1"/>
  <c r="H2499" i="1"/>
  <c r="R2454" i="1"/>
  <c r="V2456" i="1"/>
  <c r="H2454" i="1"/>
  <c r="Q2458" i="1"/>
  <c r="S2458" i="1" s="1"/>
  <c r="R2410" i="1"/>
  <c r="V2412" i="1"/>
  <c r="H2410" i="1"/>
  <c r="R2367" i="1"/>
  <c r="Q2370" i="1"/>
  <c r="Q2377" i="1" s="1"/>
  <c r="G2326" i="1"/>
  <c r="I2326" i="1" s="1"/>
  <c r="H2323" i="1"/>
  <c r="H2326" i="1" s="1"/>
  <c r="W2322" i="1"/>
  <c r="X2279" i="1"/>
  <c r="H2285" i="1"/>
  <c r="V2279" i="1"/>
  <c r="H2283" i="1"/>
  <c r="G2287" i="1"/>
  <c r="I2287" i="1" s="1"/>
  <c r="X2190" i="1"/>
  <c r="H2192" i="1"/>
  <c r="R2064" i="1"/>
  <c r="Q2067" i="1"/>
  <c r="S2067" i="1" s="1"/>
  <c r="V1860" i="1"/>
  <c r="R1864" i="1"/>
  <c r="G1868" i="1"/>
  <c r="I1868" i="1" s="1"/>
  <c r="H1846" i="1"/>
  <c r="Y1839" i="1"/>
  <c r="W1574" i="1"/>
  <c r="G1578" i="1"/>
  <c r="R2938" i="1"/>
  <c r="V2940" i="1"/>
  <c r="Q2898" i="1"/>
  <c r="Q2905" i="1" s="1"/>
  <c r="P2817" i="1"/>
  <c r="Y2765" i="1"/>
  <c r="H2770" i="1"/>
  <c r="W2630" i="1"/>
  <c r="R2631" i="1"/>
  <c r="H2586" i="1"/>
  <c r="H2590" i="1" s="1"/>
  <c r="G2590" i="1"/>
  <c r="I2590" i="1" s="1"/>
  <c r="R2504" i="1"/>
  <c r="H2504" i="1"/>
  <c r="H2278" i="1"/>
  <c r="V2278" i="1"/>
  <c r="Y2017" i="1"/>
  <c r="R2022" i="1"/>
  <c r="R1755" i="1"/>
  <c r="V1753" i="1"/>
  <c r="Y1752" i="1"/>
  <c r="R1753" i="1"/>
  <c r="R1054" i="1"/>
  <c r="Y1049" i="1"/>
  <c r="Y1048" i="1"/>
  <c r="R1049" i="1"/>
  <c r="G2947" i="1"/>
  <c r="I2947" i="1" s="1"/>
  <c r="H2945" i="1"/>
  <c r="H2938" i="1"/>
  <c r="V2938" i="1"/>
  <c r="H2917" i="1"/>
  <c r="O2861" i="1"/>
  <c r="X2830" i="1"/>
  <c r="R2834" i="1"/>
  <c r="R2832" i="1"/>
  <c r="V2830" i="1"/>
  <c r="Q2836" i="1"/>
  <c r="S2836" i="1" s="1"/>
  <c r="W2763" i="1"/>
  <c r="R2768" i="1"/>
  <c r="H2720" i="1"/>
  <c r="H2719" i="1"/>
  <c r="H2682" i="1"/>
  <c r="H2676" i="1"/>
  <c r="H2636" i="1"/>
  <c r="G2634" i="1"/>
  <c r="V2630" i="1"/>
  <c r="R2940" i="1"/>
  <c r="H2922" i="1"/>
  <c r="H2920" i="1"/>
  <c r="H2896" i="1"/>
  <c r="X2894" i="1"/>
  <c r="R2853" i="1"/>
  <c r="H2834" i="1"/>
  <c r="H2832" i="1"/>
  <c r="H2811" i="1"/>
  <c r="R2809" i="1"/>
  <c r="H2807" i="1"/>
  <c r="W2806" i="1"/>
  <c r="Y2783" i="1"/>
  <c r="R2786" i="1"/>
  <c r="R2762" i="1"/>
  <c r="V2764" i="1"/>
  <c r="P2750" i="1"/>
  <c r="H2739" i="1"/>
  <c r="V2739" i="1"/>
  <c r="V2675" i="1"/>
  <c r="H2679" i="1"/>
  <c r="H2675" i="1"/>
  <c r="W2674" i="1"/>
  <c r="Q2639" i="1"/>
  <c r="S2639" i="1" s="1"/>
  <c r="Q2634" i="1"/>
  <c r="S2634" i="1" s="1"/>
  <c r="H2632" i="1"/>
  <c r="R2630" i="1"/>
  <c r="H2594" i="1"/>
  <c r="H2589" i="1"/>
  <c r="H2588" i="1"/>
  <c r="Q2590" i="1"/>
  <c r="S2590" i="1" s="1"/>
  <c r="R2586" i="1"/>
  <c r="Y2543" i="1"/>
  <c r="Y2522" i="1"/>
  <c r="R2527" i="1"/>
  <c r="P2530" i="1"/>
  <c r="E2530" i="1"/>
  <c r="V2501" i="1"/>
  <c r="R2503" i="1"/>
  <c r="H2503" i="1"/>
  <c r="W2501" i="1"/>
  <c r="Y2477" i="1"/>
  <c r="R2478" i="1"/>
  <c r="X2455" i="1"/>
  <c r="H2461" i="1"/>
  <c r="V2455" i="1"/>
  <c r="H2459" i="1"/>
  <c r="R2459" i="1"/>
  <c r="Y2410" i="1"/>
  <c r="W2368" i="1"/>
  <c r="H2345" i="1"/>
  <c r="X2343" i="1"/>
  <c r="R2345" i="1"/>
  <c r="V2149" i="1"/>
  <c r="R2151" i="1"/>
  <c r="I2150" i="1"/>
  <c r="R1977" i="1"/>
  <c r="X1973" i="1"/>
  <c r="R1931" i="1"/>
  <c r="V1929" i="1"/>
  <c r="Y1928" i="1"/>
  <c r="R1929" i="1"/>
  <c r="R2901" i="1"/>
  <c r="Q2903" i="1"/>
  <c r="S2903" i="1" s="1"/>
  <c r="V2896" i="1"/>
  <c r="R2878" i="1"/>
  <c r="X2874" i="1"/>
  <c r="H2850" i="1"/>
  <c r="G2854" i="1"/>
  <c r="I2854" i="1" s="1"/>
  <c r="E2817" i="1"/>
  <c r="R2806" i="1"/>
  <c r="V2808" i="1"/>
  <c r="Q2810" i="1"/>
  <c r="F2773" i="1"/>
  <c r="V2742" i="1"/>
  <c r="Q2748" i="1"/>
  <c r="S2748" i="1" s="1"/>
  <c r="W2586" i="1"/>
  <c r="R2587" i="1"/>
  <c r="X2566" i="1"/>
  <c r="V2545" i="1"/>
  <c r="Q2551" i="1"/>
  <c r="S2551" i="1" s="1"/>
  <c r="X2498" i="1"/>
  <c r="H2500" i="1"/>
  <c r="W2455" i="1"/>
  <c r="H2460" i="1"/>
  <c r="R2460" i="1"/>
  <c r="R2920" i="1"/>
  <c r="R2924" i="1" s="1"/>
  <c r="V2918" i="1"/>
  <c r="Q2924" i="1"/>
  <c r="S2924" i="1" s="1"/>
  <c r="X2918" i="1"/>
  <c r="H2915" i="1"/>
  <c r="H2901" i="1"/>
  <c r="R2858" i="1"/>
  <c r="Y2853" i="1"/>
  <c r="H2857" i="1"/>
  <c r="G2859" i="1"/>
  <c r="G2861" i="1" s="1"/>
  <c r="H2808" i="1"/>
  <c r="X2808" i="1"/>
  <c r="P2773" i="1"/>
  <c r="W2633" i="1"/>
  <c r="G2942" i="1"/>
  <c r="Y2941" i="1"/>
  <c r="H2941" i="1"/>
  <c r="V2895" i="1"/>
  <c r="H2899" i="1"/>
  <c r="X2897" i="1"/>
  <c r="Y2872" i="1"/>
  <c r="R2879" i="1"/>
  <c r="O2882" i="1"/>
  <c r="D2882" i="1"/>
  <c r="R2850" i="1"/>
  <c r="V2829" i="1"/>
  <c r="Q2831" i="1"/>
  <c r="Q2838" i="1" s="1"/>
  <c r="Q2815" i="1"/>
  <c r="S2815" i="1" s="1"/>
  <c r="R2812" i="1"/>
  <c r="R2815" i="1" s="1"/>
  <c r="S2813" i="1" s="1"/>
  <c r="W2809" i="1"/>
  <c r="H2812" i="1"/>
  <c r="R2790" i="1"/>
  <c r="R2788" i="1"/>
  <c r="N2794" i="1"/>
  <c r="G2771" i="1"/>
  <c r="I2771" i="1" s="1"/>
  <c r="R2770" i="1"/>
  <c r="H2769" i="1"/>
  <c r="R2763" i="1"/>
  <c r="H2762" i="1"/>
  <c r="G2766" i="1"/>
  <c r="V2762" i="1"/>
  <c r="R2746" i="1"/>
  <c r="O2750" i="1"/>
  <c r="D2750" i="1"/>
  <c r="W2741" i="1"/>
  <c r="Q2743" i="1"/>
  <c r="H2725" i="1"/>
  <c r="R2723" i="1"/>
  <c r="Q2727" i="1"/>
  <c r="S2727" i="1" s="1"/>
  <c r="W2719" i="1"/>
  <c r="P2706" i="1"/>
  <c r="E2706" i="1"/>
  <c r="Y2677" i="1"/>
  <c r="W2675" i="1"/>
  <c r="R2658" i="1"/>
  <c r="N2662" i="1"/>
  <c r="X2654" i="1"/>
  <c r="V2633" i="1"/>
  <c r="R2635" i="1"/>
  <c r="H2631" i="1"/>
  <c r="R2609" i="1"/>
  <c r="X2607" i="1"/>
  <c r="H2593" i="1"/>
  <c r="H2587" i="1"/>
  <c r="D2574" i="1"/>
  <c r="R2547" i="1"/>
  <c r="G2546" i="1"/>
  <c r="G2502" i="1"/>
  <c r="I2502" i="1" s="1"/>
  <c r="G2463" i="1"/>
  <c r="I2463" i="1" s="1"/>
  <c r="R2462" i="1"/>
  <c r="Q2463" i="1"/>
  <c r="S2463" i="1" s="1"/>
  <c r="D2377" i="1"/>
  <c r="V2323" i="1"/>
  <c r="H2327" i="1"/>
  <c r="G2331" i="1"/>
  <c r="I2331" i="1" s="1"/>
  <c r="R2234" i="1"/>
  <c r="V2236" i="1"/>
  <c r="Q2238" i="1"/>
  <c r="S2238" i="1" s="1"/>
  <c r="Y2104" i="1"/>
  <c r="R2105" i="1"/>
  <c r="R2060" i="1"/>
  <c r="X2060" i="1"/>
  <c r="H2019" i="1"/>
  <c r="V2015" i="1"/>
  <c r="R2019" i="1"/>
  <c r="R1997" i="1"/>
  <c r="H1997" i="1"/>
  <c r="R1992" i="1"/>
  <c r="H1992" i="1"/>
  <c r="W1991" i="1"/>
  <c r="W1663" i="1"/>
  <c r="R1668" i="1"/>
  <c r="G1671" i="1"/>
  <c r="I1671" i="1" s="1"/>
  <c r="H2477" i="1"/>
  <c r="W2413" i="1"/>
  <c r="R2395" i="1"/>
  <c r="H2367" i="1"/>
  <c r="G2370" i="1"/>
  <c r="R2330" i="1"/>
  <c r="Y2325" i="1"/>
  <c r="X2322" i="1"/>
  <c r="H2324" i="1"/>
  <c r="X2302" i="1"/>
  <c r="H2234" i="1"/>
  <c r="V2147" i="1"/>
  <c r="H2151" i="1"/>
  <c r="R2147" i="1"/>
  <c r="Q2150" i="1"/>
  <c r="S2150" i="1" s="1"/>
  <c r="H2064" i="1"/>
  <c r="O2069" i="1"/>
  <c r="H2060" i="1"/>
  <c r="X2058" i="1"/>
  <c r="Y2038" i="1"/>
  <c r="R2043" i="1"/>
  <c r="H2022" i="1"/>
  <c r="Y2015" i="1"/>
  <c r="Y2014" i="1"/>
  <c r="H2017" i="1"/>
  <c r="H1977" i="1"/>
  <c r="V1947" i="1"/>
  <c r="G1951" i="1"/>
  <c r="H1929" i="1"/>
  <c r="Q1824" i="1"/>
  <c r="S1824" i="1" s="1"/>
  <c r="V1818" i="1"/>
  <c r="H1816" i="1"/>
  <c r="W1466" i="1"/>
  <c r="R1469" i="1"/>
  <c r="W2918" i="1"/>
  <c r="R2899" i="1"/>
  <c r="R2896" i="1"/>
  <c r="H2829" i="1"/>
  <c r="H2827" i="1"/>
  <c r="N2817" i="1"/>
  <c r="R2807" i="1"/>
  <c r="R2747" i="1"/>
  <c r="H2746" i="1"/>
  <c r="H2744" i="1"/>
  <c r="R2724" i="1"/>
  <c r="H2723" i="1"/>
  <c r="O2706" i="1"/>
  <c r="N2706" i="1"/>
  <c r="R2659" i="1"/>
  <c r="E2641" i="1"/>
  <c r="H2614" i="1"/>
  <c r="F2618" i="1"/>
  <c r="R2592" i="1"/>
  <c r="R2591" i="1"/>
  <c r="H2570" i="1"/>
  <c r="H2549" i="1"/>
  <c r="H2548" i="1"/>
  <c r="H2547" i="1"/>
  <c r="H2521" i="1"/>
  <c r="X2519" i="1"/>
  <c r="R2506" i="1"/>
  <c r="H2501" i="1"/>
  <c r="N2486" i="1"/>
  <c r="G2458" i="1"/>
  <c r="H2415" i="1"/>
  <c r="R2413" i="1"/>
  <c r="Y2411" i="1"/>
  <c r="R2394" i="1"/>
  <c r="D2398" i="1"/>
  <c r="H2389" i="1"/>
  <c r="R2372" i="1"/>
  <c r="R2371" i="1"/>
  <c r="R2369" i="1"/>
  <c r="X2366" i="1"/>
  <c r="H2368" i="1"/>
  <c r="W2366" i="1"/>
  <c r="H2330" i="1"/>
  <c r="Y2323" i="1"/>
  <c r="H2328" i="1"/>
  <c r="W2323" i="1"/>
  <c r="Y2301" i="1"/>
  <c r="R2302" i="1"/>
  <c r="W2279" i="1"/>
  <c r="H2284" i="1"/>
  <c r="E2289" i="1"/>
  <c r="R2237" i="1"/>
  <c r="Y2234" i="1"/>
  <c r="D2201" i="1"/>
  <c r="Y2170" i="1"/>
  <c r="R2175" i="1"/>
  <c r="G2155" i="1"/>
  <c r="I2155" i="1" s="1"/>
  <c r="R2154" i="1"/>
  <c r="Y2149" i="1"/>
  <c r="H2147" i="1"/>
  <c r="P2134" i="1"/>
  <c r="H2125" i="1"/>
  <c r="W2059" i="1"/>
  <c r="F2046" i="1"/>
  <c r="H2043" i="1"/>
  <c r="Y2036" i="1"/>
  <c r="D2046" i="1"/>
  <c r="H1971" i="1"/>
  <c r="W1970" i="1"/>
  <c r="E1958" i="1"/>
  <c r="H1926" i="1"/>
  <c r="R1926" i="1"/>
  <c r="V1926" i="1"/>
  <c r="G1930" i="1"/>
  <c r="G1937" i="1" s="1"/>
  <c r="R1884" i="1"/>
  <c r="X1884" i="1"/>
  <c r="X1795" i="1"/>
  <c r="H1801" i="1"/>
  <c r="R1796" i="1"/>
  <c r="X1796" i="1"/>
  <c r="E1761" i="1"/>
  <c r="H1683" i="1"/>
  <c r="R1683" i="1"/>
  <c r="V1685" i="1"/>
  <c r="H1662" i="1"/>
  <c r="G1666" i="1"/>
  <c r="I1666" i="1" s="1"/>
  <c r="R1662" i="1"/>
  <c r="V1662" i="1"/>
  <c r="Q1650" i="1"/>
  <c r="V1647" i="1" s="1"/>
  <c r="L34" i="3" s="1"/>
  <c r="S1643" i="1"/>
  <c r="O1562" i="1"/>
  <c r="R1535" i="1"/>
  <c r="V1533" i="1"/>
  <c r="H1535" i="1"/>
  <c r="P2926" i="1"/>
  <c r="R2900" i="1"/>
  <c r="R2895" i="1"/>
  <c r="R2877" i="1"/>
  <c r="R2857" i="1"/>
  <c r="R2859" i="1" s="1"/>
  <c r="P2861" i="1"/>
  <c r="P2838" i="1"/>
  <c r="R2814" i="1"/>
  <c r="O2794" i="1"/>
  <c r="R2764" i="1"/>
  <c r="R2725" i="1"/>
  <c r="N2729" i="1"/>
  <c r="X2721" i="1"/>
  <c r="R2718" i="1"/>
  <c r="R2677" i="1"/>
  <c r="D2662" i="1"/>
  <c r="H2653" i="1"/>
  <c r="P2618" i="1"/>
  <c r="R2550" i="1"/>
  <c r="E2553" i="1"/>
  <c r="F2530" i="1"/>
  <c r="Y2501" i="1"/>
  <c r="H2482" i="1"/>
  <c r="R2457" i="1"/>
  <c r="X2431" i="1"/>
  <c r="R2418" i="1"/>
  <c r="N2398" i="1"/>
  <c r="V2325" i="1"/>
  <c r="R2327" i="1"/>
  <c r="W2325" i="1"/>
  <c r="R2323" i="1"/>
  <c r="Q2326" i="1"/>
  <c r="S2326" i="1" s="1"/>
  <c r="V2281" i="1"/>
  <c r="Q2287" i="1"/>
  <c r="S2287" i="1" s="1"/>
  <c r="R2283" i="1"/>
  <c r="N2289" i="1"/>
  <c r="R2278" i="1"/>
  <c r="Q2282" i="1"/>
  <c r="Q2289" i="1" s="1"/>
  <c r="X2257" i="1"/>
  <c r="R2257" i="1"/>
  <c r="V2234" i="1"/>
  <c r="R2218" i="1"/>
  <c r="Y2191" i="1"/>
  <c r="G2199" i="1"/>
  <c r="I2199" i="1" s="1"/>
  <c r="Q2194" i="1"/>
  <c r="Q2201" i="1" s="1"/>
  <c r="H2191" i="1"/>
  <c r="G2194" i="1"/>
  <c r="Y2147" i="1"/>
  <c r="H2154" i="1"/>
  <c r="X2146" i="1"/>
  <c r="H2148" i="1"/>
  <c r="X2126" i="1"/>
  <c r="R2130" i="1"/>
  <c r="N2134" i="1"/>
  <c r="V2123" i="1"/>
  <c r="G2067" i="1"/>
  <c r="I2067" i="1" s="1"/>
  <c r="N2046" i="1"/>
  <c r="X2035" i="1"/>
  <c r="Q2000" i="1"/>
  <c r="S2000" i="1" s="1"/>
  <c r="R1970" i="1"/>
  <c r="V1972" i="1"/>
  <c r="R1953" i="1"/>
  <c r="G1956" i="1"/>
  <c r="I1956" i="1" s="1"/>
  <c r="I1935" i="1"/>
  <c r="D1937" i="1"/>
  <c r="V1904" i="1"/>
  <c r="H1908" i="1"/>
  <c r="Y1885" i="1"/>
  <c r="R1890" i="1"/>
  <c r="Q1736" i="1"/>
  <c r="S1736" i="1" s="1"/>
  <c r="X1707" i="1"/>
  <c r="R1713" i="1"/>
  <c r="N1717" i="1"/>
  <c r="H1689" i="1"/>
  <c r="G1692" i="1"/>
  <c r="I1692" i="1" s="1"/>
  <c r="W1619" i="1"/>
  <c r="H1582" i="1"/>
  <c r="Y1575" i="1"/>
  <c r="R1582" i="1"/>
  <c r="W1575" i="1"/>
  <c r="G1583" i="1"/>
  <c r="I1583" i="1" s="1"/>
  <c r="X1530" i="1"/>
  <c r="H1532" i="1"/>
  <c r="I1516" i="1"/>
  <c r="H1508" i="1"/>
  <c r="R1508" i="1"/>
  <c r="Q1511" i="1"/>
  <c r="R1406" i="1"/>
  <c r="H1406" i="1"/>
  <c r="Y1401" i="1"/>
  <c r="R2346" i="1"/>
  <c r="R2325" i="1"/>
  <c r="D2310" i="1"/>
  <c r="H2301" i="1"/>
  <c r="P2266" i="1"/>
  <c r="R2198" i="1"/>
  <c r="E2201" i="1"/>
  <c r="H2174" i="1"/>
  <c r="F2178" i="1"/>
  <c r="F2134" i="1"/>
  <c r="H2123" i="1"/>
  <c r="H2104" i="1"/>
  <c r="R2082" i="1"/>
  <c r="R2080" i="1"/>
  <c r="E2069" i="1"/>
  <c r="G2044" i="1"/>
  <c r="O2046" i="1"/>
  <c r="R2038" i="1"/>
  <c r="G2023" i="1"/>
  <c r="I2023" i="1" s="1"/>
  <c r="R2017" i="1"/>
  <c r="D2002" i="1"/>
  <c r="W1994" i="1"/>
  <c r="V1992" i="1"/>
  <c r="H1991" i="1"/>
  <c r="H1970" i="1"/>
  <c r="R1952" i="1"/>
  <c r="N1958" i="1"/>
  <c r="R1948" i="1"/>
  <c r="R1934" i="1"/>
  <c r="R1933" i="1"/>
  <c r="H1931" i="1"/>
  <c r="H1884" i="1"/>
  <c r="N1870" i="1"/>
  <c r="R1846" i="1"/>
  <c r="R1843" i="1"/>
  <c r="O1849" i="1"/>
  <c r="D1849" i="1"/>
  <c r="H1817" i="1"/>
  <c r="R1801" i="1"/>
  <c r="R1800" i="1"/>
  <c r="N1805" i="1"/>
  <c r="R1795" i="1"/>
  <c r="G1798" i="1"/>
  <c r="H1753" i="1"/>
  <c r="R1712" i="1"/>
  <c r="F1717" i="1"/>
  <c r="W1709" i="1"/>
  <c r="E1694" i="1"/>
  <c r="R1684" i="1"/>
  <c r="R1667" i="1"/>
  <c r="O1673" i="1"/>
  <c r="R1647" i="1"/>
  <c r="R1620" i="1"/>
  <c r="R1619" i="1"/>
  <c r="O1606" i="1"/>
  <c r="D1606" i="1"/>
  <c r="H1577" i="1"/>
  <c r="Y1574" i="1"/>
  <c r="H1576" i="1"/>
  <c r="X1574" i="1"/>
  <c r="X1531" i="1"/>
  <c r="H1537" i="1"/>
  <c r="R1530" i="1"/>
  <c r="Q1534" i="1"/>
  <c r="S1534" i="1" s="1"/>
  <c r="F1497" i="1"/>
  <c r="O1474" i="1"/>
  <c r="H1469" i="1"/>
  <c r="E1474" i="1"/>
  <c r="W1463" i="1"/>
  <c r="H1464" i="1"/>
  <c r="W1443" i="1"/>
  <c r="H1420" i="1"/>
  <c r="W1419" i="1"/>
  <c r="F1386" i="1"/>
  <c r="O1365" i="1"/>
  <c r="O1342" i="1"/>
  <c r="R1295" i="1"/>
  <c r="Y1290" i="1"/>
  <c r="H1295" i="1"/>
  <c r="Q1296" i="1"/>
  <c r="S1296" i="1" s="1"/>
  <c r="R1183" i="1"/>
  <c r="V1181" i="1"/>
  <c r="R1180" i="1"/>
  <c r="X1180" i="1"/>
  <c r="H1180" i="1"/>
  <c r="R1163" i="1"/>
  <c r="H1163" i="1"/>
  <c r="Y1156" i="1"/>
  <c r="Y1135" i="1"/>
  <c r="H1142" i="1"/>
  <c r="Q1115" i="1"/>
  <c r="W1113" i="1"/>
  <c r="R876" i="1"/>
  <c r="H876" i="1"/>
  <c r="H849" i="1"/>
  <c r="X847" i="1"/>
  <c r="Y803" i="1"/>
  <c r="H806" i="1"/>
  <c r="R806" i="1"/>
  <c r="R671" i="1"/>
  <c r="V673" i="1"/>
  <c r="H671" i="1"/>
  <c r="H539" i="1"/>
  <c r="V541" i="1"/>
  <c r="O2025" i="1"/>
  <c r="D2025" i="1"/>
  <c r="P1937" i="1"/>
  <c r="R1888" i="1"/>
  <c r="O1870" i="1"/>
  <c r="R1816" i="1"/>
  <c r="G1803" i="1"/>
  <c r="I1803" i="1" s="1"/>
  <c r="D1650" i="1"/>
  <c r="R1624" i="1"/>
  <c r="W1621" i="1"/>
  <c r="R1621" i="1"/>
  <c r="P1562" i="1"/>
  <c r="E1562" i="1"/>
  <c r="R1536" i="1"/>
  <c r="W1533" i="1"/>
  <c r="R1533" i="1"/>
  <c r="Y1532" i="1"/>
  <c r="R1532" i="1"/>
  <c r="H1531" i="1"/>
  <c r="R1468" i="1"/>
  <c r="D1453" i="1"/>
  <c r="R1444" i="1"/>
  <c r="R1403" i="1"/>
  <c r="V1401" i="1"/>
  <c r="R1375" i="1"/>
  <c r="Y1312" i="1"/>
  <c r="R1313" i="1"/>
  <c r="H1313" i="1"/>
  <c r="R1273" i="1"/>
  <c r="X1269" i="1"/>
  <c r="V1223" i="1"/>
  <c r="R1227" i="1"/>
  <c r="P1101" i="1"/>
  <c r="X935" i="1"/>
  <c r="H937" i="1"/>
  <c r="R899" i="1"/>
  <c r="Y894" i="1"/>
  <c r="H2350" i="1"/>
  <c r="F2354" i="1"/>
  <c r="H2306" i="1"/>
  <c r="R2281" i="1"/>
  <c r="H2257" i="1"/>
  <c r="X2255" i="1"/>
  <c r="I2243" i="1"/>
  <c r="N2222" i="1"/>
  <c r="H2153" i="1"/>
  <c r="E2134" i="1"/>
  <c r="O2113" i="1"/>
  <c r="P2113" i="1"/>
  <c r="R2102" i="1"/>
  <c r="R2041" i="1"/>
  <c r="P2002" i="1"/>
  <c r="F1981" i="1"/>
  <c r="Q1974" i="1"/>
  <c r="S1974" i="1" s="1"/>
  <c r="R1955" i="1"/>
  <c r="X1928" i="1"/>
  <c r="Q1886" i="1"/>
  <c r="S1886" i="1" s="1"/>
  <c r="F1870" i="1"/>
  <c r="H1843" i="1"/>
  <c r="V1839" i="1"/>
  <c r="R1797" i="1"/>
  <c r="R1778" i="1"/>
  <c r="N1782" i="1"/>
  <c r="R1773" i="1"/>
  <c r="H1750" i="1"/>
  <c r="F1694" i="1"/>
  <c r="D1673" i="1"/>
  <c r="H1664" i="1"/>
  <c r="Q1666" i="1"/>
  <c r="S1666" i="1" s="1"/>
  <c r="G1627" i="1"/>
  <c r="I1627" i="1" s="1"/>
  <c r="N1629" i="1"/>
  <c r="X1618" i="1"/>
  <c r="H1620" i="1"/>
  <c r="G1622" i="1"/>
  <c r="I1622" i="1" s="1"/>
  <c r="W1577" i="1"/>
  <c r="R1580" i="1"/>
  <c r="R1575" i="1"/>
  <c r="P1541" i="1"/>
  <c r="E1541" i="1"/>
  <c r="H1513" i="1"/>
  <c r="W1508" i="1"/>
  <c r="H1489" i="1"/>
  <c r="Y1486" i="1"/>
  <c r="Y1464" i="1"/>
  <c r="G1472" i="1"/>
  <c r="I1472" i="1" s="1"/>
  <c r="R1449" i="1"/>
  <c r="X1445" i="1"/>
  <c r="H1375" i="1"/>
  <c r="V1375" i="1"/>
  <c r="Q1270" i="1"/>
  <c r="S1270" i="1" s="1"/>
  <c r="V1268" i="1"/>
  <c r="R1249" i="1"/>
  <c r="E1233" i="1"/>
  <c r="O1430" i="1"/>
  <c r="H1381" i="1"/>
  <c r="P1386" i="1"/>
  <c r="H1359" i="1"/>
  <c r="H1289" i="1"/>
  <c r="X1267" i="1"/>
  <c r="V1246" i="1"/>
  <c r="R1248" i="1"/>
  <c r="D1254" i="1"/>
  <c r="W1200" i="1"/>
  <c r="H1205" i="1"/>
  <c r="H1183" i="1"/>
  <c r="N1189" i="1"/>
  <c r="H1179" i="1"/>
  <c r="X1158" i="1"/>
  <c r="V1134" i="1"/>
  <c r="X1111" i="1"/>
  <c r="H1113" i="1"/>
  <c r="H1023" i="1"/>
  <c r="H966" i="1"/>
  <c r="Y959" i="1"/>
  <c r="D969" i="1"/>
  <c r="H720" i="1"/>
  <c r="R720" i="1"/>
  <c r="X539" i="1"/>
  <c r="R541" i="1"/>
  <c r="H541" i="1"/>
  <c r="X518" i="1"/>
  <c r="R520" i="1"/>
  <c r="H520" i="1"/>
  <c r="R231" i="1"/>
  <c r="V231" i="1"/>
  <c r="H231" i="1"/>
  <c r="R1623" i="1"/>
  <c r="R1618" i="1"/>
  <c r="R1579" i="1"/>
  <c r="Q1578" i="1"/>
  <c r="S1578" i="1" s="1"/>
  <c r="R1559" i="1"/>
  <c r="Q1560" i="1"/>
  <c r="S1560" i="1" s="1"/>
  <c r="Y1554" i="1"/>
  <c r="H1536" i="1"/>
  <c r="G1539" i="1"/>
  <c r="I1539" i="1" s="1"/>
  <c r="N1541" i="1"/>
  <c r="G1534" i="1"/>
  <c r="I1534" i="1" s="1"/>
  <c r="F1518" i="1"/>
  <c r="H1512" i="1"/>
  <c r="O1497" i="1"/>
  <c r="R1489" i="1"/>
  <c r="R1488" i="1"/>
  <c r="F1453" i="1"/>
  <c r="H1444" i="1"/>
  <c r="Q1428" i="1"/>
  <c r="S1428" i="1" s="1"/>
  <c r="H1422" i="1"/>
  <c r="R1420" i="1"/>
  <c r="R1401" i="1"/>
  <c r="O1386" i="1"/>
  <c r="D1386" i="1"/>
  <c r="F1365" i="1"/>
  <c r="V1355" i="1"/>
  <c r="H1337" i="1"/>
  <c r="R1337" i="1"/>
  <c r="Q1340" i="1"/>
  <c r="S1340" i="1" s="1"/>
  <c r="G1335" i="1"/>
  <c r="I1335" i="1" s="1"/>
  <c r="F1321" i="1"/>
  <c r="N1321" i="1"/>
  <c r="H1292" i="1"/>
  <c r="Q1252" i="1"/>
  <c r="S1252" i="1" s="1"/>
  <c r="G1247" i="1"/>
  <c r="R1230" i="1"/>
  <c r="D1233" i="1"/>
  <c r="H1225" i="1"/>
  <c r="D1210" i="1"/>
  <c r="X1199" i="1"/>
  <c r="H1201" i="1"/>
  <c r="R1185" i="1"/>
  <c r="Q1182" i="1"/>
  <c r="S1182" i="1" s="1"/>
  <c r="W1178" i="1"/>
  <c r="H1162" i="1"/>
  <c r="H1158" i="1"/>
  <c r="R1158" i="1"/>
  <c r="R1142" i="1"/>
  <c r="V1137" i="1"/>
  <c r="R1134" i="1"/>
  <c r="H1116" i="1"/>
  <c r="N1122" i="1"/>
  <c r="Y1093" i="1"/>
  <c r="R1098" i="1"/>
  <c r="R1075" i="1"/>
  <c r="X1049" i="1"/>
  <c r="R1053" i="1"/>
  <c r="H1029" i="1"/>
  <c r="V981" i="1"/>
  <c r="V916" i="1"/>
  <c r="R914" i="1"/>
  <c r="Q918" i="1"/>
  <c r="Q925" i="1" s="1"/>
  <c r="X785" i="1"/>
  <c r="R789" i="1"/>
  <c r="H789" i="1"/>
  <c r="I636" i="1"/>
  <c r="X408" i="1"/>
  <c r="G416" i="1"/>
  <c r="I416" i="1" s="1"/>
  <c r="Q1555" i="1"/>
  <c r="R1531" i="1"/>
  <c r="R1534" i="1" s="1"/>
  <c r="R1514" i="1"/>
  <c r="N1497" i="1"/>
  <c r="E1430" i="1"/>
  <c r="R1426" i="1"/>
  <c r="H1425" i="1"/>
  <c r="G1423" i="1"/>
  <c r="I1423" i="1" s="1"/>
  <c r="R1383" i="1"/>
  <c r="Y1378" i="1"/>
  <c r="R1361" i="1"/>
  <c r="D1365" i="1"/>
  <c r="R1338" i="1"/>
  <c r="P1342" i="1"/>
  <c r="X1334" i="1"/>
  <c r="R1287" i="1"/>
  <c r="V1289" i="1"/>
  <c r="P1277" i="1"/>
  <c r="R1268" i="1"/>
  <c r="H1249" i="1"/>
  <c r="X1246" i="1"/>
  <c r="Y1202" i="1"/>
  <c r="V1179" i="1"/>
  <c r="V1158" i="1"/>
  <c r="R1160" i="1"/>
  <c r="Q1164" i="1"/>
  <c r="S1164" i="1" s="1"/>
  <c r="E1145" i="1"/>
  <c r="R1135" i="1"/>
  <c r="W1136" i="1"/>
  <c r="F1101" i="1"/>
  <c r="Y960" i="1"/>
  <c r="R961" i="1"/>
  <c r="R937" i="1"/>
  <c r="G900" i="1"/>
  <c r="I900" i="1" s="1"/>
  <c r="X848" i="1"/>
  <c r="H854" i="1"/>
  <c r="R854" i="1"/>
  <c r="G807" i="1"/>
  <c r="Q786" i="1"/>
  <c r="Y784" i="1"/>
  <c r="Y585" i="1"/>
  <c r="R586" i="1"/>
  <c r="H586" i="1"/>
  <c r="Y433" i="1"/>
  <c r="R438" i="1"/>
  <c r="E1365" i="1"/>
  <c r="O1321" i="1"/>
  <c r="E1298" i="1"/>
  <c r="O1254" i="1"/>
  <c r="R1246" i="1"/>
  <c r="F1233" i="1"/>
  <c r="R1224" i="1"/>
  <c r="E1210" i="1"/>
  <c r="G1208" i="1"/>
  <c r="I1208" i="1" s="1"/>
  <c r="E1189" i="1"/>
  <c r="O1166" i="1"/>
  <c r="H1075" i="1"/>
  <c r="H1068" i="1"/>
  <c r="H1054" i="1"/>
  <c r="H1049" i="1"/>
  <c r="E1034" i="1"/>
  <c r="R1024" i="1"/>
  <c r="R1010" i="1"/>
  <c r="H1008" i="1"/>
  <c r="R966" i="1"/>
  <c r="Q962" i="1"/>
  <c r="S962" i="1" s="1"/>
  <c r="R940" i="1"/>
  <c r="R936" i="1"/>
  <c r="Q923" i="1"/>
  <c r="S923" i="1" s="1"/>
  <c r="X917" i="1"/>
  <c r="H915" i="1"/>
  <c r="H877" i="1"/>
  <c r="X870" i="1"/>
  <c r="H872" i="1"/>
  <c r="F858" i="1"/>
  <c r="X826" i="1"/>
  <c r="R808" i="1"/>
  <c r="O814" i="1"/>
  <c r="E814" i="1"/>
  <c r="R804" i="1"/>
  <c r="V783" i="1"/>
  <c r="R767" i="1"/>
  <c r="W738" i="1"/>
  <c r="R739" i="1"/>
  <c r="Y716" i="1"/>
  <c r="H723" i="1"/>
  <c r="R700" i="1"/>
  <c r="H700" i="1"/>
  <c r="D705" i="1"/>
  <c r="X696" i="1"/>
  <c r="V694" i="1"/>
  <c r="Y674" i="1"/>
  <c r="R679" i="1"/>
  <c r="R635" i="1"/>
  <c r="Y629" i="1"/>
  <c r="R630" i="1"/>
  <c r="Y628" i="1"/>
  <c r="Q631" i="1"/>
  <c r="S631" i="1" s="1"/>
  <c r="H612" i="1"/>
  <c r="P617" i="1"/>
  <c r="R607" i="1"/>
  <c r="H607" i="1"/>
  <c r="W606" i="1"/>
  <c r="D485" i="1"/>
  <c r="X407" i="1"/>
  <c r="H409" i="1"/>
  <c r="R409" i="1"/>
  <c r="R386" i="1"/>
  <c r="H386" i="1"/>
  <c r="Y344" i="1"/>
  <c r="R345" i="1"/>
  <c r="H345" i="1"/>
  <c r="V278" i="1"/>
  <c r="R280" i="1"/>
  <c r="N286" i="1"/>
  <c r="H275" i="1"/>
  <c r="R275" i="1"/>
  <c r="V277" i="1"/>
  <c r="W122" i="1"/>
  <c r="R127" i="1"/>
  <c r="H127" i="1"/>
  <c r="R1090" i="1"/>
  <c r="O1057" i="1"/>
  <c r="V1047" i="1"/>
  <c r="R1029" i="1"/>
  <c r="F1013" i="1"/>
  <c r="G983" i="1"/>
  <c r="I983" i="1" s="1"/>
  <c r="H980" i="1"/>
  <c r="H942" i="1"/>
  <c r="R941" i="1"/>
  <c r="W936" i="1"/>
  <c r="H935" i="1"/>
  <c r="R920" i="1"/>
  <c r="R919" i="1"/>
  <c r="R898" i="1"/>
  <c r="R894" i="1"/>
  <c r="Q895" i="1"/>
  <c r="S895" i="1" s="1"/>
  <c r="R891" i="1"/>
  <c r="N881" i="1"/>
  <c r="R871" i="1"/>
  <c r="W870" i="1"/>
  <c r="R849" i="1"/>
  <c r="R834" i="1"/>
  <c r="H784" i="1"/>
  <c r="R761" i="1"/>
  <c r="Q703" i="1"/>
  <c r="S703" i="1" s="1"/>
  <c r="V697" i="1"/>
  <c r="R696" i="1"/>
  <c r="H695" i="1"/>
  <c r="W696" i="1"/>
  <c r="E682" i="1"/>
  <c r="R650" i="1"/>
  <c r="D617" i="1"/>
  <c r="R590" i="1"/>
  <c r="O594" i="1"/>
  <c r="D594" i="1"/>
  <c r="W563" i="1"/>
  <c r="H568" i="1"/>
  <c r="G571" i="1"/>
  <c r="I571" i="1" s="1"/>
  <c r="O573" i="1"/>
  <c r="D573" i="1"/>
  <c r="P550" i="1"/>
  <c r="E550" i="1"/>
  <c r="D529" i="1"/>
  <c r="Y498" i="1"/>
  <c r="H503" i="1"/>
  <c r="F506" i="1"/>
  <c r="Y497" i="1"/>
  <c r="H498" i="1"/>
  <c r="V454" i="1"/>
  <c r="H456" i="1"/>
  <c r="R451" i="1"/>
  <c r="H451" i="1"/>
  <c r="V451" i="1"/>
  <c r="Q411" i="1"/>
  <c r="S411" i="1" s="1"/>
  <c r="H407" i="1"/>
  <c r="V322" i="1"/>
  <c r="H324" i="1"/>
  <c r="X301" i="1"/>
  <c r="H305" i="1"/>
  <c r="R305" i="1"/>
  <c r="H276" i="1"/>
  <c r="W277" i="1"/>
  <c r="R276" i="1"/>
  <c r="R236" i="1"/>
  <c r="H236" i="1"/>
  <c r="R232" i="1"/>
  <c r="H232" i="1"/>
  <c r="W231" i="1"/>
  <c r="X211" i="1"/>
  <c r="H217" i="1"/>
  <c r="W144" i="1"/>
  <c r="H149" i="1"/>
  <c r="X121" i="1"/>
  <c r="G125" i="1"/>
  <c r="G85" i="1"/>
  <c r="I85" i="1" s="1"/>
  <c r="Y77" i="1"/>
  <c r="F990" i="1"/>
  <c r="Y828" i="1"/>
  <c r="R829" i="1"/>
  <c r="H827" i="1"/>
  <c r="W828" i="1"/>
  <c r="W806" i="1"/>
  <c r="R809" i="1"/>
  <c r="R805" i="1"/>
  <c r="F661" i="1"/>
  <c r="Y652" i="1"/>
  <c r="H653" i="1"/>
  <c r="D638" i="1"/>
  <c r="R583" i="1"/>
  <c r="Y564" i="1"/>
  <c r="R565" i="1"/>
  <c r="R545" i="1"/>
  <c r="W540" i="1"/>
  <c r="D550" i="1"/>
  <c r="R540" i="1"/>
  <c r="W539" i="1"/>
  <c r="X521" i="1"/>
  <c r="H525" i="1"/>
  <c r="W496" i="1"/>
  <c r="R501" i="1"/>
  <c r="W495" i="1"/>
  <c r="G499" i="1"/>
  <c r="R496" i="1"/>
  <c r="X452" i="1"/>
  <c r="H458" i="1"/>
  <c r="R458" i="1"/>
  <c r="V410" i="1"/>
  <c r="H412" i="1"/>
  <c r="Y275" i="1"/>
  <c r="R278" i="1"/>
  <c r="H278" i="1"/>
  <c r="G279" i="1"/>
  <c r="H262" i="1"/>
  <c r="Y255" i="1"/>
  <c r="R262" i="1"/>
  <c r="Y213" i="1"/>
  <c r="R218" i="1"/>
  <c r="W188" i="1"/>
  <c r="R193" i="1"/>
  <c r="G196" i="1"/>
  <c r="I196" i="1" s="1"/>
  <c r="W189" i="1"/>
  <c r="R188" i="1"/>
  <c r="R129" i="1"/>
  <c r="Y124" i="1"/>
  <c r="H129" i="1"/>
  <c r="Q130" i="1"/>
  <c r="S130" i="1" s="1"/>
  <c r="O726" i="1"/>
  <c r="D726" i="1"/>
  <c r="H627" i="1"/>
  <c r="Q566" i="1"/>
  <c r="S566" i="1" s="1"/>
  <c r="H562" i="1"/>
  <c r="R539" i="1"/>
  <c r="Q483" i="1"/>
  <c r="S483" i="1" s="1"/>
  <c r="R408" i="1"/>
  <c r="Y389" i="1"/>
  <c r="R394" i="1"/>
  <c r="N397" i="1"/>
  <c r="R388" i="1"/>
  <c r="H300" i="1"/>
  <c r="X300" i="1"/>
  <c r="V276" i="1"/>
  <c r="G284" i="1"/>
  <c r="I284" i="1" s="1"/>
  <c r="O265" i="1"/>
  <c r="D265" i="1"/>
  <c r="X234" i="1"/>
  <c r="H238" i="1"/>
  <c r="X231" i="1"/>
  <c r="H233" i="1"/>
  <c r="R148" i="1"/>
  <c r="V146" i="1"/>
  <c r="H148" i="1"/>
  <c r="R145" i="1"/>
  <c r="R124" i="1"/>
  <c r="Y123" i="1"/>
  <c r="E109" i="1"/>
  <c r="R81" i="1"/>
  <c r="Q85" i="1"/>
  <c r="S85" i="1" s="1"/>
  <c r="H81" i="1"/>
  <c r="V79" i="1"/>
  <c r="H76" i="1"/>
  <c r="G80" i="1"/>
  <c r="R76" i="1"/>
  <c r="E858" i="1"/>
  <c r="R847" i="1"/>
  <c r="H803" i="1"/>
  <c r="D793" i="1"/>
  <c r="R759" i="1"/>
  <c r="H739" i="1"/>
  <c r="E705" i="1"/>
  <c r="R695" i="1"/>
  <c r="N661" i="1"/>
  <c r="G654" i="1"/>
  <c r="X564" i="1"/>
  <c r="V539" i="1"/>
  <c r="H496" i="1"/>
  <c r="Q478" i="1"/>
  <c r="S478" i="1" s="1"/>
  <c r="H457" i="1"/>
  <c r="R456" i="1"/>
  <c r="H453" i="1"/>
  <c r="H452" i="1"/>
  <c r="O418" i="1"/>
  <c r="R414" i="1"/>
  <c r="H413" i="1"/>
  <c r="R412" i="1"/>
  <c r="W408" i="1"/>
  <c r="R407" i="1"/>
  <c r="W321" i="1"/>
  <c r="R304" i="1"/>
  <c r="Q302" i="1"/>
  <c r="S302" i="1" s="1"/>
  <c r="Y276" i="1"/>
  <c r="R283" i="1"/>
  <c r="N265" i="1"/>
  <c r="Y189" i="1"/>
  <c r="R190" i="1"/>
  <c r="F177" i="1"/>
  <c r="X144" i="1"/>
  <c r="R150" i="1"/>
  <c r="V143" i="1"/>
  <c r="H143" i="1"/>
  <c r="N132" i="1"/>
  <c r="F87" i="1"/>
  <c r="X386" i="1"/>
  <c r="Y345" i="1"/>
  <c r="R325" i="1"/>
  <c r="H325" i="1"/>
  <c r="O330" i="1"/>
  <c r="D330" i="1"/>
  <c r="Y256" i="1"/>
  <c r="H257" i="1"/>
  <c r="Q258" i="1"/>
  <c r="R256" i="1"/>
  <c r="Y190" i="1"/>
  <c r="H195" i="1"/>
  <c r="E177" i="1"/>
  <c r="F154" i="1"/>
  <c r="X143" i="1"/>
  <c r="V122" i="1"/>
  <c r="R126" i="1"/>
  <c r="W79" i="1"/>
  <c r="R82" i="1"/>
  <c r="H82" i="1"/>
  <c r="O353" i="1"/>
  <c r="Q346" i="1"/>
  <c r="S346" i="1" s="1"/>
  <c r="H342" i="1"/>
  <c r="Q263" i="1"/>
  <c r="S263" i="1" s="1"/>
  <c r="R237" i="1"/>
  <c r="G130" i="1"/>
  <c r="I130" i="1" s="1"/>
  <c r="O109" i="1"/>
  <c r="Y101" i="1"/>
  <c r="X55" i="1"/>
  <c r="R370" i="1"/>
  <c r="N374" i="1"/>
  <c r="R365" i="1"/>
  <c r="X344" i="1"/>
  <c r="R344" i="1"/>
  <c r="E330" i="1"/>
  <c r="R320" i="1"/>
  <c r="E309" i="1"/>
  <c r="N309" i="1"/>
  <c r="R217" i="1"/>
  <c r="G152" i="1"/>
  <c r="I152" i="1" s="1"/>
  <c r="N154" i="1"/>
  <c r="H144" i="1"/>
  <c r="R128" i="1"/>
  <c r="N109" i="1"/>
  <c r="H105" i="1"/>
  <c r="H103" i="1"/>
  <c r="R61" i="1"/>
  <c r="H60" i="1"/>
  <c r="F64" i="1"/>
  <c r="P109" i="1"/>
  <c r="P64" i="1"/>
  <c r="W2902" i="1"/>
  <c r="V2902" i="1"/>
  <c r="R2898" i="1"/>
  <c r="R2880" i="1"/>
  <c r="R2771" i="1"/>
  <c r="R2727" i="1"/>
  <c r="S2725" i="1" s="1"/>
  <c r="R2947" i="1"/>
  <c r="R2903" i="1"/>
  <c r="S2901" i="1" s="1"/>
  <c r="R2854" i="1"/>
  <c r="V2835" i="1"/>
  <c r="W2835" i="1"/>
  <c r="R2787" i="1"/>
  <c r="R2810" i="1"/>
  <c r="R2792" i="1"/>
  <c r="H2903" i="1"/>
  <c r="U2858" i="1"/>
  <c r="X2858" i="1"/>
  <c r="R2766" i="1"/>
  <c r="R2722" i="1"/>
  <c r="R2874" i="1"/>
  <c r="R2875" i="1" s="1"/>
  <c r="Y2695" i="1"/>
  <c r="H2698" i="1"/>
  <c r="X2677" i="1"/>
  <c r="R2681" i="1"/>
  <c r="R2683" i="1" s="1"/>
  <c r="G2655" i="1"/>
  <c r="H2651" i="1"/>
  <c r="Y2564" i="1"/>
  <c r="H2571" i="1"/>
  <c r="G2572" i="1"/>
  <c r="I2572" i="1" s="1"/>
  <c r="H2568" i="1"/>
  <c r="Q2553" i="1"/>
  <c r="Y2519" i="1"/>
  <c r="H2522" i="1"/>
  <c r="X2501" i="1"/>
  <c r="R2505" i="1"/>
  <c r="G2479" i="1"/>
  <c r="H2475" i="1"/>
  <c r="Y2431" i="1"/>
  <c r="H2434" i="1"/>
  <c r="X2413" i="1"/>
  <c r="R2417" i="1"/>
  <c r="G2396" i="1"/>
  <c r="I2396" i="1" s="1"/>
  <c r="H2392" i="1"/>
  <c r="G2391" i="1"/>
  <c r="H2387" i="1"/>
  <c r="X2325" i="1"/>
  <c r="R2329" i="1"/>
  <c r="R2331" i="1" s="1"/>
  <c r="S2329" i="1" s="1"/>
  <c r="W2299" i="1"/>
  <c r="H2300" i="1"/>
  <c r="Y2255" i="1"/>
  <c r="H2258" i="1"/>
  <c r="O2245" i="1"/>
  <c r="Y2212" i="1"/>
  <c r="H2219" i="1"/>
  <c r="W2211" i="1"/>
  <c r="H2212" i="1"/>
  <c r="Y2167" i="1"/>
  <c r="H2170" i="1"/>
  <c r="O2157" i="1"/>
  <c r="H2016" i="1"/>
  <c r="X2014" i="1"/>
  <c r="R2016" i="1"/>
  <c r="R2018" i="1" s="1"/>
  <c r="I1930" i="1"/>
  <c r="R1909" i="1"/>
  <c r="H1909" i="1"/>
  <c r="G1886" i="1"/>
  <c r="S1622" i="1"/>
  <c r="X2941" i="1"/>
  <c r="R2941" i="1"/>
  <c r="R2942" i="1" s="1"/>
  <c r="X2939" i="1"/>
  <c r="X2938" i="1"/>
  <c r="G2924" i="1"/>
  <c r="I2924" i="1" s="1"/>
  <c r="H2923" i="1"/>
  <c r="S2919" i="1"/>
  <c r="G2919" i="1"/>
  <c r="Y2918" i="1"/>
  <c r="H2918" i="1"/>
  <c r="W2917" i="1"/>
  <c r="V2897" i="1"/>
  <c r="X2896" i="1"/>
  <c r="Q2880" i="1"/>
  <c r="S2880" i="1" s="1"/>
  <c r="H2878" i="1"/>
  <c r="H2877" i="1"/>
  <c r="H2876" i="1"/>
  <c r="Q2875" i="1"/>
  <c r="W2874" i="1"/>
  <c r="H2873" i="1"/>
  <c r="H2872" i="1"/>
  <c r="H2871" i="1"/>
  <c r="X2853" i="1"/>
  <c r="X2851" i="1"/>
  <c r="X2850" i="1"/>
  <c r="G2836" i="1"/>
  <c r="I2836" i="1" s="1"/>
  <c r="H2835" i="1"/>
  <c r="S2831" i="1"/>
  <c r="G2831" i="1"/>
  <c r="Y2830" i="1"/>
  <c r="H2830" i="1"/>
  <c r="R2828" i="1"/>
  <c r="R2827" i="1"/>
  <c r="V2809" i="1"/>
  <c r="Q2792" i="1"/>
  <c r="S2792" i="1" s="1"/>
  <c r="H2790" i="1"/>
  <c r="H2789" i="1"/>
  <c r="H2788" i="1"/>
  <c r="Q2787" i="1"/>
  <c r="W2786" i="1"/>
  <c r="H2785" i="1"/>
  <c r="H2784" i="1"/>
  <c r="H2783" i="1"/>
  <c r="X2765" i="1"/>
  <c r="X2763" i="1"/>
  <c r="X2762" i="1"/>
  <c r="G2748" i="1"/>
  <c r="I2748" i="1" s="1"/>
  <c r="H2747" i="1"/>
  <c r="R2745" i="1"/>
  <c r="R2744" i="1"/>
  <c r="S2743" i="1"/>
  <c r="G2743" i="1"/>
  <c r="Y2742" i="1"/>
  <c r="H2742" i="1"/>
  <c r="R2740" i="1"/>
  <c r="R2739" i="1"/>
  <c r="V2721" i="1"/>
  <c r="X2720" i="1"/>
  <c r="Q2704" i="1"/>
  <c r="S2704" i="1" s="1"/>
  <c r="Y2696" i="1"/>
  <c r="H2703" i="1"/>
  <c r="R2700" i="1"/>
  <c r="Q2699" i="1"/>
  <c r="R2698" i="1"/>
  <c r="R2696" i="1"/>
  <c r="W2697" i="1"/>
  <c r="R2695" i="1"/>
  <c r="G2685" i="1"/>
  <c r="H2681" i="1"/>
  <c r="H2683" i="1" s="1"/>
  <c r="I2681" i="1" s="1"/>
  <c r="Y2676" i="1"/>
  <c r="R2676" i="1"/>
  <c r="X2676" i="1"/>
  <c r="R2678" i="1"/>
  <c r="R2657" i="1"/>
  <c r="W2654" i="1"/>
  <c r="R2653" i="1"/>
  <c r="X2652" i="1"/>
  <c r="X2651" i="1"/>
  <c r="H2638" i="1"/>
  <c r="Y2633" i="1"/>
  <c r="H2633" i="1"/>
  <c r="R2614" i="1"/>
  <c r="Q2616" i="1"/>
  <c r="S2616" i="1" s="1"/>
  <c r="R2612" i="1"/>
  <c r="R2608" i="1"/>
  <c r="W2609" i="1"/>
  <c r="Q2611" i="1"/>
  <c r="R2607" i="1"/>
  <c r="Y2588" i="1"/>
  <c r="R2588" i="1"/>
  <c r="R2590" i="1" s="1"/>
  <c r="X2588" i="1"/>
  <c r="R2571" i="1"/>
  <c r="R2569" i="1"/>
  <c r="W2566" i="1"/>
  <c r="R2565" i="1"/>
  <c r="X2564" i="1"/>
  <c r="X2563" i="1"/>
  <c r="H2550" i="1"/>
  <c r="Y2545" i="1"/>
  <c r="H2545" i="1"/>
  <c r="H2546" i="1" s="1"/>
  <c r="R2526" i="1"/>
  <c r="Q2528" i="1"/>
  <c r="S2528" i="1" s="1"/>
  <c r="R2524" i="1"/>
  <c r="R2522" i="1"/>
  <c r="R2520" i="1"/>
  <c r="W2521" i="1"/>
  <c r="Q2523" i="1"/>
  <c r="R2519" i="1"/>
  <c r="G2509" i="1"/>
  <c r="H2505" i="1"/>
  <c r="Y2500" i="1"/>
  <c r="R2500" i="1"/>
  <c r="R2502" i="1" s="1"/>
  <c r="X2500" i="1"/>
  <c r="R2481" i="1"/>
  <c r="W2478" i="1"/>
  <c r="R2477" i="1"/>
  <c r="X2476" i="1"/>
  <c r="X2475" i="1"/>
  <c r="H2462" i="1"/>
  <c r="Y2457" i="1"/>
  <c r="H2457" i="1"/>
  <c r="R2438" i="1"/>
  <c r="Q2440" i="1"/>
  <c r="S2440" i="1" s="1"/>
  <c r="R2436" i="1"/>
  <c r="R2434" i="1"/>
  <c r="R2432" i="1"/>
  <c r="W2433" i="1"/>
  <c r="Q2435" i="1"/>
  <c r="R2431" i="1"/>
  <c r="H2417" i="1"/>
  <c r="H2419" i="1" s="1"/>
  <c r="Y2412" i="1"/>
  <c r="R2412" i="1"/>
  <c r="X2412" i="1"/>
  <c r="R2393" i="1"/>
  <c r="W2390" i="1"/>
  <c r="R2389" i="1"/>
  <c r="X2388" i="1"/>
  <c r="X2387" i="1"/>
  <c r="H2374" i="1"/>
  <c r="Y2369" i="1"/>
  <c r="H2369" i="1"/>
  <c r="R2350" i="1"/>
  <c r="Q2352" i="1"/>
  <c r="S2352" i="1" s="1"/>
  <c r="R2348" i="1"/>
  <c r="R2344" i="1"/>
  <c r="W2345" i="1"/>
  <c r="Q2347" i="1"/>
  <c r="R2343" i="1"/>
  <c r="H2329" i="1"/>
  <c r="Y2324" i="1"/>
  <c r="R2324" i="1"/>
  <c r="X2324" i="1"/>
  <c r="R2305" i="1"/>
  <c r="W2302" i="1"/>
  <c r="R2301" i="1"/>
  <c r="X2300" i="1"/>
  <c r="X2299" i="1"/>
  <c r="H2286" i="1"/>
  <c r="Y2281" i="1"/>
  <c r="H2281" i="1"/>
  <c r="R2262" i="1"/>
  <c r="Q2264" i="1"/>
  <c r="S2264" i="1" s="1"/>
  <c r="R2260" i="1"/>
  <c r="R2258" i="1"/>
  <c r="R2256" i="1"/>
  <c r="W2257" i="1"/>
  <c r="Q2259" i="1"/>
  <c r="R2255" i="1"/>
  <c r="G2245" i="1"/>
  <c r="Y2236" i="1"/>
  <c r="R2236" i="1"/>
  <c r="X2236" i="1"/>
  <c r="R2219" i="1"/>
  <c r="R2217" i="1"/>
  <c r="W2214" i="1"/>
  <c r="R2213" i="1"/>
  <c r="X2212" i="1"/>
  <c r="X2211" i="1"/>
  <c r="H2198" i="1"/>
  <c r="Y2193" i="1"/>
  <c r="H2193" i="1"/>
  <c r="R2174" i="1"/>
  <c r="Q2176" i="1"/>
  <c r="S2176" i="1" s="1"/>
  <c r="R2172" i="1"/>
  <c r="R2170" i="1"/>
  <c r="R2168" i="1"/>
  <c r="W2169" i="1"/>
  <c r="Q2171" i="1"/>
  <c r="R2167" i="1"/>
  <c r="Y2148" i="1"/>
  <c r="R2148" i="1"/>
  <c r="R2150" i="1" s="1"/>
  <c r="X2148" i="1"/>
  <c r="H2131" i="1"/>
  <c r="Y2124" i="1"/>
  <c r="H2127" i="1"/>
  <c r="G2111" i="1"/>
  <c r="I2111" i="1" s="1"/>
  <c r="R2103" i="1"/>
  <c r="W2104" i="1"/>
  <c r="D2090" i="1"/>
  <c r="Y2059" i="1"/>
  <c r="H2066" i="1"/>
  <c r="R2066" i="1"/>
  <c r="R2042" i="1"/>
  <c r="H2042" i="1"/>
  <c r="X2038" i="1"/>
  <c r="I2039" i="1"/>
  <c r="G2046" i="1"/>
  <c r="Q2023" i="1"/>
  <c r="S2023" i="1" s="1"/>
  <c r="P1914" i="1"/>
  <c r="W1862" i="1"/>
  <c r="H1865" i="1"/>
  <c r="R1865" i="1"/>
  <c r="W1839" i="1"/>
  <c r="H1844" i="1"/>
  <c r="G1847" i="1"/>
  <c r="I1847" i="1" s="1"/>
  <c r="R1844" i="1"/>
  <c r="R1818" i="1"/>
  <c r="H1818" i="1"/>
  <c r="Y1817" i="1"/>
  <c r="Q1819" i="1"/>
  <c r="R1596" i="1"/>
  <c r="W1597" i="1"/>
  <c r="H1596" i="1"/>
  <c r="R2917" i="1"/>
  <c r="R2919" i="1" s="1"/>
  <c r="V2916" i="1"/>
  <c r="V2915" i="1"/>
  <c r="V2828" i="1"/>
  <c r="V2827" i="1"/>
  <c r="Y2720" i="1"/>
  <c r="Y2652" i="1"/>
  <c r="H2659" i="1"/>
  <c r="W2651" i="1"/>
  <c r="H2652" i="1"/>
  <c r="W2608" i="1"/>
  <c r="H2613" i="1"/>
  <c r="X2589" i="1"/>
  <c r="R2593" i="1"/>
  <c r="W2563" i="1"/>
  <c r="H2564" i="1"/>
  <c r="W2520" i="1"/>
  <c r="H2525" i="1"/>
  <c r="W2475" i="1"/>
  <c r="H2476" i="1"/>
  <c r="O2421" i="1"/>
  <c r="W2387" i="1"/>
  <c r="H2388" i="1"/>
  <c r="W2344" i="1"/>
  <c r="H2349" i="1"/>
  <c r="Y2300" i="1"/>
  <c r="H2307" i="1"/>
  <c r="G2308" i="1"/>
  <c r="I2308" i="1" s="1"/>
  <c r="H2304" i="1"/>
  <c r="G2303" i="1"/>
  <c r="H2299" i="1"/>
  <c r="W2256" i="1"/>
  <c r="H2261" i="1"/>
  <c r="X2237" i="1"/>
  <c r="R2241" i="1"/>
  <c r="R2243" i="1" s="1"/>
  <c r="S2241" i="1" s="1"/>
  <c r="G2220" i="1"/>
  <c r="I2220" i="1" s="1"/>
  <c r="H2216" i="1"/>
  <c r="G2215" i="1"/>
  <c r="H2211" i="1"/>
  <c r="W2168" i="1"/>
  <c r="H2173" i="1"/>
  <c r="X2149" i="1"/>
  <c r="R2153" i="1"/>
  <c r="R2129" i="1"/>
  <c r="H2129" i="1"/>
  <c r="Y1973" i="1"/>
  <c r="R1978" i="1"/>
  <c r="S1907" i="1"/>
  <c r="W1904" i="1"/>
  <c r="R1887" i="1"/>
  <c r="V1885" i="1"/>
  <c r="Q1891" i="1"/>
  <c r="S1891" i="1" s="1"/>
  <c r="H1887" i="1"/>
  <c r="Y1882" i="1"/>
  <c r="H1885" i="1"/>
  <c r="R1885" i="1"/>
  <c r="H1838" i="1"/>
  <c r="R1838" i="1"/>
  <c r="V1838" i="1"/>
  <c r="G1842" i="1"/>
  <c r="R1820" i="1"/>
  <c r="G1824" i="1"/>
  <c r="I1824" i="1" s="1"/>
  <c r="H1820" i="1"/>
  <c r="V1816" i="1"/>
  <c r="R1771" i="1"/>
  <c r="H1771" i="1"/>
  <c r="Q1775" i="1"/>
  <c r="V1773" i="1"/>
  <c r="Q2947" i="1"/>
  <c r="S2947" i="1" s="1"/>
  <c r="H2944" i="1"/>
  <c r="H2943" i="1"/>
  <c r="Q2942" i="1"/>
  <c r="H2939" i="1"/>
  <c r="H2942" i="1" s="1"/>
  <c r="R2918" i="1"/>
  <c r="X2916" i="1"/>
  <c r="X2915" i="1"/>
  <c r="G2903" i="1"/>
  <c r="I2903" i="1" s="1"/>
  <c r="H2902" i="1"/>
  <c r="S2898" i="1"/>
  <c r="G2898" i="1"/>
  <c r="Y2897" i="1"/>
  <c r="H2897" i="1"/>
  <c r="H2898" i="1" s="1"/>
  <c r="W2896" i="1"/>
  <c r="V2874" i="1"/>
  <c r="X2873" i="1"/>
  <c r="Q2859" i="1"/>
  <c r="S2859" i="1" s="1"/>
  <c r="I2859" i="1"/>
  <c r="H2856" i="1"/>
  <c r="H2855" i="1"/>
  <c r="Q2854" i="1"/>
  <c r="H2851" i="1"/>
  <c r="H2854" i="1" s="1"/>
  <c r="R2830" i="1"/>
  <c r="X2828" i="1"/>
  <c r="X2827" i="1"/>
  <c r="G2815" i="1"/>
  <c r="I2815" i="1" s="1"/>
  <c r="H2814" i="1"/>
  <c r="H2815" i="1" s="1"/>
  <c r="I2813" i="1" s="1"/>
  <c r="S2810" i="1"/>
  <c r="G2810" i="1"/>
  <c r="Y2809" i="1"/>
  <c r="H2809" i="1"/>
  <c r="H2810" i="1" s="1"/>
  <c r="W2808" i="1"/>
  <c r="V2786" i="1"/>
  <c r="X2785" i="1"/>
  <c r="Q2771" i="1"/>
  <c r="S2771" i="1" s="1"/>
  <c r="H2768" i="1"/>
  <c r="H2767" i="1"/>
  <c r="Q2766" i="1"/>
  <c r="H2763" i="1"/>
  <c r="H2766" i="1" s="1"/>
  <c r="R2742" i="1"/>
  <c r="X2740" i="1"/>
  <c r="X2739" i="1"/>
  <c r="G2727" i="1"/>
  <c r="I2727" i="1" s="1"/>
  <c r="H2726" i="1"/>
  <c r="H2727" i="1" s="1"/>
  <c r="I2725" i="1" s="1"/>
  <c r="I2726" i="1" s="1"/>
  <c r="S2722" i="1"/>
  <c r="G2722" i="1"/>
  <c r="Y2721" i="1"/>
  <c r="H2721" i="1"/>
  <c r="H2722" i="1" s="1"/>
  <c r="W2720" i="1"/>
  <c r="R2703" i="1"/>
  <c r="R2701" i="1"/>
  <c r="W2695" i="1"/>
  <c r="H2696" i="1"/>
  <c r="H2695" i="1"/>
  <c r="G2699" i="1"/>
  <c r="Q2683" i="1"/>
  <c r="S2683" i="1" s="1"/>
  <c r="W2652" i="1"/>
  <c r="H2657" i="1"/>
  <c r="P2662" i="1"/>
  <c r="Y2651" i="1"/>
  <c r="H2654" i="1"/>
  <c r="V2651" i="1"/>
  <c r="R2637" i="1"/>
  <c r="X2633" i="1"/>
  <c r="O2641" i="1"/>
  <c r="Y2608" i="1"/>
  <c r="H2615" i="1"/>
  <c r="H2612" i="1"/>
  <c r="G2616" i="1"/>
  <c r="I2616" i="1" s="1"/>
  <c r="N2618" i="1"/>
  <c r="W2607" i="1"/>
  <c r="H2608" i="1"/>
  <c r="H2607" i="1"/>
  <c r="G2611" i="1"/>
  <c r="Q2595" i="1"/>
  <c r="S2595" i="1" s="1"/>
  <c r="W2564" i="1"/>
  <c r="H2569" i="1"/>
  <c r="P2574" i="1"/>
  <c r="Y2563" i="1"/>
  <c r="H2566" i="1"/>
  <c r="V2564" i="1"/>
  <c r="R2549" i="1"/>
  <c r="X2545" i="1"/>
  <c r="O2553" i="1"/>
  <c r="Y2520" i="1"/>
  <c r="H2527" i="1"/>
  <c r="H2524" i="1"/>
  <c r="G2528" i="1"/>
  <c r="I2528" i="1" s="1"/>
  <c r="N2530" i="1"/>
  <c r="W2519" i="1"/>
  <c r="H2520" i="1"/>
  <c r="H2519" i="1"/>
  <c r="G2523" i="1"/>
  <c r="Q2507" i="1"/>
  <c r="S2507" i="1" s="1"/>
  <c r="W2476" i="1"/>
  <c r="H2481" i="1"/>
  <c r="P2486" i="1"/>
  <c r="Y2475" i="1"/>
  <c r="H2478" i="1"/>
  <c r="V2475" i="1"/>
  <c r="R2461" i="1"/>
  <c r="X2457" i="1"/>
  <c r="O2465" i="1"/>
  <c r="Y2432" i="1"/>
  <c r="H2439" i="1"/>
  <c r="H2436" i="1"/>
  <c r="G2440" i="1"/>
  <c r="I2440" i="1" s="1"/>
  <c r="N2442" i="1"/>
  <c r="W2431" i="1"/>
  <c r="H2432" i="1"/>
  <c r="H2431" i="1"/>
  <c r="G2435" i="1"/>
  <c r="Q2419" i="1"/>
  <c r="S2419" i="1" s="1"/>
  <c r="W2388" i="1"/>
  <c r="H2393" i="1"/>
  <c r="P2398" i="1"/>
  <c r="Y2387" i="1"/>
  <c r="H2390" i="1"/>
  <c r="V2388" i="1"/>
  <c r="V2387" i="1"/>
  <c r="R2373" i="1"/>
  <c r="X2369" i="1"/>
  <c r="O2377" i="1"/>
  <c r="Y2344" i="1"/>
  <c r="H2351" i="1"/>
  <c r="H2348" i="1"/>
  <c r="G2352" i="1"/>
  <c r="I2352" i="1" s="1"/>
  <c r="N2354" i="1"/>
  <c r="W2343" i="1"/>
  <c r="H2344" i="1"/>
  <c r="H2343" i="1"/>
  <c r="G2347" i="1"/>
  <c r="Q2331" i="1"/>
  <c r="S2331" i="1" s="1"/>
  <c r="W2300" i="1"/>
  <c r="H2305" i="1"/>
  <c r="P2310" i="1"/>
  <c r="Y2299" i="1"/>
  <c r="H2302" i="1"/>
  <c r="V2300" i="1"/>
  <c r="V2299" i="1"/>
  <c r="R2285" i="1"/>
  <c r="X2281" i="1"/>
  <c r="O2289" i="1"/>
  <c r="Y2256" i="1"/>
  <c r="H2263" i="1"/>
  <c r="H2260" i="1"/>
  <c r="G2264" i="1"/>
  <c r="I2264" i="1" s="1"/>
  <c r="N2266" i="1"/>
  <c r="W2255" i="1"/>
  <c r="H2256" i="1"/>
  <c r="H2255" i="1"/>
  <c r="G2259" i="1"/>
  <c r="Q2243" i="1"/>
  <c r="S2243" i="1" s="1"/>
  <c r="W2212" i="1"/>
  <c r="H2217" i="1"/>
  <c r="P2222" i="1"/>
  <c r="Y2211" i="1"/>
  <c r="H2214" i="1"/>
  <c r="V2212" i="1"/>
  <c r="V2211" i="1"/>
  <c r="R2197" i="1"/>
  <c r="R2199" i="1" s="1"/>
  <c r="S2197" i="1" s="1"/>
  <c r="X2193" i="1"/>
  <c r="O2201" i="1"/>
  <c r="Y2168" i="1"/>
  <c r="H2175" i="1"/>
  <c r="H2172" i="1"/>
  <c r="G2176" i="1"/>
  <c r="I2176" i="1" s="1"/>
  <c r="N2178" i="1"/>
  <c r="W2167" i="1"/>
  <c r="H2168" i="1"/>
  <c r="H2167" i="1"/>
  <c r="G2171" i="1"/>
  <c r="Q2155" i="1"/>
  <c r="S2155" i="1" s="1"/>
  <c r="V2126" i="1"/>
  <c r="R2128" i="1"/>
  <c r="H2128" i="1"/>
  <c r="Q2132" i="1"/>
  <c r="S2132" i="1" s="1"/>
  <c r="H2109" i="1"/>
  <c r="X2103" i="1"/>
  <c r="Q2111" i="1"/>
  <c r="S2111" i="1" s="1"/>
  <c r="R2107" i="1"/>
  <c r="V2105" i="1"/>
  <c r="H2105" i="1"/>
  <c r="Y2102" i="1"/>
  <c r="X2080" i="1"/>
  <c r="H2086" i="1"/>
  <c r="H2088" i="1" s="1"/>
  <c r="R2079" i="1"/>
  <c r="H2079" i="1"/>
  <c r="G2083" i="1"/>
  <c r="V2079" i="1"/>
  <c r="R2058" i="1"/>
  <c r="Q2062" i="1"/>
  <c r="H2058" i="1"/>
  <c r="V2060" i="1"/>
  <c r="H2036" i="1"/>
  <c r="R2036" i="1"/>
  <c r="W2037" i="1"/>
  <c r="H1947" i="1"/>
  <c r="H1951" i="1" s="1"/>
  <c r="Q1951" i="1"/>
  <c r="R1947" i="1"/>
  <c r="V1949" i="1"/>
  <c r="R1883" i="1"/>
  <c r="W1884" i="1"/>
  <c r="H1883" i="1"/>
  <c r="D1826" i="1"/>
  <c r="Y1771" i="1"/>
  <c r="H1774" i="1"/>
  <c r="G1775" i="1"/>
  <c r="R1774" i="1"/>
  <c r="R1757" i="1"/>
  <c r="X1753" i="1"/>
  <c r="H1727" i="1"/>
  <c r="R1727" i="1"/>
  <c r="G1731" i="1"/>
  <c r="V1727" i="1"/>
  <c r="Y2808" i="1"/>
  <c r="V2740" i="1"/>
  <c r="O2685" i="1"/>
  <c r="G2660" i="1"/>
  <c r="I2660" i="1" s="1"/>
  <c r="H2656" i="1"/>
  <c r="Y2607" i="1"/>
  <c r="H2610" i="1"/>
  <c r="O2597" i="1"/>
  <c r="G2567" i="1"/>
  <c r="H2563" i="1"/>
  <c r="O2509" i="1"/>
  <c r="Y2476" i="1"/>
  <c r="H2483" i="1"/>
  <c r="G2484" i="1"/>
  <c r="I2484" i="1" s="1"/>
  <c r="H2480" i="1"/>
  <c r="H2484" i="1" s="1"/>
  <c r="I2482" i="1" s="1"/>
  <c r="W2432" i="1"/>
  <c r="H2437" i="1"/>
  <c r="Y2388" i="1"/>
  <c r="H2395" i="1"/>
  <c r="Y2343" i="1"/>
  <c r="H2346" i="1"/>
  <c r="O2333" i="1"/>
  <c r="X2940" i="1"/>
  <c r="H2921" i="1"/>
  <c r="H2924" i="1" s="1"/>
  <c r="H2916" i="1"/>
  <c r="G2880" i="1"/>
  <c r="I2880" i="1" s="1"/>
  <c r="H2879" i="1"/>
  <c r="G2875" i="1"/>
  <c r="H2874" i="1"/>
  <c r="W2873" i="1"/>
  <c r="X2852" i="1"/>
  <c r="H2833" i="1"/>
  <c r="H2836" i="1" s="1"/>
  <c r="I2834" i="1" s="1"/>
  <c r="H2828" i="1"/>
  <c r="H2831" i="1" s="1"/>
  <c r="G2792" i="1"/>
  <c r="I2792" i="1" s="1"/>
  <c r="H2791" i="1"/>
  <c r="G2787" i="1"/>
  <c r="H2786" i="1"/>
  <c r="W2785" i="1"/>
  <c r="X2764" i="1"/>
  <c r="H2745" i="1"/>
  <c r="H2740" i="1"/>
  <c r="H2743" i="1" s="1"/>
  <c r="G2704" i="1"/>
  <c r="I2704" i="1" s="1"/>
  <c r="H2701" i="1"/>
  <c r="H2704" i="1" s="1"/>
  <c r="I2702" i="1" s="1"/>
  <c r="H2678" i="1"/>
  <c r="R2656" i="1"/>
  <c r="R2660" i="1" s="1"/>
  <c r="Q2660" i="1"/>
  <c r="S2660" i="1" s="1"/>
  <c r="R2652" i="1"/>
  <c r="W2653" i="1"/>
  <c r="R2651" i="1"/>
  <c r="Q2655" i="1"/>
  <c r="Y2632" i="1"/>
  <c r="R2632" i="1"/>
  <c r="X2632" i="1"/>
  <c r="W2610" i="1"/>
  <c r="R2613" i="1"/>
  <c r="X2608" i="1"/>
  <c r="R2568" i="1"/>
  <c r="Q2572" i="1"/>
  <c r="S2572" i="1" s="1"/>
  <c r="R2564" i="1"/>
  <c r="W2565" i="1"/>
  <c r="R2563" i="1"/>
  <c r="Q2567" i="1"/>
  <c r="S2546" i="1"/>
  <c r="Y2544" i="1"/>
  <c r="R2544" i="1"/>
  <c r="X2544" i="1"/>
  <c r="W2522" i="1"/>
  <c r="R2525" i="1"/>
  <c r="X2520" i="1"/>
  <c r="R2480" i="1"/>
  <c r="R2484" i="1" s="1"/>
  <c r="Q2484" i="1"/>
  <c r="S2484" i="1" s="1"/>
  <c r="R2476" i="1"/>
  <c r="W2477" i="1"/>
  <c r="R2475" i="1"/>
  <c r="R2479" i="1" s="1"/>
  <c r="Q2479" i="1"/>
  <c r="Y2456" i="1"/>
  <c r="R2456" i="1"/>
  <c r="X2456" i="1"/>
  <c r="W2434" i="1"/>
  <c r="R2437" i="1"/>
  <c r="X2432" i="1"/>
  <c r="R2392" i="1"/>
  <c r="Q2396" i="1"/>
  <c r="S2396" i="1" s="1"/>
  <c r="R2388" i="1"/>
  <c r="W2389" i="1"/>
  <c r="R2387" i="1"/>
  <c r="Q2391" i="1"/>
  <c r="R2375" i="1"/>
  <c r="S2373" i="1" s="1"/>
  <c r="Y2368" i="1"/>
  <c r="R2368" i="1"/>
  <c r="X2368" i="1"/>
  <c r="W2346" i="1"/>
  <c r="R2349" i="1"/>
  <c r="X2344" i="1"/>
  <c r="R2304" i="1"/>
  <c r="Q2308" i="1"/>
  <c r="S2308" i="1" s="1"/>
  <c r="R2300" i="1"/>
  <c r="W2301" i="1"/>
  <c r="R2299" i="1"/>
  <c r="Q2303" i="1"/>
  <c r="Y2280" i="1"/>
  <c r="R2280" i="1"/>
  <c r="R2282" i="1" s="1"/>
  <c r="X2280" i="1"/>
  <c r="W2258" i="1"/>
  <c r="R2261" i="1"/>
  <c r="X2256" i="1"/>
  <c r="R2216" i="1"/>
  <c r="Q2220" i="1"/>
  <c r="S2220" i="1" s="1"/>
  <c r="R2212" i="1"/>
  <c r="W2213" i="1"/>
  <c r="R2211" i="1"/>
  <c r="Q2215" i="1"/>
  <c r="Y2192" i="1"/>
  <c r="R2192" i="1"/>
  <c r="X2192" i="1"/>
  <c r="W2170" i="1"/>
  <c r="R2173" i="1"/>
  <c r="X2168" i="1"/>
  <c r="I2106" i="1"/>
  <c r="X2017" i="1"/>
  <c r="R2021" i="1"/>
  <c r="R1976" i="1"/>
  <c r="H1976" i="1"/>
  <c r="Q1979" i="1"/>
  <c r="S1979" i="1" s="1"/>
  <c r="W1973" i="1"/>
  <c r="R1904" i="1"/>
  <c r="H1904" i="1"/>
  <c r="W1903" i="1"/>
  <c r="H1862" i="1"/>
  <c r="G1863" i="1"/>
  <c r="R1862" i="1"/>
  <c r="X1816" i="1"/>
  <c r="H1822" i="1"/>
  <c r="R1822" i="1"/>
  <c r="R1802" i="1"/>
  <c r="Y1797" i="1"/>
  <c r="Q1803" i="1"/>
  <c r="S1803" i="1" s="1"/>
  <c r="H1734" i="1"/>
  <c r="X1728" i="1"/>
  <c r="R1734" i="1"/>
  <c r="H1729" i="1"/>
  <c r="X1727" i="1"/>
  <c r="R1729" i="1"/>
  <c r="W1727" i="1"/>
  <c r="H1728" i="1"/>
  <c r="R1728" i="1"/>
  <c r="H1686" i="1"/>
  <c r="R1686" i="1"/>
  <c r="G1687" i="1"/>
  <c r="Y1683" i="1"/>
  <c r="W1639" i="1"/>
  <c r="H1640" i="1"/>
  <c r="R1640" i="1"/>
  <c r="H2130" i="1"/>
  <c r="Q2127" i="1"/>
  <c r="I2127" i="1"/>
  <c r="R2124" i="1"/>
  <c r="R2123" i="1"/>
  <c r="R2109" i="1"/>
  <c r="H2107" i="1"/>
  <c r="W2102" i="1"/>
  <c r="H2103" i="1"/>
  <c r="G2088" i="1"/>
  <c r="I2088" i="1" s="1"/>
  <c r="R2086" i="1"/>
  <c r="Q2083" i="1"/>
  <c r="H2082" i="1"/>
  <c r="H2080" i="1"/>
  <c r="N2069" i="1"/>
  <c r="V2038" i="1"/>
  <c r="H2040" i="1"/>
  <c r="Q2044" i="1"/>
  <c r="S2044" i="1" s="1"/>
  <c r="H2038" i="1"/>
  <c r="R2037" i="1"/>
  <c r="X2037" i="1"/>
  <c r="H2037" i="1"/>
  <c r="H2021" i="1"/>
  <c r="X2015" i="1"/>
  <c r="W2014" i="1"/>
  <c r="H2015" i="1"/>
  <c r="Q2018" i="1"/>
  <c r="R1999" i="1"/>
  <c r="Y1994" i="1"/>
  <c r="H1999" i="1"/>
  <c r="H1998" i="1"/>
  <c r="R1991" i="1"/>
  <c r="G1995" i="1"/>
  <c r="Y1971" i="1"/>
  <c r="H1978" i="1"/>
  <c r="G1979" i="1"/>
  <c r="I1979" i="1" s="1"/>
  <c r="R1973" i="1"/>
  <c r="H1955" i="1"/>
  <c r="R1954" i="1"/>
  <c r="H1954" i="1"/>
  <c r="I1951" i="1"/>
  <c r="Y1948" i="1"/>
  <c r="Q1935" i="1"/>
  <c r="S1935" i="1" s="1"/>
  <c r="H1928" i="1"/>
  <c r="X1926" i="1"/>
  <c r="R1930" i="1"/>
  <c r="H1905" i="1"/>
  <c r="W1885" i="1"/>
  <c r="W1861" i="1"/>
  <c r="R1860" i="1"/>
  <c r="H1859" i="1"/>
  <c r="Q1863" i="1"/>
  <c r="R1845" i="1"/>
  <c r="W1816" i="1"/>
  <c r="R1777" i="1"/>
  <c r="W1774" i="1"/>
  <c r="H1777" i="1"/>
  <c r="H1757" i="1"/>
  <c r="H1732" i="1"/>
  <c r="R1732" i="1"/>
  <c r="G1736" i="1"/>
  <c r="I1736" i="1" s="1"/>
  <c r="G1715" i="1"/>
  <c r="I1715" i="1" s="1"/>
  <c r="H1711" i="1"/>
  <c r="V1707" i="1"/>
  <c r="R1691" i="1"/>
  <c r="Y1686" i="1"/>
  <c r="H1691" i="1"/>
  <c r="H1641" i="1"/>
  <c r="X1639" i="1"/>
  <c r="R1641" i="1"/>
  <c r="Y1595" i="1"/>
  <c r="H1598" i="1"/>
  <c r="G1599" i="1"/>
  <c r="R1598" i="1"/>
  <c r="H1398" i="1"/>
  <c r="V1398" i="1"/>
  <c r="G1402" i="1"/>
  <c r="R2125" i="1"/>
  <c r="X2125" i="1"/>
  <c r="W2103" i="1"/>
  <c r="H2108" i="1"/>
  <c r="Q2106" i="1"/>
  <c r="R2063" i="1"/>
  <c r="V2061" i="1"/>
  <c r="Y2058" i="1"/>
  <c r="H2061" i="1"/>
  <c r="R2059" i="1"/>
  <c r="W2060" i="1"/>
  <c r="G2062" i="1"/>
  <c r="W2038" i="1"/>
  <c r="H2041" i="1"/>
  <c r="Y2035" i="1"/>
  <c r="W2015" i="1"/>
  <c r="H2020" i="1"/>
  <c r="R1996" i="1"/>
  <c r="G2000" i="1"/>
  <c r="I2000" i="1" s="1"/>
  <c r="R1994" i="1"/>
  <c r="H1994" i="1"/>
  <c r="N1981" i="1"/>
  <c r="V1950" i="1"/>
  <c r="H1952" i="1"/>
  <c r="Q1956" i="1"/>
  <c r="S1956" i="1" s="1"/>
  <c r="R1949" i="1"/>
  <c r="X1949" i="1"/>
  <c r="H1949" i="1"/>
  <c r="H1933" i="1"/>
  <c r="X1927" i="1"/>
  <c r="W1926" i="1"/>
  <c r="H1927" i="1"/>
  <c r="Q1930" i="1"/>
  <c r="R1911" i="1"/>
  <c r="Y1906" i="1"/>
  <c r="H1911" i="1"/>
  <c r="R1903" i="1"/>
  <c r="G1907" i="1"/>
  <c r="Y1883" i="1"/>
  <c r="H1890" i="1"/>
  <c r="G1891" i="1"/>
  <c r="I1891" i="1" s="1"/>
  <c r="R1866" i="1"/>
  <c r="H1866" i="1"/>
  <c r="Q1847" i="1"/>
  <c r="S1847" i="1" s="1"/>
  <c r="H1840" i="1"/>
  <c r="X1838" i="1"/>
  <c r="R1752" i="1"/>
  <c r="X1752" i="1"/>
  <c r="Y1709" i="1"/>
  <c r="R1714" i="1"/>
  <c r="Q1715" i="1"/>
  <c r="S1715" i="1" s="1"/>
  <c r="R1706" i="1"/>
  <c r="Q1710" i="1"/>
  <c r="H1706" i="1"/>
  <c r="S1687" i="1"/>
  <c r="X1665" i="1"/>
  <c r="R1669" i="1"/>
  <c r="O1585" i="1"/>
  <c r="R1538" i="1"/>
  <c r="Y1533" i="1"/>
  <c r="Q1539" i="1"/>
  <c r="S1539" i="1" s="1"/>
  <c r="G1541" i="1"/>
  <c r="Y1487" i="1"/>
  <c r="H1494" i="1"/>
  <c r="R1494" i="1"/>
  <c r="H1491" i="1"/>
  <c r="V1487" i="1"/>
  <c r="G1495" i="1"/>
  <c r="I1495" i="1" s="1"/>
  <c r="H1463" i="1"/>
  <c r="G1467" i="1"/>
  <c r="R1463" i="1"/>
  <c r="V1463" i="1"/>
  <c r="G2132" i="1"/>
  <c r="I2132" i="1" s="1"/>
  <c r="W2125" i="1"/>
  <c r="V2104" i="1"/>
  <c r="X2102" i="1"/>
  <c r="H2102" i="1"/>
  <c r="Q2088" i="1"/>
  <c r="S2088" i="1" s="1"/>
  <c r="Y2081" i="1"/>
  <c r="H2063" i="1"/>
  <c r="W2061" i="1"/>
  <c r="H2059" i="1"/>
  <c r="I2044" i="1"/>
  <c r="H2035" i="1"/>
  <c r="Q2039" i="1"/>
  <c r="P2025" i="1"/>
  <c r="G2018" i="1"/>
  <c r="V2014" i="1"/>
  <c r="R1998" i="1"/>
  <c r="Q1995" i="1"/>
  <c r="W1992" i="1"/>
  <c r="R1975" i="1"/>
  <c r="V1973" i="1"/>
  <c r="Y1970" i="1"/>
  <c r="H1973" i="1"/>
  <c r="R1971" i="1"/>
  <c r="W1972" i="1"/>
  <c r="G1974" i="1"/>
  <c r="W1950" i="1"/>
  <c r="H1953" i="1"/>
  <c r="O1958" i="1"/>
  <c r="W1927" i="1"/>
  <c r="H1932" i="1"/>
  <c r="V1927" i="1"/>
  <c r="Q1912" i="1"/>
  <c r="S1912" i="1" s="1"/>
  <c r="R1908" i="1"/>
  <c r="G1912" i="1"/>
  <c r="I1912" i="1" s="1"/>
  <c r="R1906" i="1"/>
  <c r="H1906" i="1"/>
  <c r="R1905" i="1"/>
  <c r="V1903" i="1"/>
  <c r="N1893" i="1"/>
  <c r="V1884" i="1"/>
  <c r="H1882" i="1"/>
  <c r="V1862" i="1"/>
  <c r="H1864" i="1"/>
  <c r="Q1868" i="1"/>
  <c r="S1868" i="1" s="1"/>
  <c r="X1862" i="1"/>
  <c r="R1861" i="1"/>
  <c r="X1861" i="1"/>
  <c r="H1861" i="1"/>
  <c r="H1845" i="1"/>
  <c r="X1839" i="1"/>
  <c r="W1838" i="1"/>
  <c r="H1839" i="1"/>
  <c r="Q1842" i="1"/>
  <c r="R1823" i="1"/>
  <c r="Y1818" i="1"/>
  <c r="H1823" i="1"/>
  <c r="W1815" i="1"/>
  <c r="R1815" i="1"/>
  <c r="G1819" i="1"/>
  <c r="Q1798" i="1"/>
  <c r="Y1796" i="1"/>
  <c r="Y1772" i="1"/>
  <c r="H1779" i="1"/>
  <c r="G1780" i="1"/>
  <c r="I1780" i="1" s="1"/>
  <c r="R1776" i="1"/>
  <c r="V1774" i="1"/>
  <c r="H1776" i="1"/>
  <c r="Q1780" i="1"/>
  <c r="S1780" i="1" s="1"/>
  <c r="R1772" i="1"/>
  <c r="W1773" i="1"/>
  <c r="H1772" i="1"/>
  <c r="Q1759" i="1"/>
  <c r="S1759" i="1" s="1"/>
  <c r="O1761" i="1"/>
  <c r="H1752" i="1"/>
  <c r="Q1754" i="1"/>
  <c r="W1728" i="1"/>
  <c r="H1733" i="1"/>
  <c r="R1733" i="1"/>
  <c r="P1738" i="1"/>
  <c r="V1708" i="1"/>
  <c r="H1707" i="1"/>
  <c r="W1706" i="1"/>
  <c r="H1639" i="1"/>
  <c r="R1639" i="1"/>
  <c r="G1643" i="1"/>
  <c r="V1639" i="1"/>
  <c r="R1600" i="1"/>
  <c r="V1598" i="1"/>
  <c r="H1600" i="1"/>
  <c r="Q1604" i="1"/>
  <c r="S1604" i="1" s="1"/>
  <c r="X1401" i="1"/>
  <c r="R1405" i="1"/>
  <c r="R1339" i="1"/>
  <c r="G1340" i="1"/>
  <c r="I1340" i="1" s="1"/>
  <c r="Y1332" i="1"/>
  <c r="H1339" i="1"/>
  <c r="R1331" i="1"/>
  <c r="Q1335" i="1"/>
  <c r="V1333" i="1"/>
  <c r="H1331" i="1"/>
  <c r="V2059" i="1"/>
  <c r="V1971" i="1"/>
  <c r="V1883" i="1"/>
  <c r="V1797" i="1"/>
  <c r="V1795" i="1"/>
  <c r="H1778" i="1"/>
  <c r="H1773" i="1"/>
  <c r="X1751" i="1"/>
  <c r="X1750" i="1"/>
  <c r="H1735" i="1"/>
  <c r="Y1730" i="1"/>
  <c r="H1730" i="1"/>
  <c r="Y1706" i="1"/>
  <c r="H1709" i="1"/>
  <c r="H1690" i="1"/>
  <c r="R1685" i="1"/>
  <c r="X1685" i="1"/>
  <c r="H1669" i="1"/>
  <c r="X1663" i="1"/>
  <c r="W1640" i="1"/>
  <c r="H1645" i="1"/>
  <c r="R1645" i="1"/>
  <c r="R1626" i="1"/>
  <c r="Y1621" i="1"/>
  <c r="Y1620" i="1"/>
  <c r="N1606" i="1"/>
  <c r="R1595" i="1"/>
  <c r="H1595" i="1"/>
  <c r="Q1599" i="1"/>
  <c r="R1581" i="1"/>
  <c r="X1577" i="1"/>
  <c r="W1552" i="1"/>
  <c r="H1557" i="1"/>
  <c r="R1557" i="1"/>
  <c r="S1511" i="1"/>
  <c r="W1489" i="1"/>
  <c r="R1492" i="1"/>
  <c r="X1488" i="1"/>
  <c r="R1465" i="1"/>
  <c r="X1465" i="1"/>
  <c r="H1465" i="1"/>
  <c r="G1451" i="1"/>
  <c r="I1451" i="1" s="1"/>
  <c r="H1447" i="1"/>
  <c r="V1443" i="1"/>
  <c r="H1400" i="1"/>
  <c r="R1400" i="1"/>
  <c r="X1398" i="1"/>
  <c r="H1288" i="1"/>
  <c r="W1287" i="1"/>
  <c r="R1288" i="1"/>
  <c r="G1291" i="1"/>
  <c r="I1247" i="1"/>
  <c r="R1091" i="1"/>
  <c r="W1092" i="1"/>
  <c r="H1091" i="1"/>
  <c r="W1070" i="1"/>
  <c r="H1073" i="1"/>
  <c r="R1073" i="1"/>
  <c r="H1802" i="1"/>
  <c r="H1797" i="1"/>
  <c r="W1796" i="1"/>
  <c r="X1773" i="1"/>
  <c r="H1756" i="1"/>
  <c r="H1755" i="1"/>
  <c r="H1751" i="1"/>
  <c r="R1730" i="1"/>
  <c r="Y1707" i="1"/>
  <c r="H1714" i="1"/>
  <c r="H1713" i="1"/>
  <c r="R1711" i="1"/>
  <c r="R1709" i="1"/>
  <c r="R1707" i="1"/>
  <c r="W1708" i="1"/>
  <c r="G1710" i="1"/>
  <c r="Q1692" i="1"/>
  <c r="S1692" i="1" s="1"/>
  <c r="R1689" i="1"/>
  <c r="R1688" i="1"/>
  <c r="O1694" i="1"/>
  <c r="X1686" i="1"/>
  <c r="W1685" i="1"/>
  <c r="R1664" i="1"/>
  <c r="X1664" i="1"/>
  <c r="H1646" i="1"/>
  <c r="X1640" i="1"/>
  <c r="P1650" i="1"/>
  <c r="R1601" i="1"/>
  <c r="W1598" i="1"/>
  <c r="H1601" i="1"/>
  <c r="H1581" i="1"/>
  <c r="R1576" i="1"/>
  <c r="X1576" i="1"/>
  <c r="H1558" i="1"/>
  <c r="X1552" i="1"/>
  <c r="S1555" i="1"/>
  <c r="R1487" i="1"/>
  <c r="Q1467" i="1"/>
  <c r="Y1445" i="1"/>
  <c r="R1450" i="1"/>
  <c r="Q1451" i="1"/>
  <c r="S1451" i="1" s="1"/>
  <c r="P1453" i="1"/>
  <c r="R1442" i="1"/>
  <c r="Q1446" i="1"/>
  <c r="H1442" i="1"/>
  <c r="R1333" i="1"/>
  <c r="X1333" i="1"/>
  <c r="H1333" i="1"/>
  <c r="Q1094" i="1"/>
  <c r="H1046" i="1"/>
  <c r="R1046" i="1"/>
  <c r="V1046" i="1"/>
  <c r="G1050" i="1"/>
  <c r="V982" i="1"/>
  <c r="H984" i="1"/>
  <c r="Q988" i="1"/>
  <c r="S988" i="1" s="1"/>
  <c r="R984" i="1"/>
  <c r="S918" i="1"/>
  <c r="P1673" i="1"/>
  <c r="H1644" i="1"/>
  <c r="R1644" i="1"/>
  <c r="G1648" i="1"/>
  <c r="I1648" i="1" s="1"/>
  <c r="Y1596" i="1"/>
  <c r="H1603" i="1"/>
  <c r="G1604" i="1"/>
  <c r="I1604" i="1" s="1"/>
  <c r="H1556" i="1"/>
  <c r="R1556" i="1"/>
  <c r="G1560" i="1"/>
  <c r="I1560" i="1" s="1"/>
  <c r="H1553" i="1"/>
  <c r="X1551" i="1"/>
  <c r="W1551" i="1"/>
  <c r="H1552" i="1"/>
  <c r="R1552" i="1"/>
  <c r="H1551" i="1"/>
  <c r="R1551" i="1"/>
  <c r="G1555" i="1"/>
  <c r="R1515" i="1"/>
  <c r="Y1510" i="1"/>
  <c r="H1515" i="1"/>
  <c r="H1510" i="1"/>
  <c r="R1510" i="1"/>
  <c r="G1511" i="1"/>
  <c r="R1491" i="1"/>
  <c r="W1486" i="1"/>
  <c r="H1487" i="1"/>
  <c r="G1490" i="1"/>
  <c r="R1471" i="1"/>
  <c r="Y1466" i="1"/>
  <c r="H1471" i="1"/>
  <c r="H1443" i="1"/>
  <c r="W1442" i="1"/>
  <c r="H1427" i="1"/>
  <c r="G1428" i="1"/>
  <c r="R1427" i="1"/>
  <c r="X1378" i="1"/>
  <c r="R1382" i="1"/>
  <c r="H1382" i="1"/>
  <c r="H1384" i="1" s="1"/>
  <c r="X1375" i="1"/>
  <c r="R1377" i="1"/>
  <c r="H1377" i="1"/>
  <c r="R1355" i="1"/>
  <c r="W1356" i="1"/>
  <c r="Q1358" i="1"/>
  <c r="H1334" i="1"/>
  <c r="R1334" i="1"/>
  <c r="Y1333" i="1"/>
  <c r="R1028" i="1"/>
  <c r="G1032" i="1"/>
  <c r="I1032" i="1" s="1"/>
  <c r="H1028" i="1"/>
  <c r="V1024" i="1"/>
  <c r="X1662" i="1"/>
  <c r="Y1642" i="1"/>
  <c r="V1619" i="1"/>
  <c r="V1531" i="1"/>
  <c r="R1509" i="1"/>
  <c r="X1509" i="1"/>
  <c r="W1487" i="1"/>
  <c r="H1492" i="1"/>
  <c r="Q1490" i="1"/>
  <c r="Y1442" i="1"/>
  <c r="H1445" i="1"/>
  <c r="R1421" i="1"/>
  <c r="X1421" i="1"/>
  <c r="H1421" i="1"/>
  <c r="R1419" i="1"/>
  <c r="Q1423" i="1"/>
  <c r="V1421" i="1"/>
  <c r="H1376" i="1"/>
  <c r="W1375" i="1"/>
  <c r="H1355" i="1"/>
  <c r="W1311" i="1"/>
  <c r="H1316" i="1"/>
  <c r="G1319" i="1"/>
  <c r="I1319" i="1" s="1"/>
  <c r="R1316" i="1"/>
  <c r="G1296" i="1"/>
  <c r="I1296" i="1" s="1"/>
  <c r="R1292" i="1"/>
  <c r="V1288" i="1"/>
  <c r="W1267" i="1"/>
  <c r="Y1266" i="1"/>
  <c r="X1266" i="1"/>
  <c r="V1266" i="1"/>
  <c r="W1179" i="1"/>
  <c r="H1184" i="1"/>
  <c r="R1157" i="1"/>
  <c r="X1157" i="1"/>
  <c r="H1157" i="1"/>
  <c r="W1047" i="1"/>
  <c r="H1052" i="1"/>
  <c r="G1055" i="1"/>
  <c r="I1055" i="1" s="1"/>
  <c r="R1052" i="1"/>
  <c r="R1026" i="1"/>
  <c r="H1026" i="1"/>
  <c r="Y1025" i="1"/>
  <c r="Q1027" i="1"/>
  <c r="R1005" i="1"/>
  <c r="Y1004" i="1"/>
  <c r="Q1006" i="1"/>
  <c r="Y980" i="1"/>
  <c r="H987" i="1"/>
  <c r="G988" i="1"/>
  <c r="I988" i="1" s="1"/>
  <c r="R987" i="1"/>
  <c r="W958" i="1"/>
  <c r="H959" i="1"/>
  <c r="R959" i="1"/>
  <c r="Q1671" i="1"/>
  <c r="S1671" i="1" s="1"/>
  <c r="H1668" i="1"/>
  <c r="H1667" i="1"/>
  <c r="H1663" i="1"/>
  <c r="R1642" i="1"/>
  <c r="H1626" i="1"/>
  <c r="H1621" i="1"/>
  <c r="W1620" i="1"/>
  <c r="X1597" i="1"/>
  <c r="Q1583" i="1"/>
  <c r="S1583" i="1" s="1"/>
  <c r="H1580" i="1"/>
  <c r="H1579" i="1"/>
  <c r="H1575" i="1"/>
  <c r="X1554" i="1"/>
  <c r="R1554" i="1"/>
  <c r="H1538" i="1"/>
  <c r="H1533" i="1"/>
  <c r="W1532" i="1"/>
  <c r="Q1516" i="1"/>
  <c r="S1516" i="1" s="1"/>
  <c r="R1513" i="1"/>
  <c r="R1512" i="1"/>
  <c r="O1518" i="1"/>
  <c r="X1510" i="1"/>
  <c r="W1509" i="1"/>
  <c r="H1507" i="1"/>
  <c r="V1488" i="1"/>
  <c r="H1488" i="1"/>
  <c r="X1486" i="1"/>
  <c r="H1486" i="1"/>
  <c r="Q1472" i="1"/>
  <c r="S1472" i="1" s="1"/>
  <c r="H1470" i="1"/>
  <c r="Y1465" i="1"/>
  <c r="R1464" i="1"/>
  <c r="Y1443" i="1"/>
  <c r="H1450" i="1"/>
  <c r="H1449" i="1"/>
  <c r="R1447" i="1"/>
  <c r="R1445" i="1"/>
  <c r="R1443" i="1"/>
  <c r="W1444" i="1"/>
  <c r="G1446" i="1"/>
  <c r="I1446" i="1" s="1"/>
  <c r="H1419" i="1"/>
  <c r="W1399" i="1"/>
  <c r="H1404" i="1"/>
  <c r="G1407" i="1"/>
  <c r="I1407" i="1" s="1"/>
  <c r="R1404" i="1"/>
  <c r="N1409" i="1"/>
  <c r="G1384" i="1"/>
  <c r="I1384" i="1" s="1"/>
  <c r="R1380" i="1"/>
  <c r="V1376" i="1"/>
  <c r="W1355" i="1"/>
  <c r="H1360" i="1"/>
  <c r="Y1354" i="1"/>
  <c r="H1357" i="1"/>
  <c r="G1358" i="1"/>
  <c r="V1354" i="1"/>
  <c r="Q1314" i="1"/>
  <c r="R1310" i="1"/>
  <c r="W1288" i="1"/>
  <c r="R1293" i="1"/>
  <c r="R1290" i="1"/>
  <c r="H1290" i="1"/>
  <c r="Q1291" i="1"/>
  <c r="Y1267" i="1"/>
  <c r="R1274" i="1"/>
  <c r="R1271" i="1"/>
  <c r="Q1275" i="1"/>
  <c r="V1269" i="1"/>
  <c r="H1251" i="1"/>
  <c r="W1245" i="1"/>
  <c r="H1244" i="1"/>
  <c r="N1233" i="1"/>
  <c r="H1200" i="1"/>
  <c r="W1199" i="1"/>
  <c r="R1200" i="1"/>
  <c r="G1203" i="1"/>
  <c r="R1156" i="1"/>
  <c r="H1156" i="1"/>
  <c r="W1157" i="1"/>
  <c r="X1137" i="1"/>
  <c r="R1141" i="1"/>
  <c r="W1135" i="1"/>
  <c r="H1140" i="1"/>
  <c r="G1143" i="1"/>
  <c r="I1143" i="1" s="1"/>
  <c r="R1140" i="1"/>
  <c r="R1117" i="1"/>
  <c r="H1117" i="1"/>
  <c r="S1115" i="1"/>
  <c r="R1112" i="1"/>
  <c r="H1112" i="1"/>
  <c r="W1111" i="1"/>
  <c r="R1095" i="1"/>
  <c r="V1093" i="1"/>
  <c r="Q1099" i="1"/>
  <c r="S1099" i="1" s="1"/>
  <c r="H1095" i="1"/>
  <c r="Y1090" i="1"/>
  <c r="H1093" i="1"/>
  <c r="R1093" i="1"/>
  <c r="G1094" i="1"/>
  <c r="H1070" i="1"/>
  <c r="G1071" i="1"/>
  <c r="R1070" i="1"/>
  <c r="D1034" i="1"/>
  <c r="R943" i="1"/>
  <c r="Y938" i="1"/>
  <c r="H943" i="1"/>
  <c r="Q944" i="1"/>
  <c r="S944" i="1" s="1"/>
  <c r="H922" i="1"/>
  <c r="Y915" i="1"/>
  <c r="R922" i="1"/>
  <c r="W474" i="1"/>
  <c r="H475" i="1"/>
  <c r="R475" i="1"/>
  <c r="H1509" i="1"/>
  <c r="H1493" i="1"/>
  <c r="Q1495" i="1"/>
  <c r="S1495" i="1" s="1"/>
  <c r="P1497" i="1"/>
  <c r="R1448" i="1"/>
  <c r="Y1421" i="1"/>
  <c r="Q1402" i="1"/>
  <c r="R1398" i="1"/>
  <c r="R1402" i="1" s="1"/>
  <c r="W1376" i="1"/>
  <c r="R1381" i="1"/>
  <c r="G1379" i="1"/>
  <c r="R1378" i="1"/>
  <c r="H1378" i="1"/>
  <c r="Q1379" i="1"/>
  <c r="R1376" i="1"/>
  <c r="Y1355" i="1"/>
  <c r="H1362" i="1"/>
  <c r="R1362" i="1"/>
  <c r="R1359" i="1"/>
  <c r="Q1363" i="1"/>
  <c r="S1363" i="1" s="1"/>
  <c r="V1357" i="1"/>
  <c r="X1313" i="1"/>
  <c r="R1317" i="1"/>
  <c r="R1319" i="1" s="1"/>
  <c r="H1312" i="1"/>
  <c r="R1312" i="1"/>
  <c r="H1310" i="1"/>
  <c r="V1310" i="1"/>
  <c r="G1314" i="1"/>
  <c r="X1290" i="1"/>
  <c r="R1294" i="1"/>
  <c r="X1287" i="1"/>
  <c r="R1289" i="1"/>
  <c r="R1269" i="1"/>
  <c r="R1267" i="1"/>
  <c r="W1268" i="1"/>
  <c r="R1251" i="1"/>
  <c r="G1252" i="1"/>
  <c r="I1252" i="1" s="1"/>
  <c r="R1245" i="1"/>
  <c r="X1245" i="1"/>
  <c r="H1245" i="1"/>
  <c r="R1243" i="1"/>
  <c r="Q1247" i="1"/>
  <c r="V1245" i="1"/>
  <c r="X1225" i="1"/>
  <c r="R1229" i="1"/>
  <c r="W1223" i="1"/>
  <c r="H1228" i="1"/>
  <c r="G1231" i="1"/>
  <c r="I1231" i="1" s="1"/>
  <c r="R1228" i="1"/>
  <c r="Q1226" i="1"/>
  <c r="R1222" i="1"/>
  <c r="V1224" i="1"/>
  <c r="X1202" i="1"/>
  <c r="R1206" i="1"/>
  <c r="H1206" i="1"/>
  <c r="Q1208" i="1"/>
  <c r="S1208" i="1" s="1"/>
  <c r="Y1178" i="1"/>
  <c r="H1181" i="1"/>
  <c r="R1181" i="1"/>
  <c r="I1159" i="1"/>
  <c r="R1155" i="1"/>
  <c r="Q1159" i="1"/>
  <c r="V1157" i="1"/>
  <c r="H1155" i="1"/>
  <c r="N1078" i="1"/>
  <c r="X1024" i="1"/>
  <c r="H1030" i="1"/>
  <c r="R1030" i="1"/>
  <c r="R981" i="1"/>
  <c r="X981" i="1"/>
  <c r="H981" i="1"/>
  <c r="H965" i="1"/>
  <c r="X959" i="1"/>
  <c r="R965" i="1"/>
  <c r="H963" i="1"/>
  <c r="R963" i="1"/>
  <c r="V959" i="1"/>
  <c r="W584" i="1"/>
  <c r="H589" i="1"/>
  <c r="G592" i="1"/>
  <c r="I592" i="1" s="1"/>
  <c r="R585" i="1"/>
  <c r="X585" i="1"/>
  <c r="X565" i="1"/>
  <c r="H569" i="1"/>
  <c r="Q571" i="1"/>
  <c r="S571" i="1" s="1"/>
  <c r="R569" i="1"/>
  <c r="X1222" i="1"/>
  <c r="H1222" i="1"/>
  <c r="Y1201" i="1"/>
  <c r="Y1179" i="1"/>
  <c r="H1186" i="1"/>
  <c r="R1179" i="1"/>
  <c r="W1180" i="1"/>
  <c r="G1182" i="1"/>
  <c r="H1136" i="1"/>
  <c r="X1134" i="1"/>
  <c r="W1093" i="1"/>
  <c r="I1076" i="1"/>
  <c r="H1067" i="1"/>
  <c r="Q1071" i="1"/>
  <c r="W1024" i="1"/>
  <c r="R1007" i="1"/>
  <c r="V1005" i="1"/>
  <c r="Y1002" i="1"/>
  <c r="H1005" i="1"/>
  <c r="R1003" i="1"/>
  <c r="W1004" i="1"/>
  <c r="G1006" i="1"/>
  <c r="W982" i="1"/>
  <c r="H985" i="1"/>
  <c r="O990" i="1"/>
  <c r="Y979" i="1"/>
  <c r="W959" i="1"/>
  <c r="H964" i="1"/>
  <c r="S939" i="1"/>
  <c r="H893" i="1"/>
  <c r="X891" i="1"/>
  <c r="R893" i="1"/>
  <c r="R853" i="1"/>
  <c r="H853" i="1"/>
  <c r="Q856" i="1"/>
  <c r="S856" i="1" s="1"/>
  <c r="W850" i="1"/>
  <c r="H826" i="1"/>
  <c r="Q830" i="1"/>
  <c r="R826" i="1"/>
  <c r="V828" i="1"/>
  <c r="S763" i="1"/>
  <c r="R760" i="1"/>
  <c r="W761" i="1"/>
  <c r="H760" i="1"/>
  <c r="W741" i="1"/>
  <c r="H744" i="1"/>
  <c r="R744" i="1"/>
  <c r="X695" i="1"/>
  <c r="H701" i="1"/>
  <c r="R701" i="1"/>
  <c r="V653" i="1"/>
  <c r="H655" i="1"/>
  <c r="Q659" i="1"/>
  <c r="S659" i="1" s="1"/>
  <c r="R655" i="1"/>
  <c r="I654" i="1"/>
  <c r="W627" i="1"/>
  <c r="H628" i="1"/>
  <c r="R628" i="1"/>
  <c r="R364" i="1"/>
  <c r="W365" i="1"/>
  <c r="H364" i="1"/>
  <c r="W1422" i="1"/>
  <c r="H1405" i="1"/>
  <c r="Q1407" i="1"/>
  <c r="S1407" i="1" s="1"/>
  <c r="P1409" i="1"/>
  <c r="R1360" i="1"/>
  <c r="W1334" i="1"/>
  <c r="H1317" i="1"/>
  <c r="Q1319" i="1"/>
  <c r="S1319" i="1" s="1"/>
  <c r="P1321" i="1"/>
  <c r="R1272" i="1"/>
  <c r="W1246" i="1"/>
  <c r="H1246" i="1"/>
  <c r="H1229" i="1"/>
  <c r="Q1231" i="1"/>
  <c r="S1231" i="1" s="1"/>
  <c r="P1233" i="1"/>
  <c r="G1226" i="1"/>
  <c r="V1222" i="1"/>
  <c r="R1205" i="1"/>
  <c r="R1204" i="1"/>
  <c r="R1201" i="1"/>
  <c r="Q1187" i="1"/>
  <c r="R1186" i="1"/>
  <c r="R1184" i="1"/>
  <c r="V1178" i="1"/>
  <c r="G1164" i="1"/>
  <c r="I1164" i="1" s="1"/>
  <c r="W1158" i="1"/>
  <c r="H1141" i="1"/>
  <c r="X1135" i="1"/>
  <c r="Q1143" i="1"/>
  <c r="S1143" i="1" s="1"/>
  <c r="P1145" i="1"/>
  <c r="G1138" i="1"/>
  <c r="R1136" i="1"/>
  <c r="W1134" i="1"/>
  <c r="H1135" i="1"/>
  <c r="Q1138" i="1"/>
  <c r="R1119" i="1"/>
  <c r="Y1114" i="1"/>
  <c r="H1119" i="1"/>
  <c r="R1111" i="1"/>
  <c r="G1115" i="1"/>
  <c r="Y1091" i="1"/>
  <c r="H1098" i="1"/>
  <c r="H1096" i="1"/>
  <c r="G1099" i="1"/>
  <c r="I1099" i="1" s="1"/>
  <c r="R1074" i="1"/>
  <c r="H1074" i="1"/>
  <c r="V1069" i="1"/>
  <c r="Q1055" i="1"/>
  <c r="S1055" i="1" s="1"/>
  <c r="H1048" i="1"/>
  <c r="X1046" i="1"/>
  <c r="H1007" i="1"/>
  <c r="W1005" i="1"/>
  <c r="H1003" i="1"/>
  <c r="R982" i="1"/>
  <c r="H979" i="1"/>
  <c r="Q983" i="1"/>
  <c r="P969" i="1"/>
  <c r="G962" i="1"/>
  <c r="V958" i="1"/>
  <c r="G923" i="1"/>
  <c r="I923" i="1" s="1"/>
  <c r="H923" i="1"/>
  <c r="H899" i="1"/>
  <c r="Y892" i="1"/>
  <c r="H896" i="1"/>
  <c r="V892" i="1"/>
  <c r="R896" i="1"/>
  <c r="Y850" i="1"/>
  <c r="R855" i="1"/>
  <c r="I807" i="1"/>
  <c r="G814" i="1"/>
  <c r="H715" i="1"/>
  <c r="R715" i="1"/>
  <c r="V715" i="1"/>
  <c r="G719" i="1"/>
  <c r="R699" i="1"/>
  <c r="G703" i="1"/>
  <c r="I703" i="1" s="1"/>
  <c r="H699" i="1"/>
  <c r="V695" i="1"/>
  <c r="F682" i="1"/>
  <c r="R674" i="1"/>
  <c r="Y673" i="1"/>
  <c r="Q675" i="1"/>
  <c r="Y651" i="1"/>
  <c r="H658" i="1"/>
  <c r="G659" i="1"/>
  <c r="I659" i="1" s="1"/>
  <c r="R658" i="1"/>
  <c r="R614" i="1"/>
  <c r="Y609" i="1"/>
  <c r="H614" i="1"/>
  <c r="Q615" i="1"/>
  <c r="S615" i="1" s="1"/>
  <c r="E617" i="1"/>
  <c r="X606" i="1"/>
  <c r="H608" i="1"/>
  <c r="R608" i="1"/>
  <c r="R606" i="1"/>
  <c r="G610" i="1"/>
  <c r="H606" i="1"/>
  <c r="V606" i="1"/>
  <c r="H567" i="1"/>
  <c r="R567" i="1"/>
  <c r="V563" i="1"/>
  <c r="H1424" i="1"/>
  <c r="H1403" i="1"/>
  <c r="X1399" i="1"/>
  <c r="W1398" i="1"/>
  <c r="H1399" i="1"/>
  <c r="G1363" i="1"/>
  <c r="I1363" i="1" s="1"/>
  <c r="W1357" i="1"/>
  <c r="R1354" i="1"/>
  <c r="H1336" i="1"/>
  <c r="H1315" i="1"/>
  <c r="X1311" i="1"/>
  <c r="W1310" i="1"/>
  <c r="H1311" i="1"/>
  <c r="I1275" i="1"/>
  <c r="W1269" i="1"/>
  <c r="R1266" i="1"/>
  <c r="H1248" i="1"/>
  <c r="H1227" i="1"/>
  <c r="X1223" i="1"/>
  <c r="W1222" i="1"/>
  <c r="H1223" i="1"/>
  <c r="Q1203" i="1"/>
  <c r="H1202" i="1"/>
  <c r="G1187" i="1"/>
  <c r="I1187" i="1" s="1"/>
  <c r="W1181" i="1"/>
  <c r="R1178" i="1"/>
  <c r="H1160" i="1"/>
  <c r="H1164" i="1" s="1"/>
  <c r="H1139" i="1"/>
  <c r="V1135" i="1"/>
  <c r="Q1120" i="1"/>
  <c r="S1120" i="1" s="1"/>
  <c r="R1116" i="1"/>
  <c r="G1120" i="1"/>
  <c r="I1120" i="1" s="1"/>
  <c r="R1114" i="1"/>
  <c r="H1114" i="1"/>
  <c r="R1113" i="1"/>
  <c r="V1111" i="1"/>
  <c r="N1101" i="1"/>
  <c r="V1092" i="1"/>
  <c r="H1090" i="1"/>
  <c r="V1070" i="1"/>
  <c r="H1072" i="1"/>
  <c r="Q1076" i="1"/>
  <c r="S1076" i="1" s="1"/>
  <c r="X1070" i="1"/>
  <c r="R1069" i="1"/>
  <c r="X1069" i="1"/>
  <c r="H1069" i="1"/>
  <c r="H1053" i="1"/>
  <c r="X1047" i="1"/>
  <c r="W1046" i="1"/>
  <c r="H1047" i="1"/>
  <c r="Q1050" i="1"/>
  <c r="R1031" i="1"/>
  <c r="Y1026" i="1"/>
  <c r="H1031" i="1"/>
  <c r="W1023" i="1"/>
  <c r="R1023" i="1"/>
  <c r="G1027" i="1"/>
  <c r="Q1011" i="1"/>
  <c r="S1011" i="1" s="1"/>
  <c r="Y1003" i="1"/>
  <c r="H1010" i="1"/>
  <c r="G1011" i="1"/>
  <c r="I1011" i="1" s="1"/>
  <c r="R986" i="1"/>
  <c r="H986" i="1"/>
  <c r="R964" i="1"/>
  <c r="Q967" i="1"/>
  <c r="S967" i="1" s="1"/>
  <c r="H960" i="1"/>
  <c r="X958" i="1"/>
  <c r="R958" i="1"/>
  <c r="R938" i="1"/>
  <c r="H938" i="1"/>
  <c r="H917" i="1"/>
  <c r="R917" i="1"/>
  <c r="G918" i="1"/>
  <c r="W894" i="1"/>
  <c r="R897" i="1"/>
  <c r="R788" i="1"/>
  <c r="H788" i="1"/>
  <c r="S786" i="1"/>
  <c r="R783" i="1"/>
  <c r="H783" i="1"/>
  <c r="W782" i="1"/>
  <c r="R764" i="1"/>
  <c r="V762" i="1"/>
  <c r="Q768" i="1"/>
  <c r="S768" i="1" s="1"/>
  <c r="H764" i="1"/>
  <c r="E770" i="1"/>
  <c r="Y759" i="1"/>
  <c r="H762" i="1"/>
  <c r="R762" i="1"/>
  <c r="G763" i="1"/>
  <c r="H741" i="1"/>
  <c r="G742" i="1"/>
  <c r="R741" i="1"/>
  <c r="W716" i="1"/>
  <c r="H721" i="1"/>
  <c r="G724" i="1"/>
  <c r="I724" i="1" s="1"/>
  <c r="R721" i="1"/>
  <c r="R724" i="1" s="1"/>
  <c r="R697" i="1"/>
  <c r="H697" i="1"/>
  <c r="H698" i="1" s="1"/>
  <c r="Y696" i="1"/>
  <c r="Q698" i="1"/>
  <c r="R652" i="1"/>
  <c r="X652" i="1"/>
  <c r="H652" i="1"/>
  <c r="H634" i="1"/>
  <c r="X628" i="1"/>
  <c r="R634" i="1"/>
  <c r="H632" i="1"/>
  <c r="R632" i="1"/>
  <c r="V628" i="1"/>
  <c r="Y584" i="1"/>
  <c r="H591" i="1"/>
  <c r="R591" i="1"/>
  <c r="V936" i="1"/>
  <c r="R916" i="1"/>
  <c r="X916" i="1"/>
  <c r="W892" i="1"/>
  <c r="H897" i="1"/>
  <c r="W891" i="1"/>
  <c r="H892" i="1"/>
  <c r="H895" i="1" s="1"/>
  <c r="R878" i="1"/>
  <c r="Y873" i="1"/>
  <c r="H878" i="1"/>
  <c r="H879" i="1" s="1"/>
  <c r="I877" i="1" s="1"/>
  <c r="R870" i="1"/>
  <c r="G874" i="1"/>
  <c r="Y848" i="1"/>
  <c r="H855" i="1"/>
  <c r="G856" i="1"/>
  <c r="I856" i="1" s="1"/>
  <c r="R833" i="1"/>
  <c r="R835" i="1" s="1"/>
  <c r="H833" i="1"/>
  <c r="I830" i="1"/>
  <c r="Q812" i="1"/>
  <c r="S812" i="1" s="1"/>
  <c r="H805" i="1"/>
  <c r="X803" i="1"/>
  <c r="W762" i="1"/>
  <c r="I747" i="1"/>
  <c r="H738" i="1"/>
  <c r="Q742" i="1"/>
  <c r="W695" i="1"/>
  <c r="R676" i="1"/>
  <c r="V674" i="1"/>
  <c r="Y671" i="1"/>
  <c r="H674" i="1"/>
  <c r="R672" i="1"/>
  <c r="W673" i="1"/>
  <c r="G675" i="1"/>
  <c r="W653" i="1"/>
  <c r="H656" i="1"/>
  <c r="O661" i="1"/>
  <c r="Y650" i="1"/>
  <c r="W628" i="1"/>
  <c r="H633" i="1"/>
  <c r="R611" i="1"/>
  <c r="G615" i="1"/>
  <c r="I615" i="1" s="1"/>
  <c r="R609" i="1"/>
  <c r="H609" i="1"/>
  <c r="Q587" i="1"/>
  <c r="V585" i="1"/>
  <c r="R542" i="1"/>
  <c r="R543" i="1" s="1"/>
  <c r="H542" i="1"/>
  <c r="Y541" i="1"/>
  <c r="Q543" i="1"/>
  <c r="Y518" i="1"/>
  <c r="H521" i="1"/>
  <c r="G522" i="1"/>
  <c r="R521" i="1"/>
  <c r="H481" i="1"/>
  <c r="X475" i="1"/>
  <c r="R481" i="1"/>
  <c r="H476" i="1"/>
  <c r="X474" i="1"/>
  <c r="R476" i="1"/>
  <c r="R435" i="1"/>
  <c r="V433" i="1"/>
  <c r="H435" i="1"/>
  <c r="Q439" i="1"/>
  <c r="S439" i="1" s="1"/>
  <c r="R215" i="1"/>
  <c r="V213" i="1"/>
  <c r="H215" i="1"/>
  <c r="Q219" i="1"/>
  <c r="S219" i="1" s="1"/>
  <c r="V1091" i="1"/>
  <c r="V1003" i="1"/>
  <c r="G944" i="1"/>
  <c r="I944" i="1" s="1"/>
  <c r="G939" i="1"/>
  <c r="W916" i="1"/>
  <c r="X915" i="1"/>
  <c r="H914" i="1"/>
  <c r="Q879" i="1"/>
  <c r="S879" i="1" s="1"/>
  <c r="R875" i="1"/>
  <c r="G879" i="1"/>
  <c r="I879" i="1" s="1"/>
  <c r="R873" i="1"/>
  <c r="H873" i="1"/>
  <c r="H874" i="1" s="1"/>
  <c r="R872" i="1"/>
  <c r="V870" i="1"/>
  <c r="N858" i="1"/>
  <c r="V849" i="1"/>
  <c r="H847" i="1"/>
  <c r="V829" i="1"/>
  <c r="H831" i="1"/>
  <c r="Q835" i="1"/>
  <c r="S835" i="1" s="1"/>
  <c r="X829" i="1"/>
  <c r="R828" i="1"/>
  <c r="X828" i="1"/>
  <c r="H828" i="1"/>
  <c r="H810" i="1"/>
  <c r="X804" i="1"/>
  <c r="W803" i="1"/>
  <c r="H804" i="1"/>
  <c r="Q807" i="1"/>
  <c r="R790" i="1"/>
  <c r="Y785" i="1"/>
  <c r="H790" i="1"/>
  <c r="R782" i="1"/>
  <c r="G786" i="1"/>
  <c r="Y760" i="1"/>
  <c r="H767" i="1"/>
  <c r="H765" i="1"/>
  <c r="G768" i="1"/>
  <c r="I768" i="1" s="1"/>
  <c r="R745" i="1"/>
  <c r="H745" i="1"/>
  <c r="V740" i="1"/>
  <c r="Q724" i="1"/>
  <c r="S724" i="1" s="1"/>
  <c r="H717" i="1"/>
  <c r="X715" i="1"/>
  <c r="H676" i="1"/>
  <c r="W674" i="1"/>
  <c r="H672" i="1"/>
  <c r="R653" i="1"/>
  <c r="H650" i="1"/>
  <c r="Q654" i="1"/>
  <c r="P638" i="1"/>
  <c r="G631" i="1"/>
  <c r="V627" i="1"/>
  <c r="R613" i="1"/>
  <c r="Q610" i="1"/>
  <c r="W607" i="1"/>
  <c r="H588" i="1"/>
  <c r="R588" i="1"/>
  <c r="W583" i="1"/>
  <c r="H584" i="1"/>
  <c r="R584" i="1"/>
  <c r="R570" i="1"/>
  <c r="Y565" i="1"/>
  <c r="H570" i="1"/>
  <c r="W562" i="1"/>
  <c r="H563" i="1"/>
  <c r="R563" i="1"/>
  <c r="G566" i="1"/>
  <c r="R518" i="1"/>
  <c r="H518" i="1"/>
  <c r="Q522" i="1"/>
  <c r="V520" i="1"/>
  <c r="R502" i="1"/>
  <c r="H502" i="1"/>
  <c r="X498" i="1"/>
  <c r="H479" i="1"/>
  <c r="R479" i="1"/>
  <c r="G483" i="1"/>
  <c r="I483" i="1" s="1"/>
  <c r="V475" i="1"/>
  <c r="R454" i="1"/>
  <c r="R455" i="1" s="1"/>
  <c r="H454" i="1"/>
  <c r="Y453" i="1"/>
  <c r="Q455" i="1"/>
  <c r="H916" i="1"/>
  <c r="H898" i="1"/>
  <c r="X892" i="1"/>
  <c r="Q900" i="1"/>
  <c r="P902" i="1"/>
  <c r="G895" i="1"/>
  <c r="R892" i="1"/>
  <c r="V891" i="1"/>
  <c r="R877" i="1"/>
  <c r="Q874" i="1"/>
  <c r="W871" i="1"/>
  <c r="R852" i="1"/>
  <c r="V850" i="1"/>
  <c r="Q851" i="1"/>
  <c r="Y847" i="1"/>
  <c r="H850" i="1"/>
  <c r="R848" i="1"/>
  <c r="W849" i="1"/>
  <c r="G851" i="1"/>
  <c r="G837" i="1"/>
  <c r="W829" i="1"/>
  <c r="H832" i="1"/>
  <c r="O837" i="1"/>
  <c r="W804" i="1"/>
  <c r="H809" i="1"/>
  <c r="V804" i="1"/>
  <c r="Q791" i="1"/>
  <c r="S791" i="1" s="1"/>
  <c r="R787" i="1"/>
  <c r="G791" i="1"/>
  <c r="I791" i="1" s="1"/>
  <c r="R785" i="1"/>
  <c r="H785" i="1"/>
  <c r="R784" i="1"/>
  <c r="V782" i="1"/>
  <c r="N770" i="1"/>
  <c r="V761" i="1"/>
  <c r="H759" i="1"/>
  <c r="V741" i="1"/>
  <c r="H743" i="1"/>
  <c r="Q747" i="1"/>
  <c r="S747" i="1" s="1"/>
  <c r="X741" i="1"/>
  <c r="R740" i="1"/>
  <c r="X740" i="1"/>
  <c r="H740" i="1"/>
  <c r="H722" i="1"/>
  <c r="X716" i="1"/>
  <c r="W715" i="1"/>
  <c r="H716" i="1"/>
  <c r="Q719" i="1"/>
  <c r="R702" i="1"/>
  <c r="Y697" i="1"/>
  <c r="H702" i="1"/>
  <c r="W694" i="1"/>
  <c r="R694" i="1"/>
  <c r="R698" i="1" s="1"/>
  <c r="G698" i="1"/>
  <c r="Q680" i="1"/>
  <c r="S680" i="1" s="1"/>
  <c r="Y672" i="1"/>
  <c r="H679" i="1"/>
  <c r="H677" i="1"/>
  <c r="G680" i="1"/>
  <c r="I680" i="1" s="1"/>
  <c r="R657" i="1"/>
  <c r="H657" i="1"/>
  <c r="V652" i="1"/>
  <c r="R633" i="1"/>
  <c r="Q636" i="1"/>
  <c r="S636" i="1" s="1"/>
  <c r="H629" i="1"/>
  <c r="X627" i="1"/>
  <c r="R627" i="1"/>
  <c r="V607" i="1"/>
  <c r="W586" i="1"/>
  <c r="R589" i="1"/>
  <c r="F594" i="1"/>
  <c r="H564" i="1"/>
  <c r="X562" i="1"/>
  <c r="R564" i="1"/>
  <c r="R547" i="1"/>
  <c r="Y542" i="1"/>
  <c r="H547" i="1"/>
  <c r="H548" i="1" s="1"/>
  <c r="Q548" i="1"/>
  <c r="S548" i="1" s="1"/>
  <c r="R523" i="1"/>
  <c r="V521" i="1"/>
  <c r="H523" i="1"/>
  <c r="Q527" i="1"/>
  <c r="S527" i="1" s="1"/>
  <c r="O506" i="1"/>
  <c r="H474" i="1"/>
  <c r="R474" i="1"/>
  <c r="G478" i="1"/>
  <c r="V474" i="1"/>
  <c r="Y430" i="1"/>
  <c r="H433" i="1"/>
  <c r="G434" i="1"/>
  <c r="R433" i="1"/>
  <c r="R368" i="1"/>
  <c r="V366" i="1"/>
  <c r="H368" i="1"/>
  <c r="Q372" i="1"/>
  <c r="S372" i="1" s="1"/>
  <c r="H347" i="1"/>
  <c r="G351" i="1"/>
  <c r="I351" i="1" s="1"/>
  <c r="R347" i="1"/>
  <c r="V343" i="1"/>
  <c r="V848" i="1"/>
  <c r="V760" i="1"/>
  <c r="V672" i="1"/>
  <c r="H585" i="1"/>
  <c r="X583" i="1"/>
  <c r="H583" i="1"/>
  <c r="R544" i="1"/>
  <c r="G548" i="1"/>
  <c r="I548" i="1" s="1"/>
  <c r="V540" i="1"/>
  <c r="N529" i="1"/>
  <c r="R497" i="1"/>
  <c r="X497" i="1"/>
  <c r="H497" i="1"/>
  <c r="P485" i="1"/>
  <c r="H455" i="1"/>
  <c r="I453" i="1" s="1"/>
  <c r="Y431" i="1"/>
  <c r="H438" i="1"/>
  <c r="G439" i="1"/>
  <c r="I439" i="1" s="1"/>
  <c r="R436" i="1"/>
  <c r="W433" i="1"/>
  <c r="H436" i="1"/>
  <c r="R431" i="1"/>
  <c r="W432" i="1"/>
  <c r="H431" i="1"/>
  <c r="R410" i="1"/>
  <c r="H410" i="1"/>
  <c r="Y409" i="1"/>
  <c r="R389" i="1"/>
  <c r="Y388" i="1"/>
  <c r="Q390" i="1"/>
  <c r="H590" i="1"/>
  <c r="Q592" i="1"/>
  <c r="S592" i="1" s="1"/>
  <c r="G587" i="1"/>
  <c r="V583" i="1"/>
  <c r="R568" i="1"/>
  <c r="V562" i="1"/>
  <c r="R546" i="1"/>
  <c r="Y519" i="1"/>
  <c r="H526" i="1"/>
  <c r="G527" i="1"/>
  <c r="I527" i="1" s="1"/>
  <c r="R524" i="1"/>
  <c r="W521" i="1"/>
  <c r="H524" i="1"/>
  <c r="R519" i="1"/>
  <c r="W520" i="1"/>
  <c r="H519" i="1"/>
  <c r="W475" i="1"/>
  <c r="H480" i="1"/>
  <c r="R480" i="1"/>
  <c r="R459" i="1"/>
  <c r="R460" i="1" s="1"/>
  <c r="S458" i="1" s="1"/>
  <c r="Y454" i="1"/>
  <c r="H459" i="1"/>
  <c r="R430" i="1"/>
  <c r="H430" i="1"/>
  <c r="H434" i="1" s="1"/>
  <c r="Q434" i="1"/>
  <c r="R415" i="1"/>
  <c r="R416" i="1" s="1"/>
  <c r="Y410" i="1"/>
  <c r="H415" i="1"/>
  <c r="Y364" i="1"/>
  <c r="H371" i="1"/>
  <c r="G372" i="1"/>
  <c r="I372" i="1" s="1"/>
  <c r="R371" i="1"/>
  <c r="O374" i="1"/>
  <c r="V452" i="1"/>
  <c r="R391" i="1"/>
  <c r="V389" i="1"/>
  <c r="Y386" i="1"/>
  <c r="H389" i="1"/>
  <c r="R387" i="1"/>
  <c r="R390" i="1" s="1"/>
  <c r="W388" i="1"/>
  <c r="G390" i="1"/>
  <c r="Y363" i="1"/>
  <c r="H366" i="1"/>
  <c r="G367" i="1"/>
  <c r="R363" i="1"/>
  <c r="H363" i="1"/>
  <c r="Q367" i="1"/>
  <c r="R299" i="1"/>
  <c r="W300" i="1"/>
  <c r="H299" i="1"/>
  <c r="R211" i="1"/>
  <c r="W212" i="1"/>
  <c r="H211" i="1"/>
  <c r="G543" i="1"/>
  <c r="Q504" i="1"/>
  <c r="S504" i="1" s="1"/>
  <c r="H501" i="1"/>
  <c r="H500" i="1"/>
  <c r="Q499" i="1"/>
  <c r="X477" i="1"/>
  <c r="G460" i="1"/>
  <c r="G455" i="1"/>
  <c r="Q416" i="1"/>
  <c r="S416" i="1" s="1"/>
  <c r="H414" i="1"/>
  <c r="G411" i="1"/>
  <c r="V408" i="1"/>
  <c r="H391" i="1"/>
  <c r="W389" i="1"/>
  <c r="H387" i="1"/>
  <c r="R369" i="1"/>
  <c r="W366" i="1"/>
  <c r="H369" i="1"/>
  <c r="V365" i="1"/>
  <c r="W342" i="1"/>
  <c r="H343" i="1"/>
  <c r="R343" i="1"/>
  <c r="R301" i="1"/>
  <c r="W255" i="1"/>
  <c r="H260" i="1"/>
  <c r="R260" i="1"/>
  <c r="Y210" i="1"/>
  <c r="H213" i="1"/>
  <c r="G214" i="1"/>
  <c r="R213" i="1"/>
  <c r="H189" i="1"/>
  <c r="R189" i="1"/>
  <c r="G191" i="1"/>
  <c r="X187" i="1"/>
  <c r="W407" i="1"/>
  <c r="Q395" i="1"/>
  <c r="S395" i="1" s="1"/>
  <c r="Y387" i="1"/>
  <c r="H394" i="1"/>
  <c r="H392" i="1"/>
  <c r="G395" i="1"/>
  <c r="I395" i="1" s="1"/>
  <c r="R366" i="1"/>
  <c r="H349" i="1"/>
  <c r="X343" i="1"/>
  <c r="R327" i="1"/>
  <c r="Y322" i="1"/>
  <c r="H327" i="1"/>
  <c r="Q328" i="1"/>
  <c r="S328" i="1" s="1"/>
  <c r="X319" i="1"/>
  <c r="H321" i="1"/>
  <c r="R321" i="1"/>
  <c r="R303" i="1"/>
  <c r="V301" i="1"/>
  <c r="Q307" i="1"/>
  <c r="S307" i="1" s="1"/>
  <c r="H303" i="1"/>
  <c r="Y298" i="1"/>
  <c r="H301" i="1"/>
  <c r="G302" i="1"/>
  <c r="R239" i="1"/>
  <c r="Y234" i="1"/>
  <c r="H239" i="1"/>
  <c r="Q240" i="1"/>
  <c r="S240" i="1" s="1"/>
  <c r="V387" i="1"/>
  <c r="H370" i="1"/>
  <c r="H365" i="1"/>
  <c r="W343" i="1"/>
  <c r="H348" i="1"/>
  <c r="R324" i="1"/>
  <c r="G328" i="1"/>
  <c r="I328" i="1" s="1"/>
  <c r="R322" i="1"/>
  <c r="H322" i="1"/>
  <c r="W301" i="1"/>
  <c r="Y300" i="1"/>
  <c r="R298" i="1"/>
  <c r="H298" i="1"/>
  <c r="O286" i="1"/>
  <c r="H261" i="1"/>
  <c r="X255" i="1"/>
  <c r="S258" i="1"/>
  <c r="R234" i="1"/>
  <c r="H234" i="1"/>
  <c r="N221" i="1"/>
  <c r="R210" i="1"/>
  <c r="R214" i="1" s="1"/>
  <c r="H210" i="1"/>
  <c r="Q214" i="1"/>
  <c r="O198" i="1"/>
  <c r="W101" i="1"/>
  <c r="R104" i="1"/>
  <c r="R59" i="1"/>
  <c r="W56" i="1"/>
  <c r="X365" i="1"/>
  <c r="Q351" i="1"/>
  <c r="R349" i="1"/>
  <c r="G346" i="1"/>
  <c r="V342" i="1"/>
  <c r="R326" i="1"/>
  <c r="Q323" i="1"/>
  <c r="V320" i="1"/>
  <c r="W319" i="1"/>
  <c r="R319" i="1"/>
  <c r="G323" i="1"/>
  <c r="Y299" i="1"/>
  <c r="H306" i="1"/>
  <c r="G307" i="1"/>
  <c r="I307" i="1" s="1"/>
  <c r="H304" i="1"/>
  <c r="R282" i="1"/>
  <c r="H282" i="1"/>
  <c r="X278" i="1"/>
  <c r="H259" i="1"/>
  <c r="R259" i="1"/>
  <c r="G263" i="1"/>
  <c r="I263" i="1" s="1"/>
  <c r="H256" i="1"/>
  <c r="X254" i="1"/>
  <c r="W254" i="1"/>
  <c r="H255" i="1"/>
  <c r="R255" i="1"/>
  <c r="H254" i="1"/>
  <c r="R254" i="1"/>
  <c r="G258" i="1"/>
  <c r="R216" i="1"/>
  <c r="W213" i="1"/>
  <c r="H216" i="1"/>
  <c r="R194" i="1"/>
  <c r="R196" i="1" s="1"/>
  <c r="X190" i="1"/>
  <c r="H187" i="1"/>
  <c r="V187" i="1"/>
  <c r="D177" i="1"/>
  <c r="Y146" i="1"/>
  <c r="H344" i="1"/>
  <c r="X342" i="1"/>
  <c r="R277" i="1"/>
  <c r="X277" i="1"/>
  <c r="H277" i="1"/>
  <c r="S235" i="1"/>
  <c r="Y211" i="1"/>
  <c r="H218" i="1"/>
  <c r="G219" i="1"/>
  <c r="I219" i="1" s="1"/>
  <c r="H171" i="1"/>
  <c r="R171" i="1"/>
  <c r="G175" i="1"/>
  <c r="I175" i="1" s="1"/>
  <c r="V167" i="1"/>
  <c r="R78" i="1"/>
  <c r="X78" i="1"/>
  <c r="H78" i="1"/>
  <c r="Q80" i="1"/>
  <c r="V232" i="1"/>
  <c r="Q177" i="1"/>
  <c r="Y143" i="1"/>
  <c r="H146" i="1"/>
  <c r="R146" i="1"/>
  <c r="R123" i="1"/>
  <c r="X123" i="1"/>
  <c r="H123" i="1"/>
  <c r="F109" i="1"/>
  <c r="W98" i="1"/>
  <c r="H99" i="1"/>
  <c r="Q284" i="1"/>
  <c r="S284" i="1" s="1"/>
  <c r="H281" i="1"/>
  <c r="H280" i="1"/>
  <c r="Q279" i="1"/>
  <c r="X257" i="1"/>
  <c r="G240" i="1"/>
  <c r="I240" i="1" s="1"/>
  <c r="G235" i="1"/>
  <c r="X212" i="1"/>
  <c r="Q196" i="1"/>
  <c r="S196" i="1" s="1"/>
  <c r="H194" i="1"/>
  <c r="H193" i="1"/>
  <c r="H192" i="1"/>
  <c r="Q191" i="1"/>
  <c r="W187" i="1"/>
  <c r="H188" i="1"/>
  <c r="W167" i="1"/>
  <c r="H172" i="1"/>
  <c r="R172" i="1"/>
  <c r="R122" i="1"/>
  <c r="H122" i="1"/>
  <c r="W123" i="1"/>
  <c r="R84" i="1"/>
  <c r="Y79" i="1"/>
  <c r="H84" i="1"/>
  <c r="R174" i="1"/>
  <c r="Y169" i="1"/>
  <c r="H174" i="1"/>
  <c r="H173" i="1"/>
  <c r="X167" i="1"/>
  <c r="H168" i="1"/>
  <c r="X166" i="1"/>
  <c r="W166" i="1"/>
  <c r="H167" i="1"/>
  <c r="R167" i="1"/>
  <c r="H166" i="1"/>
  <c r="R166" i="1"/>
  <c r="G170" i="1"/>
  <c r="S147" i="1"/>
  <c r="R121" i="1"/>
  <c r="Q125" i="1"/>
  <c r="V123" i="1"/>
  <c r="H121" i="1"/>
  <c r="H100" i="1"/>
  <c r="X98" i="1"/>
  <c r="R100" i="1"/>
  <c r="H98" i="1"/>
  <c r="G102" i="1"/>
  <c r="V98" i="1"/>
  <c r="S170" i="1"/>
  <c r="H169" i="1"/>
  <c r="R144" i="1"/>
  <c r="W145" i="1"/>
  <c r="O132" i="1"/>
  <c r="W99" i="1"/>
  <c r="H104" i="1"/>
  <c r="X99" i="1"/>
  <c r="W54" i="1"/>
  <c r="H59" i="1"/>
  <c r="Y53" i="1"/>
  <c r="H56" i="1"/>
  <c r="R54" i="1"/>
  <c r="W55" i="1"/>
  <c r="H54" i="1"/>
  <c r="R169" i="1"/>
  <c r="H151" i="1"/>
  <c r="R149" i="1"/>
  <c r="G147" i="1"/>
  <c r="H124" i="1"/>
  <c r="H106" i="1"/>
  <c r="R105" i="1"/>
  <c r="Q107" i="1"/>
  <c r="S107" i="1" s="1"/>
  <c r="R103" i="1"/>
  <c r="V101" i="1"/>
  <c r="Y98" i="1"/>
  <c r="H101" i="1"/>
  <c r="V99" i="1"/>
  <c r="X79" i="1"/>
  <c r="R83" i="1"/>
  <c r="O87" i="1"/>
  <c r="H79" i="1"/>
  <c r="R60" i="1"/>
  <c r="R58" i="1"/>
  <c r="Q62" i="1"/>
  <c r="S62" i="1" s="1"/>
  <c r="R56" i="1"/>
  <c r="R53" i="1"/>
  <c r="H53" i="1"/>
  <c r="Q57" i="1"/>
  <c r="R143" i="1"/>
  <c r="G107" i="1"/>
  <c r="I107" i="1" s="1"/>
  <c r="R101" i="1"/>
  <c r="R99" i="1"/>
  <c r="W100" i="1"/>
  <c r="Q102" i="1"/>
  <c r="R98" i="1"/>
  <c r="H83" i="1"/>
  <c r="Y54" i="1"/>
  <c r="H61" i="1"/>
  <c r="G62" i="1"/>
  <c r="I62" i="1" s="1"/>
  <c r="V54" i="1"/>
  <c r="H58" i="1"/>
  <c r="N64" i="1"/>
  <c r="V55" i="1"/>
  <c r="G57" i="1"/>
  <c r="H55" i="1"/>
  <c r="X53" i="1"/>
  <c r="I721" i="2"/>
  <c r="AA82" i="2"/>
  <c r="P721" i="2"/>
  <c r="AI82" i="2"/>
  <c r="I713" i="2"/>
  <c r="AA81" i="2"/>
  <c r="P713" i="2"/>
  <c r="AI81" i="2"/>
  <c r="I705" i="2"/>
  <c r="AA80" i="2"/>
  <c r="P705" i="2"/>
  <c r="AI80" i="2"/>
  <c r="I697" i="2"/>
  <c r="AA79" i="2"/>
  <c r="P697" i="2"/>
  <c r="AI79" i="2"/>
  <c r="I689" i="2"/>
  <c r="AA78" i="2"/>
  <c r="P689" i="2"/>
  <c r="AI78" i="2"/>
  <c r="I681" i="2"/>
  <c r="AA77" i="2"/>
  <c r="P681" i="2"/>
  <c r="AI77" i="2"/>
  <c r="I673" i="2"/>
  <c r="AA76" i="2"/>
  <c r="P673" i="2"/>
  <c r="AI76" i="2"/>
  <c r="I665" i="2"/>
  <c r="AA75" i="2"/>
  <c r="P665" i="2"/>
  <c r="AI75" i="2"/>
  <c r="I657" i="2"/>
  <c r="AA74" i="2"/>
  <c r="P657" i="2"/>
  <c r="AI74" i="2"/>
  <c r="I649" i="2"/>
  <c r="AA73" i="2"/>
  <c r="P649" i="2"/>
  <c r="AI73" i="2"/>
  <c r="I641" i="2"/>
  <c r="AA72" i="2"/>
  <c r="P641" i="2"/>
  <c r="AI72" i="2"/>
  <c r="I633" i="2"/>
  <c r="AA71" i="2"/>
  <c r="P633" i="2"/>
  <c r="AI71" i="2"/>
  <c r="I625" i="2"/>
  <c r="AA70" i="2"/>
  <c r="P625" i="2"/>
  <c r="AI70" i="2"/>
  <c r="I617" i="2"/>
  <c r="AA69" i="2"/>
  <c r="P617" i="2"/>
  <c r="AI69" i="2"/>
  <c r="I609" i="2"/>
  <c r="AA68" i="2"/>
  <c r="P609" i="2"/>
  <c r="AI68" i="2"/>
  <c r="I601" i="2"/>
  <c r="AA67" i="2"/>
  <c r="P601" i="2"/>
  <c r="AI67" i="2"/>
  <c r="I593" i="2"/>
  <c r="AA66" i="2"/>
  <c r="P593" i="2"/>
  <c r="AI66" i="2"/>
  <c r="I585" i="2"/>
  <c r="AA65" i="2"/>
  <c r="P585" i="2"/>
  <c r="AI65" i="2"/>
  <c r="I577" i="2"/>
  <c r="AA64" i="2"/>
  <c r="P577" i="2"/>
  <c r="AI64" i="2"/>
  <c r="I569" i="2"/>
  <c r="AA63" i="2"/>
  <c r="P569" i="2"/>
  <c r="AI63" i="2"/>
  <c r="I561" i="2"/>
  <c r="AA62" i="2"/>
  <c r="P561" i="2"/>
  <c r="AI62" i="2"/>
  <c r="I553" i="2"/>
  <c r="AA61" i="2"/>
  <c r="P553" i="2"/>
  <c r="AI61" i="2"/>
  <c r="I545" i="2"/>
  <c r="AA60" i="2"/>
  <c r="P545" i="2"/>
  <c r="AI60" i="2"/>
  <c r="I537" i="2"/>
  <c r="AA59" i="2"/>
  <c r="P537" i="2"/>
  <c r="AI59" i="2"/>
  <c r="I529" i="2"/>
  <c r="AA58" i="2"/>
  <c r="P529" i="2"/>
  <c r="AI58" i="2"/>
  <c r="AA57" i="2"/>
  <c r="P521" i="2"/>
  <c r="AI57" i="2"/>
  <c r="I513" i="2"/>
  <c r="AA56" i="2"/>
  <c r="P513" i="2"/>
  <c r="AI56" i="2"/>
  <c r="I505" i="2"/>
  <c r="AA55" i="2"/>
  <c r="P505" i="2"/>
  <c r="AI55" i="2"/>
  <c r="I497" i="2"/>
  <c r="AA54" i="2"/>
  <c r="P497" i="2"/>
  <c r="AI54" i="2"/>
  <c r="I489" i="2"/>
  <c r="AA53" i="2"/>
  <c r="P489" i="2"/>
  <c r="AI53" i="2"/>
  <c r="I481" i="2"/>
  <c r="AA52" i="2"/>
  <c r="P481" i="2"/>
  <c r="AI52" i="2"/>
  <c r="I473" i="2"/>
  <c r="AA51" i="2"/>
  <c r="P473" i="2"/>
  <c r="AI51" i="2"/>
  <c r="I465" i="2"/>
  <c r="AA50" i="2"/>
  <c r="P465" i="2"/>
  <c r="AI50" i="2"/>
  <c r="I457" i="2"/>
  <c r="AA49" i="2"/>
  <c r="P457" i="2"/>
  <c r="AI49" i="2"/>
  <c r="I449" i="2"/>
  <c r="AA48" i="2"/>
  <c r="P449" i="2"/>
  <c r="AI48" i="2"/>
  <c r="I441" i="2"/>
  <c r="AA47" i="2"/>
  <c r="P441" i="2"/>
  <c r="AI47" i="2"/>
  <c r="I433" i="2"/>
  <c r="AA46" i="2"/>
  <c r="P433" i="2"/>
  <c r="AI46" i="2"/>
  <c r="I425" i="2"/>
  <c r="AA45" i="2"/>
  <c r="P425" i="2"/>
  <c r="AI45" i="2"/>
  <c r="I417" i="2"/>
  <c r="AA44" i="2"/>
  <c r="P417" i="2"/>
  <c r="AI44" i="2"/>
  <c r="I409" i="2"/>
  <c r="AA43" i="2"/>
  <c r="P409" i="2"/>
  <c r="AI43" i="2"/>
  <c r="I401" i="2"/>
  <c r="AA42" i="2"/>
  <c r="AI42" i="2"/>
  <c r="I393" i="2"/>
  <c r="AA41" i="2"/>
  <c r="AI41" i="2"/>
  <c r="I385" i="2"/>
  <c r="AA40" i="2"/>
  <c r="AI40" i="2"/>
  <c r="I377" i="2"/>
  <c r="AA39" i="2"/>
  <c r="AI39" i="2"/>
  <c r="I369" i="2"/>
  <c r="AA38" i="2"/>
  <c r="AI38" i="2"/>
  <c r="I361" i="2"/>
  <c r="AA37" i="2"/>
  <c r="AI37" i="2"/>
  <c r="I353" i="2"/>
  <c r="AA36" i="2"/>
  <c r="AI36" i="2"/>
  <c r="I345" i="2"/>
  <c r="AA35" i="2"/>
  <c r="AI35" i="2"/>
  <c r="I337" i="2"/>
  <c r="AA34" i="2"/>
  <c r="AI34" i="2"/>
  <c r="I329" i="2"/>
  <c r="AA33" i="2"/>
  <c r="AI33" i="2"/>
  <c r="I321" i="2"/>
  <c r="AA32" i="2"/>
  <c r="AI32" i="2"/>
  <c r="I313" i="2"/>
  <c r="AA31" i="2"/>
  <c r="AI31" i="2"/>
  <c r="I305" i="2"/>
  <c r="AA30" i="2"/>
  <c r="AI30" i="2"/>
  <c r="I297" i="2"/>
  <c r="AA29" i="2"/>
  <c r="AI29" i="2"/>
  <c r="I289" i="2"/>
  <c r="AA28" i="2"/>
  <c r="AI28" i="2"/>
  <c r="I281" i="2"/>
  <c r="AA27" i="2"/>
  <c r="AI27" i="2"/>
  <c r="I273" i="2"/>
  <c r="AA26" i="2"/>
  <c r="AI26" i="2"/>
  <c r="I265" i="2"/>
  <c r="AA25" i="2"/>
  <c r="AI25" i="2"/>
  <c r="I257" i="2"/>
  <c r="AA24" i="2"/>
  <c r="AI24" i="2"/>
  <c r="I249" i="2"/>
  <c r="AA23" i="2"/>
  <c r="AI23" i="2"/>
  <c r="I241" i="2"/>
  <c r="AA22" i="2"/>
  <c r="AI22" i="2"/>
  <c r="I233" i="2"/>
  <c r="AA21" i="2"/>
  <c r="AI21" i="2"/>
  <c r="I225" i="2"/>
  <c r="AA20" i="2"/>
  <c r="AI20" i="2"/>
  <c r="I217" i="2"/>
  <c r="AA19" i="2"/>
  <c r="AI19" i="2"/>
  <c r="I209" i="2"/>
  <c r="AA18" i="2"/>
  <c r="AI18" i="2"/>
  <c r="I201" i="2"/>
  <c r="AA17" i="2"/>
  <c r="AI17" i="2"/>
  <c r="I193" i="2"/>
  <c r="AA16" i="2"/>
  <c r="AI16" i="2"/>
  <c r="I185" i="2"/>
  <c r="AA15" i="2"/>
  <c r="AI15" i="2"/>
  <c r="I177" i="2"/>
  <c r="AA14" i="2"/>
  <c r="AI14" i="2"/>
  <c r="I169" i="2"/>
  <c r="AA13" i="2"/>
  <c r="AI13" i="2"/>
  <c r="I161" i="2"/>
  <c r="AA12" i="2"/>
  <c r="AI12" i="2"/>
  <c r="I153" i="2"/>
  <c r="AA11" i="2"/>
  <c r="AI11" i="2"/>
  <c r="I145" i="2"/>
  <c r="AA10" i="2"/>
  <c r="AI10" i="2"/>
  <c r="I137" i="2"/>
  <c r="AA9" i="2"/>
  <c r="AI9" i="2"/>
  <c r="I129" i="2"/>
  <c r="AA8" i="2"/>
  <c r="AI8" i="2"/>
  <c r="I121" i="2"/>
  <c r="AA7" i="2"/>
  <c r="AI7" i="2"/>
  <c r="I113" i="2"/>
  <c r="AA6" i="2"/>
  <c r="AI6" i="2"/>
  <c r="I105" i="2"/>
  <c r="AA5" i="2"/>
  <c r="AI5" i="2"/>
  <c r="I97" i="2"/>
  <c r="AA4" i="2"/>
  <c r="AI4" i="2"/>
  <c r="I89" i="2"/>
  <c r="AA3" i="2"/>
  <c r="AI3" i="2"/>
  <c r="R1055" i="1" l="1"/>
  <c r="R1050" i="1"/>
  <c r="H1819" i="1"/>
  <c r="H1208" i="1"/>
  <c r="I1206" i="1" s="1"/>
  <c r="R1203" i="1"/>
  <c r="S1201" i="1" s="1"/>
  <c r="H1363" i="1"/>
  <c r="H258" i="1"/>
  <c r="H263" i="1"/>
  <c r="I261" i="1" s="1"/>
  <c r="R263" i="1"/>
  <c r="S261" i="1" s="1"/>
  <c r="H1687" i="1"/>
  <c r="R1687" i="1"/>
  <c r="R680" i="1"/>
  <c r="G1958" i="1"/>
  <c r="H2331" i="1"/>
  <c r="I2329" i="1" s="1"/>
  <c r="S2330" i="1" s="1"/>
  <c r="R2326" i="1"/>
  <c r="S2324" i="1" s="1"/>
  <c r="G2333" i="1"/>
  <c r="H2507" i="1"/>
  <c r="I2505" i="1" s="1"/>
  <c r="H2502" i="1"/>
  <c r="R2507" i="1"/>
  <c r="R1935" i="1"/>
  <c r="H1930" i="1"/>
  <c r="R1666" i="1"/>
  <c r="G1673" i="1"/>
  <c r="R1671" i="1"/>
  <c r="S1669" i="1" s="1"/>
  <c r="H1666" i="1"/>
  <c r="I1664" i="1" s="1"/>
  <c r="R1891" i="1"/>
  <c r="S1889" i="1" s="1"/>
  <c r="H1891" i="1"/>
  <c r="I1889" i="1" s="1"/>
  <c r="R1886" i="1"/>
  <c r="S1884" i="1" s="1"/>
  <c r="H1886" i="1"/>
  <c r="I1884" i="1" s="1"/>
  <c r="I1885" i="1" s="1"/>
  <c r="R85" i="1"/>
  <c r="S83" i="1" s="1"/>
  <c r="R80" i="1"/>
  <c r="G132" i="1"/>
  <c r="I125" i="1"/>
  <c r="R719" i="1"/>
  <c r="S722" i="1"/>
  <c r="H1428" i="1"/>
  <c r="I1426" i="1" s="1"/>
  <c r="H1423" i="1"/>
  <c r="R1159" i="1"/>
  <c r="H1627" i="1"/>
  <c r="Q1629" i="1"/>
  <c r="I1625" i="1"/>
  <c r="R1627" i="1"/>
  <c r="S1625" i="1" s="1"/>
  <c r="H1622" i="1"/>
  <c r="I1620" i="1" s="1"/>
  <c r="G1629" i="1"/>
  <c r="X1626" i="1" s="1"/>
  <c r="N31" i="3" s="1"/>
  <c r="R1622" i="1"/>
  <c r="R1490" i="1"/>
  <c r="R2463" i="1"/>
  <c r="S2461" i="1"/>
  <c r="Q2465" i="1"/>
  <c r="V2462" i="1" s="1"/>
  <c r="V40" i="3" s="1"/>
  <c r="R2458" i="1"/>
  <c r="R2465" i="1" s="1"/>
  <c r="H2463" i="1"/>
  <c r="I2461" i="1" s="1"/>
  <c r="H2458" i="1"/>
  <c r="H2150" i="1"/>
  <c r="I2148" i="1" s="1"/>
  <c r="H2155" i="1"/>
  <c r="I2153" i="1" s="1"/>
  <c r="R2155" i="1"/>
  <c r="S2153" i="1" s="1"/>
  <c r="G2157" i="1"/>
  <c r="U2154" i="1" s="1"/>
  <c r="K16" i="3" s="1"/>
  <c r="R1472" i="1"/>
  <c r="H944" i="1"/>
  <c r="H939" i="1"/>
  <c r="R939" i="1"/>
  <c r="S937" i="1" s="1"/>
  <c r="R944" i="1"/>
  <c r="S942" i="1" s="1"/>
  <c r="R2611" i="1"/>
  <c r="R2106" i="1"/>
  <c r="S2104" i="1" s="1"/>
  <c r="G2113" i="1"/>
  <c r="U2110" i="1" s="1"/>
  <c r="Y46" i="3" s="1"/>
  <c r="R1226" i="1"/>
  <c r="R1231" i="1"/>
  <c r="S1229" i="1" s="1"/>
  <c r="R2347" i="1"/>
  <c r="H2347" i="1"/>
  <c r="I2345" i="1" s="1"/>
  <c r="R2044" i="1"/>
  <c r="H2039" i="1"/>
  <c r="R1071" i="1"/>
  <c r="R1291" i="1"/>
  <c r="S1289" i="1" s="1"/>
  <c r="R1759" i="1"/>
  <c r="S1757" i="1" s="1"/>
  <c r="G1761" i="1"/>
  <c r="R1754" i="1"/>
  <c r="R1761" i="1" s="1"/>
  <c r="H807" i="1"/>
  <c r="R807" i="1"/>
  <c r="R812" i="1"/>
  <c r="H812" i="1"/>
  <c r="I810" i="1" s="1"/>
  <c r="R1578" i="1"/>
  <c r="R1583" i="1"/>
  <c r="H1578" i="1"/>
  <c r="I1576" i="1" s="1"/>
  <c r="R2551" i="1"/>
  <c r="S2549" i="1" s="1"/>
  <c r="H2551" i="1"/>
  <c r="I2549" i="1" s="1"/>
  <c r="S2550" i="1" s="1"/>
  <c r="R2546" i="1"/>
  <c r="R2553" i="1" s="1"/>
  <c r="I2550" i="1"/>
  <c r="H615" i="1"/>
  <c r="I613" i="1" s="1"/>
  <c r="S2194" i="1"/>
  <c r="R2194" i="1"/>
  <c r="H2199" i="1"/>
  <c r="I2197" i="1" s="1"/>
  <c r="S2198" i="1" s="1"/>
  <c r="H2194" i="1"/>
  <c r="H2201" i="1" s="1"/>
  <c r="H1534" i="1"/>
  <c r="H2639" i="1"/>
  <c r="R2639" i="1"/>
  <c r="S2637" i="1" s="1"/>
  <c r="Q2641" i="1"/>
  <c r="W2638" i="1" s="1"/>
  <c r="U34" i="3" s="1"/>
  <c r="I2637" i="1"/>
  <c r="I2638" i="1" s="1"/>
  <c r="H2634" i="1"/>
  <c r="I2632" i="1" s="1"/>
  <c r="R2634" i="1"/>
  <c r="S2632" i="1" s="1"/>
  <c r="R1011" i="1"/>
  <c r="H1006" i="1"/>
  <c r="R1775" i="1"/>
  <c r="R900" i="1"/>
  <c r="H1182" i="1"/>
  <c r="H1995" i="1"/>
  <c r="R2572" i="1"/>
  <c r="G990" i="1"/>
  <c r="R439" i="1"/>
  <c r="S437" i="1" s="1"/>
  <c r="H1516" i="1"/>
  <c r="I1514" i="1" s="1"/>
  <c r="R1511" i="1"/>
  <c r="R2419" i="1"/>
  <c r="I2417" i="1"/>
  <c r="G2421" i="1"/>
  <c r="H2414" i="1"/>
  <c r="I2412" i="1" s="1"/>
  <c r="R2414" i="1"/>
  <c r="R2421" i="1" s="1"/>
  <c r="H2238" i="1"/>
  <c r="S2242" i="1"/>
  <c r="R2238" i="1"/>
  <c r="S2236" i="1" s="1"/>
  <c r="S2370" i="1"/>
  <c r="H2375" i="1"/>
  <c r="I2373" i="1" s="1"/>
  <c r="S2374" i="1" s="1"/>
  <c r="R2370" i="1"/>
  <c r="S2368" i="1" s="1"/>
  <c r="H2370" i="1"/>
  <c r="H2377" i="1" s="1"/>
  <c r="H1803" i="1"/>
  <c r="I1801" i="1" s="1"/>
  <c r="R1803" i="1"/>
  <c r="S1801" i="1" s="1"/>
  <c r="S1802" i="1" s="1"/>
  <c r="G1805" i="1"/>
  <c r="I1798" i="1"/>
  <c r="R1798" i="1"/>
  <c r="H1798" i="1"/>
  <c r="H1143" i="1"/>
  <c r="I1141" i="1" s="1"/>
  <c r="R1138" i="1"/>
  <c r="H1138" i="1"/>
  <c r="H856" i="1"/>
  <c r="I854" i="1" s="1"/>
  <c r="H1555" i="1"/>
  <c r="R2023" i="1"/>
  <c r="H2018" i="1"/>
  <c r="R499" i="1"/>
  <c r="H499" i="1"/>
  <c r="R923" i="1"/>
  <c r="S921" i="1" s="1"/>
  <c r="R918" i="1"/>
  <c r="H2595" i="1"/>
  <c r="I2593" i="1" s="1"/>
  <c r="G2597" i="1"/>
  <c r="R2595" i="1"/>
  <c r="S2593" i="1" s="1"/>
  <c r="R1912" i="1"/>
  <c r="H323" i="1"/>
  <c r="R830" i="1"/>
  <c r="H1340" i="1"/>
  <c r="R1340" i="1"/>
  <c r="S1338" i="1" s="1"/>
  <c r="R2088" i="1"/>
  <c r="S2086" i="1" s="1"/>
  <c r="R2083" i="1"/>
  <c r="S2081" i="1" s="1"/>
  <c r="R1842" i="1"/>
  <c r="S1840" i="1" s="1"/>
  <c r="R1847" i="1"/>
  <c r="S1845" i="1" s="1"/>
  <c r="H1027" i="1"/>
  <c r="H1252" i="1"/>
  <c r="I1250" i="1" s="1"/>
  <c r="R1252" i="1"/>
  <c r="H1247" i="1"/>
  <c r="R1868" i="1"/>
  <c r="R2215" i="1"/>
  <c r="H1974" i="1"/>
  <c r="I1972" i="1" s="1"/>
  <c r="R346" i="1"/>
  <c r="R2303" i="1"/>
  <c r="S2301" i="1" s="1"/>
  <c r="H2287" i="1"/>
  <c r="I2285" i="1" s="1"/>
  <c r="S2282" i="1"/>
  <c r="H2282" i="1"/>
  <c r="R2287" i="1"/>
  <c r="S2285" i="1" s="1"/>
  <c r="S2286" i="1" s="1"/>
  <c r="H390" i="1"/>
  <c r="R395" i="1"/>
  <c r="R631" i="1"/>
  <c r="H235" i="1"/>
  <c r="H240" i="1"/>
  <c r="I238" i="1" s="1"/>
  <c r="R240" i="1"/>
  <c r="S238" i="1" s="1"/>
  <c r="R307" i="1"/>
  <c r="S305" i="1" s="1"/>
  <c r="R191" i="1"/>
  <c r="R198" i="1" s="1"/>
  <c r="S194" i="1"/>
  <c r="R1407" i="1"/>
  <c r="S1405" i="1" s="1"/>
  <c r="R1379" i="1"/>
  <c r="S1377" i="1" s="1"/>
  <c r="R411" i="1"/>
  <c r="S409" i="1" s="1"/>
  <c r="H411" i="1"/>
  <c r="R2391" i="1"/>
  <c r="W1647" i="1"/>
  <c r="S22" i="3" s="1"/>
  <c r="H1643" i="1"/>
  <c r="R2171" i="1"/>
  <c r="H1277" i="1"/>
  <c r="R1270" i="1"/>
  <c r="R57" i="1"/>
  <c r="S55" i="1" s="1"/>
  <c r="R279" i="1"/>
  <c r="R152" i="1"/>
  <c r="R154" i="1" s="1"/>
  <c r="S152" i="1"/>
  <c r="Q154" i="1"/>
  <c r="T154" i="1" s="1"/>
  <c r="H152" i="1"/>
  <c r="I150" i="1" s="1"/>
  <c r="H147" i="1"/>
  <c r="H675" i="1"/>
  <c r="I673" i="1" s="1"/>
  <c r="R675" i="1"/>
  <c r="R682" i="1" s="1"/>
  <c r="Q573" i="1"/>
  <c r="V570" i="1" s="1"/>
  <c r="AD43" i="3" s="1"/>
  <c r="R566" i="1"/>
  <c r="S564" i="1" s="1"/>
  <c r="S150" i="1"/>
  <c r="H80" i="1"/>
  <c r="H130" i="1"/>
  <c r="I128" i="1" s="1"/>
  <c r="H107" i="1"/>
  <c r="I105" i="1" s="1"/>
  <c r="R102" i="1"/>
  <c r="H85" i="1"/>
  <c r="I83" i="1" s="1"/>
  <c r="S84" i="1" s="1"/>
  <c r="S2681" i="1"/>
  <c r="I2682" i="1" s="1"/>
  <c r="G87" i="1"/>
  <c r="I80" i="1"/>
  <c r="R1164" i="1"/>
  <c r="S1162" i="1" s="1"/>
  <c r="I2458" i="1"/>
  <c r="G2465" i="1"/>
  <c r="Q1738" i="1"/>
  <c r="I2370" i="1"/>
  <c r="G2377" i="1"/>
  <c r="T2377" i="1" s="1"/>
  <c r="Q2750" i="1"/>
  <c r="I2634" i="1"/>
  <c r="G2641" i="1"/>
  <c r="T2641" i="1" s="1"/>
  <c r="I1578" i="1"/>
  <c r="G1585" i="1"/>
  <c r="H1511" i="1"/>
  <c r="I1509" i="1" s="1"/>
  <c r="I1510" i="1" s="1"/>
  <c r="R1032" i="1"/>
  <c r="S1030" i="1" s="1"/>
  <c r="H1560" i="1"/>
  <c r="I1558" i="1" s="1"/>
  <c r="H1648" i="1"/>
  <c r="I1646" i="1" s="1"/>
  <c r="H988" i="1"/>
  <c r="I986" i="1" s="1"/>
  <c r="H2567" i="1"/>
  <c r="I2565" i="1" s="1"/>
  <c r="I2901" i="1"/>
  <c r="I2902" i="1" s="1"/>
  <c r="I279" i="1"/>
  <c r="G286" i="1"/>
  <c r="G2201" i="1"/>
  <c r="I2194" i="1"/>
  <c r="Q2729" i="1"/>
  <c r="S898" i="1"/>
  <c r="R983" i="1"/>
  <c r="S981" i="1" s="1"/>
  <c r="H1842" i="1"/>
  <c r="I1840" i="1" s="1"/>
  <c r="H504" i="1"/>
  <c r="I502" i="1" s="1"/>
  <c r="R1358" i="1"/>
  <c r="R763" i="1"/>
  <c r="R235" i="1"/>
  <c r="R367" i="1"/>
  <c r="S365" i="1" s="1"/>
  <c r="H543" i="1"/>
  <c r="S678" i="1"/>
  <c r="H742" i="1"/>
  <c r="H724" i="1"/>
  <c r="I722" i="1" s="1"/>
  <c r="I723" i="1" s="1"/>
  <c r="H1094" i="1"/>
  <c r="I1162" i="1"/>
  <c r="I1163" i="1" s="1"/>
  <c r="H830" i="1"/>
  <c r="H967" i="1"/>
  <c r="I965" i="1" s="1"/>
  <c r="G1166" i="1"/>
  <c r="H1314" i="1"/>
  <c r="I1312" i="1" s="1"/>
  <c r="Q485" i="1"/>
  <c r="V482" i="1" s="1"/>
  <c r="J34" i="3" s="1"/>
  <c r="H1203" i="1"/>
  <c r="I1201" i="1" s="1"/>
  <c r="H1539" i="1"/>
  <c r="I1537" i="1" s="1"/>
  <c r="H1379" i="1"/>
  <c r="I1377" i="1" s="1"/>
  <c r="R1423" i="1"/>
  <c r="S1421" i="1" s="1"/>
  <c r="Q1541" i="1"/>
  <c r="Q1562" i="1"/>
  <c r="V1559" i="1" s="1"/>
  <c r="F49" i="3" s="1"/>
  <c r="R1715" i="1"/>
  <c r="R1599" i="1"/>
  <c r="S1597" i="1" s="1"/>
  <c r="H1692" i="1"/>
  <c r="I1690" i="1" s="1"/>
  <c r="R1819" i="1"/>
  <c r="H1935" i="1"/>
  <c r="I1933" i="1" s="1"/>
  <c r="R1539" i="1"/>
  <c r="S1537" i="1" s="1"/>
  <c r="S1538" i="1" s="1"/>
  <c r="R1863" i="1"/>
  <c r="R1870" i="1" s="1"/>
  <c r="R1956" i="1"/>
  <c r="S1954" i="1" s="1"/>
  <c r="H2000" i="1"/>
  <c r="I1998" i="1" s="1"/>
  <c r="H2111" i="1"/>
  <c r="I2109" i="1" s="1"/>
  <c r="Q1893" i="1"/>
  <c r="V1890" i="1" s="1"/>
  <c r="X55" i="3" s="1"/>
  <c r="Q2245" i="1"/>
  <c r="H2264" i="1"/>
  <c r="I2262" i="1" s="1"/>
  <c r="H2220" i="1"/>
  <c r="I2218" i="1" s="1"/>
  <c r="H2308" i="1"/>
  <c r="I2306" i="1" s="1"/>
  <c r="R2435" i="1"/>
  <c r="S2945" i="1"/>
  <c r="R130" i="1"/>
  <c r="S128" i="1" s="1"/>
  <c r="I129" i="1" s="1"/>
  <c r="I2766" i="1"/>
  <c r="G2773" i="1"/>
  <c r="S2922" i="1"/>
  <c r="S2923" i="1" s="1"/>
  <c r="Q2817" i="1"/>
  <c r="R2836" i="1"/>
  <c r="S2834" i="1" s="1"/>
  <c r="Q2926" i="1"/>
  <c r="G2289" i="1"/>
  <c r="H1358" i="1"/>
  <c r="I1356" i="1" s="1"/>
  <c r="R2352" i="1"/>
  <c r="S2350" i="1" s="1"/>
  <c r="Q265" i="1"/>
  <c r="W262" i="1" s="1"/>
  <c r="Y16" i="3" s="1"/>
  <c r="R895" i="1"/>
  <c r="R902" i="1" s="1"/>
  <c r="Q418" i="1"/>
  <c r="W415" i="1" s="1"/>
  <c r="AG43" i="3" s="1"/>
  <c r="R1027" i="1"/>
  <c r="S1025" i="1" s="1"/>
  <c r="R659" i="1"/>
  <c r="S657" i="1" s="1"/>
  <c r="S1470" i="1"/>
  <c r="R1099" i="1"/>
  <c r="S1097" i="1" s="1"/>
  <c r="I1273" i="1"/>
  <c r="R1516" i="1"/>
  <c r="H170" i="1"/>
  <c r="H196" i="1"/>
  <c r="I194" i="1" s="1"/>
  <c r="H279" i="1"/>
  <c r="R258" i="1"/>
  <c r="R265" i="1" s="1"/>
  <c r="R284" i="1"/>
  <c r="S282" i="1" s="1"/>
  <c r="H307" i="1"/>
  <c r="I305" i="1" s="1"/>
  <c r="H328" i="1"/>
  <c r="I326" i="1" s="1"/>
  <c r="H416" i="1"/>
  <c r="I414" i="1" s="1"/>
  <c r="S414" i="1"/>
  <c r="H460" i="1"/>
  <c r="I458" i="1" s="1"/>
  <c r="I459" i="1" s="1"/>
  <c r="I546" i="1"/>
  <c r="R742" i="1"/>
  <c r="S740" i="1" s="1"/>
  <c r="R851" i="1"/>
  <c r="S849" i="1" s="1"/>
  <c r="H483" i="1"/>
  <c r="I481" i="1" s="1"/>
  <c r="R587" i="1"/>
  <c r="S585" i="1" s="1"/>
  <c r="H592" i="1"/>
  <c r="I590" i="1" s="1"/>
  <c r="H654" i="1"/>
  <c r="I652" i="1" s="1"/>
  <c r="R786" i="1"/>
  <c r="S784" i="1" s="1"/>
  <c r="H851" i="1"/>
  <c r="I849" i="1" s="1"/>
  <c r="H439" i="1"/>
  <c r="I437" i="1" s="1"/>
  <c r="I438" i="1" s="1"/>
  <c r="R654" i="1"/>
  <c r="S652" i="1" s="1"/>
  <c r="R768" i="1"/>
  <c r="S766" i="1" s="1"/>
  <c r="R1182" i="1"/>
  <c r="H1231" i="1"/>
  <c r="I1229" i="1" s="1"/>
  <c r="H1319" i="1"/>
  <c r="I1317" i="1" s="1"/>
  <c r="H1407" i="1"/>
  <c r="I1405" i="1" s="1"/>
  <c r="I1406" i="1" s="1"/>
  <c r="H571" i="1"/>
  <c r="I569" i="1" s="1"/>
  <c r="R610" i="1"/>
  <c r="S608" i="1" s="1"/>
  <c r="Q946" i="1"/>
  <c r="H1226" i="1"/>
  <c r="S1250" i="1"/>
  <c r="S1251" i="1" s="1"/>
  <c r="R1314" i="1"/>
  <c r="S1312" i="1" s="1"/>
  <c r="H1472" i="1"/>
  <c r="I1470" i="1" s="1"/>
  <c r="I1471" i="1" s="1"/>
  <c r="H1671" i="1"/>
  <c r="I1669" i="1" s="1"/>
  <c r="S1670" i="1" s="1"/>
  <c r="H1187" i="1"/>
  <c r="I1185" i="1" s="1"/>
  <c r="R1428" i="1"/>
  <c r="S1426" i="1" s="1"/>
  <c r="S1427" i="1" s="1"/>
  <c r="R1692" i="1"/>
  <c r="S1690" i="1" s="1"/>
  <c r="H1754" i="1"/>
  <c r="I1752" i="1" s="1"/>
  <c r="R1094" i="1"/>
  <c r="S1092" i="1" s="1"/>
  <c r="S1910" i="1"/>
  <c r="H2067" i="1"/>
  <c r="I2065" i="1" s="1"/>
  <c r="I2066" i="1" s="1"/>
  <c r="H1467" i="1"/>
  <c r="I1465" i="1" s="1"/>
  <c r="S1866" i="1"/>
  <c r="R2067" i="1"/>
  <c r="S2065" i="1" s="1"/>
  <c r="H1907" i="1"/>
  <c r="I1905" i="1" s="1"/>
  <c r="H1979" i="1"/>
  <c r="I1977" i="1" s="1"/>
  <c r="H2748" i="1"/>
  <c r="I2746" i="1" s="1"/>
  <c r="I2922" i="1"/>
  <c r="I2923" i="1" s="1"/>
  <c r="H2083" i="1"/>
  <c r="H2090" i="1" s="1"/>
  <c r="H2132" i="1"/>
  <c r="I2130" i="1" s="1"/>
  <c r="Q2421" i="1"/>
  <c r="J2405" i="1" s="1"/>
  <c r="Q2509" i="1"/>
  <c r="W2506" i="1" s="1"/>
  <c r="AG16" i="3" s="1"/>
  <c r="Q2597" i="1"/>
  <c r="J2581" i="1" s="1"/>
  <c r="H2616" i="1"/>
  <c r="I2614" i="1" s="1"/>
  <c r="Q2685" i="1"/>
  <c r="H2771" i="1"/>
  <c r="I2769" i="1" s="1"/>
  <c r="R2264" i="1"/>
  <c r="S2262" i="1" s="1"/>
  <c r="H2875" i="1"/>
  <c r="H2919" i="1"/>
  <c r="H2926" i="1" s="1"/>
  <c r="I499" i="1"/>
  <c r="G506" i="1"/>
  <c r="G2553" i="1"/>
  <c r="I2546" i="1"/>
  <c r="I2942" i="1"/>
  <c r="G2949" i="1"/>
  <c r="S1069" i="1"/>
  <c r="S1685" i="1"/>
  <c r="I2808" i="1"/>
  <c r="H2817" i="1"/>
  <c r="I78" i="1"/>
  <c r="H87" i="1"/>
  <c r="I145" i="1"/>
  <c r="I541" i="1"/>
  <c r="H550" i="1"/>
  <c r="I696" i="1"/>
  <c r="H705" i="1"/>
  <c r="S1576" i="1"/>
  <c r="R1585" i="1"/>
  <c r="H2750" i="1"/>
  <c r="I2741" i="1"/>
  <c r="H2838" i="1"/>
  <c r="I2829" i="1"/>
  <c r="I2852" i="1"/>
  <c r="H2289" i="1"/>
  <c r="I2280" i="1"/>
  <c r="I2814" i="1"/>
  <c r="S2814" i="1"/>
  <c r="R462" i="1"/>
  <c r="S453" i="1"/>
  <c r="I454" i="1" s="1"/>
  <c r="I937" i="1"/>
  <c r="H1629" i="1"/>
  <c r="S1488" i="1"/>
  <c r="S1664" i="1"/>
  <c r="I2835" i="1"/>
  <c r="S2835" i="1"/>
  <c r="I2896" i="1"/>
  <c r="I2897" i="1" s="1"/>
  <c r="H2905" i="1"/>
  <c r="R2245" i="1"/>
  <c r="S2940" i="1"/>
  <c r="R2949" i="1"/>
  <c r="S277" i="1"/>
  <c r="H506" i="1"/>
  <c r="I497" i="1"/>
  <c r="I1532" i="1"/>
  <c r="H1541" i="1"/>
  <c r="H2773" i="1"/>
  <c r="I2764" i="1"/>
  <c r="H2553" i="1"/>
  <c r="I2544" i="1"/>
  <c r="I321" i="1"/>
  <c r="H330" i="1"/>
  <c r="I872" i="1"/>
  <c r="H881" i="1"/>
  <c r="I1245" i="1"/>
  <c r="I1268" i="1"/>
  <c r="R1518" i="1"/>
  <c r="S1509" i="1"/>
  <c r="I2720" i="1"/>
  <c r="H2729" i="1"/>
  <c r="I2940" i="1"/>
  <c r="I2941" i="1" s="1"/>
  <c r="I1817" i="1"/>
  <c r="R2333" i="1"/>
  <c r="S2500" i="1"/>
  <c r="R2509" i="1"/>
  <c r="S2682" i="1"/>
  <c r="R2882" i="1"/>
  <c r="S2873" i="1"/>
  <c r="I168" i="1"/>
  <c r="Q87" i="1"/>
  <c r="S80" i="1"/>
  <c r="I233" i="1"/>
  <c r="H242" i="1"/>
  <c r="I346" i="1"/>
  <c r="G353" i="1"/>
  <c r="R374" i="1"/>
  <c r="S390" i="1"/>
  <c r="Q397" i="1"/>
  <c r="S541" i="1"/>
  <c r="S542" i="1" s="1"/>
  <c r="G925" i="1"/>
  <c r="I918" i="1"/>
  <c r="S717" i="1"/>
  <c r="R726" i="1"/>
  <c r="I962" i="1"/>
  <c r="G969" i="1"/>
  <c r="S1071" i="1"/>
  <c r="Q1078" i="1"/>
  <c r="Q1386" i="1"/>
  <c r="S1379" i="1"/>
  <c r="I1004" i="1"/>
  <c r="I1553" i="1"/>
  <c r="H1562" i="1"/>
  <c r="S1446" i="1"/>
  <c r="Q1453" i="1"/>
  <c r="U1955" i="1"/>
  <c r="K10" i="3" s="1"/>
  <c r="X1955" i="1"/>
  <c r="D22" i="3" s="1"/>
  <c r="I2037" i="1"/>
  <c r="G1914" i="1"/>
  <c r="I1907" i="1"/>
  <c r="H1715" i="1"/>
  <c r="I1713" i="1" s="1"/>
  <c r="Q2025" i="1"/>
  <c r="S2018" i="1"/>
  <c r="I1687" i="1"/>
  <c r="G1694" i="1"/>
  <c r="I1863" i="1"/>
  <c r="G1870" i="1"/>
  <c r="S2479" i="1"/>
  <c r="Q2486" i="1"/>
  <c r="I1949" i="1"/>
  <c r="S2062" i="1"/>
  <c r="Q2069" i="1"/>
  <c r="W2242" i="1"/>
  <c r="AC34" i="3" s="1"/>
  <c r="T2245" i="1"/>
  <c r="V2242" i="1"/>
  <c r="T49" i="3" s="1"/>
  <c r="I2898" i="1"/>
  <c r="G2905" i="1"/>
  <c r="S2942" i="1"/>
  <c r="Q2949" i="1"/>
  <c r="S2259" i="1"/>
  <c r="Q2266" i="1"/>
  <c r="S2345" i="1"/>
  <c r="R2354" i="1"/>
  <c r="I2456" i="1"/>
  <c r="J2509" i="1"/>
  <c r="U2506" i="1"/>
  <c r="G55" i="3" s="1"/>
  <c r="X2506" i="1"/>
  <c r="AH16" i="3" s="1"/>
  <c r="S2588" i="1"/>
  <c r="R2597" i="1"/>
  <c r="W1626" i="1"/>
  <c r="M31" i="3" s="1"/>
  <c r="V1626" i="1"/>
  <c r="R25" i="3" s="1"/>
  <c r="S2917" i="1"/>
  <c r="R2926" i="1"/>
  <c r="R147" i="1"/>
  <c r="I102" i="1"/>
  <c r="G109" i="1"/>
  <c r="R125" i="1"/>
  <c r="G242" i="1"/>
  <c r="I235" i="1"/>
  <c r="H284" i="1"/>
  <c r="I282" i="1" s="1"/>
  <c r="G330" i="1"/>
  <c r="I323" i="1"/>
  <c r="Q330" i="1"/>
  <c r="S323" i="1"/>
  <c r="R328" i="1"/>
  <c r="S326" i="1" s="1"/>
  <c r="S327" i="1" s="1"/>
  <c r="G309" i="1"/>
  <c r="I302" i="1"/>
  <c r="G418" i="1"/>
  <c r="I411" i="1"/>
  <c r="I367" i="1"/>
  <c r="G374" i="1"/>
  <c r="R434" i="1"/>
  <c r="S502" i="1"/>
  <c r="S503" i="1" s="1"/>
  <c r="I587" i="1"/>
  <c r="G594" i="1"/>
  <c r="H462" i="1"/>
  <c r="R548" i="1"/>
  <c r="S546" i="1" s="1"/>
  <c r="S547" i="1" s="1"/>
  <c r="R351" i="1"/>
  <c r="S349" i="1" s="1"/>
  <c r="H372" i="1"/>
  <c r="I370" i="1" s="1"/>
  <c r="G441" i="1"/>
  <c r="I434" i="1"/>
  <c r="I478" i="1"/>
  <c r="G485" i="1"/>
  <c r="R527" i="1"/>
  <c r="S525" i="1" s="1"/>
  <c r="Q726" i="1"/>
  <c r="S719" i="1"/>
  <c r="H763" i="1"/>
  <c r="R791" i="1"/>
  <c r="S789" i="1" s="1"/>
  <c r="U834" i="1"/>
  <c r="E28" i="3" s="1"/>
  <c r="X834" i="1"/>
  <c r="P13" i="3" s="1"/>
  <c r="R856" i="1"/>
  <c r="S854" i="1" s="1"/>
  <c r="S900" i="1"/>
  <c r="Q902" i="1"/>
  <c r="Q462" i="1"/>
  <c r="J462" i="1" s="1"/>
  <c r="S455" i="1"/>
  <c r="S522" i="1"/>
  <c r="Q529" i="1"/>
  <c r="I566" i="1"/>
  <c r="G573" i="1"/>
  <c r="I631" i="1"/>
  <c r="G638" i="1"/>
  <c r="I805" i="1"/>
  <c r="G946" i="1"/>
  <c r="I939" i="1"/>
  <c r="S833" i="1"/>
  <c r="G881" i="1"/>
  <c r="I874" i="1"/>
  <c r="R636" i="1"/>
  <c r="S634" i="1" s="1"/>
  <c r="G770" i="1"/>
  <c r="I763" i="1"/>
  <c r="G1034" i="1"/>
  <c r="I1027" i="1"/>
  <c r="H1076" i="1"/>
  <c r="I1074" i="1" s="1"/>
  <c r="I1338" i="1"/>
  <c r="I1339" i="1" s="1"/>
  <c r="I1427" i="1"/>
  <c r="S675" i="1"/>
  <c r="Q682" i="1"/>
  <c r="R703" i="1"/>
  <c r="S701" i="1" s="1"/>
  <c r="H719" i="1"/>
  <c r="I921" i="1"/>
  <c r="I922" i="1" s="1"/>
  <c r="S1187" i="1"/>
  <c r="Q1189" i="1"/>
  <c r="Q770" i="1"/>
  <c r="Q837" i="1"/>
  <c r="J821" i="1" s="1"/>
  <c r="S830" i="1"/>
  <c r="R1006" i="1"/>
  <c r="S1009" i="1"/>
  <c r="H1071" i="1"/>
  <c r="R967" i="1"/>
  <c r="S965" i="1" s="1"/>
  <c r="S1141" i="1"/>
  <c r="S1157" i="1"/>
  <c r="R1166" i="1"/>
  <c r="S1224" i="1"/>
  <c r="R1233" i="1"/>
  <c r="G1101" i="1"/>
  <c r="I1094" i="1"/>
  <c r="H1099" i="1"/>
  <c r="I1097" i="1" s="1"/>
  <c r="I1098" i="1" s="1"/>
  <c r="Q1122" i="1"/>
  <c r="S1275" i="1"/>
  <c r="Q1277" i="1"/>
  <c r="S1314" i="1"/>
  <c r="Q1321" i="1"/>
  <c r="H1430" i="1"/>
  <c r="I1421" i="1"/>
  <c r="H962" i="1"/>
  <c r="H1055" i="1"/>
  <c r="I1053" i="1" s="1"/>
  <c r="R1296" i="1"/>
  <c r="S1294" i="1" s="1"/>
  <c r="I1382" i="1"/>
  <c r="S1163" i="1"/>
  <c r="I1428" i="1"/>
  <c r="G1430" i="1"/>
  <c r="W1538" i="1"/>
  <c r="G46" i="3" s="1"/>
  <c r="V1538" i="1"/>
  <c r="AB16" i="3" s="1"/>
  <c r="T1541" i="1"/>
  <c r="S1581" i="1"/>
  <c r="H1050" i="1"/>
  <c r="R1446" i="1"/>
  <c r="H1759" i="1"/>
  <c r="I1757" i="1" s="1"/>
  <c r="H1451" i="1"/>
  <c r="I1449" i="1" s="1"/>
  <c r="R1335" i="1"/>
  <c r="H1604" i="1"/>
  <c r="I1602" i="1" s="1"/>
  <c r="S1798" i="1"/>
  <c r="Q1805" i="1"/>
  <c r="J1805" i="1" s="1"/>
  <c r="G1981" i="1"/>
  <c r="I1974" i="1"/>
  <c r="Q2002" i="1"/>
  <c r="S1995" i="1"/>
  <c r="R1710" i="1"/>
  <c r="R1907" i="1"/>
  <c r="Q1937" i="1"/>
  <c r="J1921" i="1" s="1"/>
  <c r="S1930" i="1"/>
  <c r="R2000" i="1"/>
  <c r="S1998" i="1" s="1"/>
  <c r="U1670" i="1"/>
  <c r="U19" i="3" s="1"/>
  <c r="X1670" i="1"/>
  <c r="J37" i="3" s="1"/>
  <c r="X1802" i="1"/>
  <c r="L28" i="3" s="1"/>
  <c r="U1802" i="1"/>
  <c r="O22" i="3" s="1"/>
  <c r="S1928" i="1"/>
  <c r="R1937" i="1"/>
  <c r="I2016" i="1"/>
  <c r="S2127" i="1"/>
  <c r="Q2134" i="1"/>
  <c r="S2213" i="1"/>
  <c r="R2220" i="1"/>
  <c r="S2218" i="1" s="1"/>
  <c r="R2308" i="1"/>
  <c r="S2306" i="1" s="1"/>
  <c r="S2307" i="1" s="1"/>
  <c r="S2389" i="1"/>
  <c r="R2396" i="1"/>
  <c r="S2394" i="1" s="1"/>
  <c r="R2486" i="1"/>
  <c r="S2477" i="1"/>
  <c r="S2482" i="1"/>
  <c r="S2483" i="1" s="1"/>
  <c r="R2567" i="1"/>
  <c r="S2570" i="1"/>
  <c r="R2655" i="1"/>
  <c r="S2658" i="1"/>
  <c r="R1731" i="1"/>
  <c r="S2042" i="1"/>
  <c r="R2062" i="1"/>
  <c r="R2132" i="1"/>
  <c r="S2130" i="1" s="1"/>
  <c r="I2171" i="1"/>
  <c r="G2178" i="1"/>
  <c r="Q2333" i="1"/>
  <c r="J2333" i="1" s="1"/>
  <c r="H2352" i="1"/>
  <c r="I2350" i="1" s="1"/>
  <c r="I2351" i="1" s="1"/>
  <c r="H2435" i="1"/>
  <c r="H2523" i="1"/>
  <c r="H2611" i="1"/>
  <c r="H2699" i="1"/>
  <c r="G2729" i="1"/>
  <c r="I2722" i="1"/>
  <c r="S2766" i="1"/>
  <c r="Q2773" i="1"/>
  <c r="H2947" i="1"/>
  <c r="I2945" i="1" s="1"/>
  <c r="I2946" i="1" s="1"/>
  <c r="I1842" i="1"/>
  <c r="G1849" i="1"/>
  <c r="W2198" i="1"/>
  <c r="AG28" i="3" s="1"/>
  <c r="V2198" i="1"/>
  <c r="P55" i="3" s="1"/>
  <c r="T2201" i="1"/>
  <c r="U2043" i="1"/>
  <c r="AG34" i="3" s="1"/>
  <c r="X2043" i="1"/>
  <c r="T55" i="3" s="1"/>
  <c r="I2125" i="1"/>
  <c r="H2134" i="1"/>
  <c r="S2347" i="1"/>
  <c r="Q2354" i="1"/>
  <c r="S2417" i="1"/>
  <c r="S2418" i="1" s="1"/>
  <c r="S2435" i="1"/>
  <c r="Q2442" i="1"/>
  <c r="R2440" i="1"/>
  <c r="S2438" i="1" s="1"/>
  <c r="R2523" i="1"/>
  <c r="U2594" i="1"/>
  <c r="O43" i="3" s="1"/>
  <c r="X2594" i="1"/>
  <c r="Z28" i="3" s="1"/>
  <c r="J2685" i="1"/>
  <c r="U2682" i="1"/>
  <c r="X2682" i="1"/>
  <c r="J2669" i="1"/>
  <c r="R2743" i="1"/>
  <c r="I2743" i="1"/>
  <c r="G2750" i="1"/>
  <c r="R2831" i="1"/>
  <c r="I2831" i="1"/>
  <c r="G2838" i="1"/>
  <c r="H2880" i="1"/>
  <c r="I2878" i="1" s="1"/>
  <c r="U1934" i="1"/>
  <c r="AA49" i="3" s="1"/>
  <c r="X1934" i="1"/>
  <c r="AD46" i="3" s="1"/>
  <c r="W2286" i="1"/>
  <c r="Y40" i="3" s="1"/>
  <c r="V2286" i="1"/>
  <c r="X43" i="3" s="1"/>
  <c r="T2289" i="1"/>
  <c r="H2396" i="1"/>
  <c r="I2394" i="1" s="1"/>
  <c r="W2550" i="1"/>
  <c r="AC22" i="3" s="1"/>
  <c r="V2550" i="1"/>
  <c r="L49" i="3" s="1"/>
  <c r="T2553" i="1"/>
  <c r="R2861" i="1"/>
  <c r="S2852" i="1"/>
  <c r="S2726" i="1"/>
  <c r="Q132" i="1"/>
  <c r="J132" i="1" s="1"/>
  <c r="S125" i="1"/>
  <c r="S129" i="1"/>
  <c r="S212" i="1"/>
  <c r="G462" i="1"/>
  <c r="S696" i="1"/>
  <c r="S697" i="1" s="1"/>
  <c r="Q814" i="1"/>
  <c r="J798" i="1" s="1"/>
  <c r="S807" i="1"/>
  <c r="S1180" i="1"/>
  <c r="U811" i="1"/>
  <c r="Q55" i="3" s="1"/>
  <c r="X811" i="1"/>
  <c r="AH31" i="3" s="1"/>
  <c r="S828" i="1"/>
  <c r="R837" i="1"/>
  <c r="W943" i="1"/>
  <c r="AA34" i="3" s="1"/>
  <c r="Q1166" i="1"/>
  <c r="S1159" i="1"/>
  <c r="S1406" i="1"/>
  <c r="S1006" i="1"/>
  <c r="Q1013" i="1"/>
  <c r="I1025" i="1"/>
  <c r="I1490" i="1"/>
  <c r="G1497" i="1"/>
  <c r="U987" i="1"/>
  <c r="O52" i="3" s="1"/>
  <c r="X987" i="1"/>
  <c r="AF28" i="3" s="1"/>
  <c r="I1291" i="1"/>
  <c r="G1298" i="1"/>
  <c r="Q1761" i="1"/>
  <c r="S1754" i="1"/>
  <c r="I1685" i="1"/>
  <c r="I1402" i="1"/>
  <c r="G1409" i="1"/>
  <c r="R2201" i="1"/>
  <c r="S2192" i="1"/>
  <c r="S2215" i="1"/>
  <c r="Q2222" i="1"/>
  <c r="S2544" i="1"/>
  <c r="S2567" i="1"/>
  <c r="Q2574" i="1"/>
  <c r="S2655" i="1"/>
  <c r="Q2662" i="1"/>
  <c r="I1731" i="1"/>
  <c r="G1738" i="1"/>
  <c r="I2523" i="1"/>
  <c r="G2530" i="1"/>
  <c r="R1824" i="1"/>
  <c r="S1822" i="1" s="1"/>
  <c r="I2219" i="1"/>
  <c r="I1796" i="1"/>
  <c r="S57" i="1"/>
  <c r="Q64" i="1"/>
  <c r="I170" i="1"/>
  <c r="G177" i="1"/>
  <c r="T177" i="1" s="1"/>
  <c r="Q242" i="1"/>
  <c r="S344" i="1"/>
  <c r="R323" i="1"/>
  <c r="S214" i="1"/>
  <c r="Q221" i="1"/>
  <c r="G221" i="1"/>
  <c r="I214" i="1"/>
  <c r="S367" i="1"/>
  <c r="Q374" i="1"/>
  <c r="R397" i="1"/>
  <c r="S388" i="1"/>
  <c r="S393" i="1"/>
  <c r="I388" i="1"/>
  <c r="H587" i="1"/>
  <c r="R478" i="1"/>
  <c r="S629" i="1"/>
  <c r="G858" i="1"/>
  <c r="I851" i="1"/>
  <c r="H522" i="1"/>
  <c r="Q617" i="1"/>
  <c r="S610" i="1"/>
  <c r="H835" i="1"/>
  <c r="I833" i="1" s="1"/>
  <c r="H918" i="1"/>
  <c r="H219" i="1"/>
  <c r="I217" i="1" s="1"/>
  <c r="S438" i="1"/>
  <c r="Q550" i="1"/>
  <c r="S543" i="1"/>
  <c r="G682" i="1"/>
  <c r="I675" i="1"/>
  <c r="R874" i="1"/>
  <c r="I893" i="1"/>
  <c r="H636" i="1"/>
  <c r="I634" i="1" s="1"/>
  <c r="Q705" i="1"/>
  <c r="S698" i="1"/>
  <c r="H768" i="1"/>
  <c r="I766" i="1" s="1"/>
  <c r="I767" i="1" s="1"/>
  <c r="Q793" i="1"/>
  <c r="R962" i="1"/>
  <c r="S1268" i="1"/>
  <c r="H610" i="1"/>
  <c r="I719" i="1"/>
  <c r="G726" i="1"/>
  <c r="H900" i="1"/>
  <c r="I898" i="1" s="1"/>
  <c r="S983" i="1"/>
  <c r="Q990" i="1"/>
  <c r="G1122" i="1"/>
  <c r="I1115" i="1"/>
  <c r="I1226" i="1"/>
  <c r="G1233" i="1"/>
  <c r="G661" i="1"/>
  <c r="H659" i="1"/>
  <c r="I657" i="1" s="1"/>
  <c r="I828" i="1"/>
  <c r="I829" i="1" s="1"/>
  <c r="G1189" i="1"/>
  <c r="I1182" i="1"/>
  <c r="H1159" i="1"/>
  <c r="U1163" i="1"/>
  <c r="M49" i="3" s="1"/>
  <c r="J1150" i="1"/>
  <c r="X1163" i="1"/>
  <c r="AD25" i="3" s="1"/>
  <c r="J1166" i="1"/>
  <c r="S1226" i="1"/>
  <c r="Q1233" i="1"/>
  <c r="Q1254" i="1"/>
  <c r="S1247" i="1"/>
  <c r="I1314" i="1"/>
  <c r="G1321" i="1"/>
  <c r="S1400" i="1"/>
  <c r="R925" i="1"/>
  <c r="S916" i="1"/>
  <c r="H1115" i="1"/>
  <c r="H1120" i="1"/>
  <c r="I1118" i="1" s="1"/>
  <c r="I1180" i="1"/>
  <c r="H1189" i="1"/>
  <c r="S1317" i="1"/>
  <c r="R1384" i="1"/>
  <c r="S1382" i="1" s="1"/>
  <c r="G1453" i="1"/>
  <c r="R1451" i="1"/>
  <c r="S1449" i="1" s="1"/>
  <c r="S1450" i="1" s="1"/>
  <c r="H1490" i="1"/>
  <c r="S1514" i="1"/>
  <c r="S1515" i="1" s="1"/>
  <c r="I1270" i="1"/>
  <c r="S1490" i="1"/>
  <c r="Q1497" i="1"/>
  <c r="H1032" i="1"/>
  <c r="I1030" i="1" s="1"/>
  <c r="I1031" i="1" s="1"/>
  <c r="I1555" i="1"/>
  <c r="G1562" i="1"/>
  <c r="V922" i="1"/>
  <c r="Z37" i="3" s="1"/>
  <c r="T925" i="1"/>
  <c r="W922" i="1"/>
  <c r="U43" i="3" s="1"/>
  <c r="R988" i="1"/>
  <c r="S986" i="1" s="1"/>
  <c r="S987" i="1" s="1"/>
  <c r="I1050" i="1"/>
  <c r="G1057" i="1"/>
  <c r="S1094" i="1"/>
  <c r="Q1101" i="1"/>
  <c r="Q1474" i="1"/>
  <c r="S1467" i="1"/>
  <c r="S1532" i="1"/>
  <c r="G1254" i="1"/>
  <c r="Q1518" i="1"/>
  <c r="S1599" i="1"/>
  <c r="Q1606" i="1"/>
  <c r="H1335" i="1"/>
  <c r="I1643" i="1"/>
  <c r="G1650" i="1"/>
  <c r="R1780" i="1"/>
  <c r="S1778" i="1" s="1"/>
  <c r="R1805" i="1"/>
  <c r="S1796" i="1"/>
  <c r="G1826" i="1"/>
  <c r="I1819" i="1"/>
  <c r="H1868" i="1"/>
  <c r="I1866" i="1" s="1"/>
  <c r="I1867" i="1" s="1"/>
  <c r="S2021" i="1"/>
  <c r="R1467" i="1"/>
  <c r="Q1694" i="1"/>
  <c r="I1928" i="1"/>
  <c r="H1956" i="1"/>
  <c r="I1954" i="1" s="1"/>
  <c r="I1955" i="1" s="1"/>
  <c r="I1993" i="1"/>
  <c r="H2023" i="1"/>
  <c r="I2021" i="1" s="1"/>
  <c r="I2022" i="1" s="1"/>
  <c r="S2106" i="1"/>
  <c r="Q2113" i="1"/>
  <c r="H1402" i="1"/>
  <c r="S1863" i="1"/>
  <c r="Q1870" i="1"/>
  <c r="G2002" i="1"/>
  <c r="I1995" i="1"/>
  <c r="H2044" i="1"/>
  <c r="I2042" i="1" s="1"/>
  <c r="I2043" i="1" s="1"/>
  <c r="R2127" i="1"/>
  <c r="I2236" i="1"/>
  <c r="H2245" i="1"/>
  <c r="I2324" i="1"/>
  <c r="H2333" i="1"/>
  <c r="H2421" i="1"/>
  <c r="I2500" i="1"/>
  <c r="H2509" i="1"/>
  <c r="I2588" i="1"/>
  <c r="H2597" i="1"/>
  <c r="I2676" i="1"/>
  <c r="H2685" i="1"/>
  <c r="G2574" i="1"/>
  <c r="I2567" i="1"/>
  <c r="H2660" i="1"/>
  <c r="I2658" i="1" s="1"/>
  <c r="I2659" i="1" s="1"/>
  <c r="H1731" i="1"/>
  <c r="G1782" i="1"/>
  <c r="I1775" i="1"/>
  <c r="R1951" i="1"/>
  <c r="I2086" i="1"/>
  <c r="H2171" i="1"/>
  <c r="I2259" i="1"/>
  <c r="G2266" i="1"/>
  <c r="T2421" i="1"/>
  <c r="H2440" i="1"/>
  <c r="I2438" i="1" s="1"/>
  <c r="I2439" i="1" s="1"/>
  <c r="H2528" i="1"/>
  <c r="I2526" i="1" s="1"/>
  <c r="T2597" i="1"/>
  <c r="W2682" i="1"/>
  <c r="V2682" i="1"/>
  <c r="T2685" i="1"/>
  <c r="G2817" i="1"/>
  <c r="I2810" i="1"/>
  <c r="S2854" i="1"/>
  <c r="Q2861" i="1"/>
  <c r="S1775" i="1"/>
  <c r="Q1782" i="1"/>
  <c r="H1824" i="1"/>
  <c r="I1822" i="1" s="1"/>
  <c r="Q1914" i="1"/>
  <c r="H2215" i="1"/>
  <c r="H2303" i="1"/>
  <c r="Q1826" i="1"/>
  <c r="S1819" i="1"/>
  <c r="S2169" i="1"/>
  <c r="J2245" i="1"/>
  <c r="U2242" i="1"/>
  <c r="S49" i="3" s="1"/>
  <c r="X2242" i="1"/>
  <c r="AD34" i="3" s="1"/>
  <c r="J2229" i="1"/>
  <c r="I2374" i="1"/>
  <c r="S2505" i="1"/>
  <c r="S2506" i="1" s="1"/>
  <c r="S2523" i="1"/>
  <c r="Q2530" i="1"/>
  <c r="R2528" i="1"/>
  <c r="S2526" i="1" s="1"/>
  <c r="S2527" i="1" s="1"/>
  <c r="S2609" i="1"/>
  <c r="R2616" i="1"/>
  <c r="S2614" i="1" s="1"/>
  <c r="R2699" i="1"/>
  <c r="S2699" i="1"/>
  <c r="Q2706" i="1"/>
  <c r="I2919" i="1"/>
  <c r="G2926" i="1"/>
  <c r="G1893" i="1"/>
  <c r="I1886" i="1"/>
  <c r="G2134" i="1"/>
  <c r="W2374" i="1"/>
  <c r="AE25" i="3" s="1"/>
  <c r="V2374" i="1"/>
  <c r="N52" i="3" s="1"/>
  <c r="H2572" i="1"/>
  <c r="I2570" i="1" s="1"/>
  <c r="H2655" i="1"/>
  <c r="S2790" i="1"/>
  <c r="G64" i="1"/>
  <c r="I57" i="1"/>
  <c r="Q286" i="1"/>
  <c r="S279" i="1"/>
  <c r="H175" i="1"/>
  <c r="I173" i="1" s="1"/>
  <c r="I256" i="1"/>
  <c r="H265" i="1"/>
  <c r="I503" i="1"/>
  <c r="G397" i="1"/>
  <c r="I390" i="1"/>
  <c r="H441" i="1"/>
  <c r="I432" i="1"/>
  <c r="S497" i="1"/>
  <c r="R506" i="1"/>
  <c r="H680" i="1"/>
  <c r="I678" i="1" s="1"/>
  <c r="R879" i="1"/>
  <c r="S877" i="1" s="1"/>
  <c r="S878" i="1" s="1"/>
  <c r="R219" i="1"/>
  <c r="S217" i="1" s="1"/>
  <c r="I740" i="1"/>
  <c r="Q1210" i="1"/>
  <c r="S1203" i="1"/>
  <c r="I1136" i="1"/>
  <c r="S1136" i="1"/>
  <c r="R1145" i="1"/>
  <c r="G1365" i="1"/>
  <c r="I1358" i="1"/>
  <c r="I1511" i="1"/>
  <c r="G1518" i="1"/>
  <c r="S1048" i="1"/>
  <c r="Q1342" i="1"/>
  <c r="S1335" i="1"/>
  <c r="I1641" i="1"/>
  <c r="H1780" i="1"/>
  <c r="I1778" i="1" s="1"/>
  <c r="Q1849" i="1"/>
  <c r="S1842" i="1"/>
  <c r="I2018" i="1"/>
  <c r="G2025" i="1"/>
  <c r="I1361" i="1"/>
  <c r="J1541" i="1"/>
  <c r="J1525" i="1"/>
  <c r="X1538" i="1"/>
  <c r="H46" i="3" s="1"/>
  <c r="U1538" i="1"/>
  <c r="AA16" i="3" s="1"/>
  <c r="S1710" i="1"/>
  <c r="Q1717" i="1"/>
  <c r="H1736" i="1"/>
  <c r="I1734" i="1" s="1"/>
  <c r="S2016" i="1"/>
  <c r="S2017" i="1" s="1"/>
  <c r="R2025" i="1"/>
  <c r="S2280" i="1"/>
  <c r="S2303" i="1"/>
  <c r="Q2310" i="1"/>
  <c r="R2377" i="1"/>
  <c r="S2391" i="1"/>
  <c r="Q2398" i="1"/>
  <c r="S1933" i="1"/>
  <c r="I2435" i="1"/>
  <c r="G2442" i="1"/>
  <c r="I2611" i="1"/>
  <c r="G2618" i="1"/>
  <c r="G2706" i="1"/>
  <c r="I2699" i="1"/>
  <c r="S1773" i="1"/>
  <c r="H1847" i="1"/>
  <c r="I1845" i="1" s="1"/>
  <c r="S2148" i="1"/>
  <c r="S2263" i="1"/>
  <c r="S2351" i="1"/>
  <c r="H2792" i="1"/>
  <c r="I2790" i="1" s="1"/>
  <c r="H2882" i="1"/>
  <c r="I2873" i="1"/>
  <c r="I2874" i="1" s="1"/>
  <c r="S2875" i="1"/>
  <c r="Q2882" i="1"/>
  <c r="G2398" i="1"/>
  <c r="I2391" i="1"/>
  <c r="G2486" i="1"/>
  <c r="I2479" i="1"/>
  <c r="R2729" i="1"/>
  <c r="S2720" i="1"/>
  <c r="S2721" i="1" s="1"/>
  <c r="R2773" i="1"/>
  <c r="S2764" i="1"/>
  <c r="R2794" i="1"/>
  <c r="S2785" i="1"/>
  <c r="S2896" i="1"/>
  <c r="R2905" i="1"/>
  <c r="S100" i="1"/>
  <c r="R107" i="1"/>
  <c r="S105" i="1" s="1"/>
  <c r="I84" i="1"/>
  <c r="H102" i="1"/>
  <c r="H125" i="1"/>
  <c r="U129" i="1"/>
  <c r="M40" i="3" s="1"/>
  <c r="J116" i="1"/>
  <c r="X129" i="1"/>
  <c r="X25" i="3" s="1"/>
  <c r="W174" i="1"/>
  <c r="S31" i="3" s="1"/>
  <c r="V174" i="1"/>
  <c r="R34" i="3" s="1"/>
  <c r="I258" i="1"/>
  <c r="G265" i="1"/>
  <c r="Q353" i="1"/>
  <c r="S351" i="1"/>
  <c r="H302" i="1"/>
  <c r="I191" i="1"/>
  <c r="G198" i="1"/>
  <c r="H62" i="1"/>
  <c r="I60" i="1" s="1"/>
  <c r="S102" i="1"/>
  <c r="Q109" i="1"/>
  <c r="H57" i="1"/>
  <c r="R62" i="1"/>
  <c r="S60" i="1" s="1"/>
  <c r="G154" i="1"/>
  <c r="I147" i="1"/>
  <c r="S78" i="1"/>
  <c r="R87" i="1"/>
  <c r="R170" i="1"/>
  <c r="Q198" i="1"/>
  <c r="S191" i="1"/>
  <c r="R175" i="1"/>
  <c r="S173" i="1" s="1"/>
  <c r="H191" i="1"/>
  <c r="H214" i="1"/>
  <c r="R302" i="1"/>
  <c r="H346" i="1"/>
  <c r="H395" i="1"/>
  <c r="I393" i="1" s="1"/>
  <c r="I394" i="1" s="1"/>
  <c r="Q506" i="1"/>
  <c r="S499" i="1"/>
  <c r="G550" i="1"/>
  <c r="I543" i="1"/>
  <c r="Q309" i="1"/>
  <c r="H367" i="1"/>
  <c r="S434" i="1"/>
  <c r="Q441" i="1"/>
  <c r="I409" i="1"/>
  <c r="H351" i="1"/>
  <c r="I349" i="1" s="1"/>
  <c r="R372" i="1"/>
  <c r="S370" i="1" s="1"/>
  <c r="H478" i="1"/>
  <c r="H527" i="1"/>
  <c r="I525" i="1" s="1"/>
  <c r="G705" i="1"/>
  <c r="I698" i="1"/>
  <c r="H747" i="1"/>
  <c r="I745" i="1" s="1"/>
  <c r="S851" i="1"/>
  <c r="Q858" i="1"/>
  <c r="Q881" i="1"/>
  <c r="S874" i="1"/>
  <c r="I895" i="1"/>
  <c r="G902" i="1"/>
  <c r="R483" i="1"/>
  <c r="S481" i="1" s="1"/>
  <c r="R522" i="1"/>
  <c r="H566" i="1"/>
  <c r="R592" i="1"/>
  <c r="S590" i="1" s="1"/>
  <c r="S591" i="1" s="1"/>
  <c r="S654" i="1"/>
  <c r="Q661" i="1"/>
  <c r="G793" i="1"/>
  <c r="I786" i="1"/>
  <c r="G529" i="1"/>
  <c r="I522" i="1"/>
  <c r="S587" i="1"/>
  <c r="Q594" i="1"/>
  <c r="R615" i="1"/>
  <c r="S613" i="1" s="1"/>
  <c r="S742" i="1"/>
  <c r="Q749" i="1"/>
  <c r="S805" i="1"/>
  <c r="R814" i="1"/>
  <c r="Q638" i="1"/>
  <c r="I742" i="1"/>
  <c r="G749" i="1"/>
  <c r="H786" i="1"/>
  <c r="H791" i="1"/>
  <c r="I789" i="1" s="1"/>
  <c r="Q1057" i="1"/>
  <c r="S1050" i="1"/>
  <c r="I1092" i="1"/>
  <c r="R1120" i="1"/>
  <c r="S1118" i="1" s="1"/>
  <c r="R571" i="1"/>
  <c r="S569" i="1" s="1"/>
  <c r="G617" i="1"/>
  <c r="I610" i="1"/>
  <c r="H703" i="1"/>
  <c r="I701" i="1" s="1"/>
  <c r="H983" i="1"/>
  <c r="H1011" i="1"/>
  <c r="I1009" i="1" s="1"/>
  <c r="R1115" i="1"/>
  <c r="S1138" i="1"/>
  <c r="Q1145" i="1"/>
  <c r="I1138" i="1"/>
  <c r="G1145" i="1"/>
  <c r="R1187" i="1"/>
  <c r="S1185" i="1" s="1"/>
  <c r="S1186" i="1" s="1"/>
  <c r="R1208" i="1"/>
  <c r="S1206" i="1" s="1"/>
  <c r="H631" i="1"/>
  <c r="R747" i="1"/>
  <c r="S745" i="1" s="1"/>
  <c r="S746" i="1" s="1"/>
  <c r="G1013" i="1"/>
  <c r="I1006" i="1"/>
  <c r="S1053" i="1"/>
  <c r="S810" i="1"/>
  <c r="Q969" i="1"/>
  <c r="R1247" i="1"/>
  <c r="R1363" i="1"/>
  <c r="S1361" i="1" s="1"/>
  <c r="I1379" i="1"/>
  <c r="G1386" i="1"/>
  <c r="S1402" i="1"/>
  <c r="Q1409" i="1"/>
  <c r="S1471" i="1"/>
  <c r="I942" i="1"/>
  <c r="I1071" i="1"/>
  <c r="G1078" i="1"/>
  <c r="I1203" i="1"/>
  <c r="G1210" i="1"/>
  <c r="R1275" i="1"/>
  <c r="S1273" i="1" s="1"/>
  <c r="Q1298" i="1"/>
  <c r="S1291" i="1"/>
  <c r="H1583" i="1"/>
  <c r="I1581" i="1" s="1"/>
  <c r="Q1034" i="1"/>
  <c r="S1027" i="1"/>
  <c r="G1342" i="1"/>
  <c r="Q1430" i="1"/>
  <c r="S1423" i="1"/>
  <c r="I1294" i="1"/>
  <c r="S1358" i="1"/>
  <c r="Q1365" i="1"/>
  <c r="R1495" i="1"/>
  <c r="S1493" i="1" s="1"/>
  <c r="R1555" i="1"/>
  <c r="R1560" i="1"/>
  <c r="S1558" i="1" s="1"/>
  <c r="S1559" i="1" s="1"/>
  <c r="R1648" i="1"/>
  <c r="S1646" i="1" s="1"/>
  <c r="H1446" i="1"/>
  <c r="I1444" i="1" s="1"/>
  <c r="I1710" i="1"/>
  <c r="G1717" i="1"/>
  <c r="S1713" i="1"/>
  <c r="R1076" i="1"/>
  <c r="S1074" i="1" s="1"/>
  <c r="S1075" i="1" s="1"/>
  <c r="H1291" i="1"/>
  <c r="Q1585" i="1"/>
  <c r="H1599" i="1"/>
  <c r="Q1673" i="1"/>
  <c r="J1673" i="1" s="1"/>
  <c r="R1604" i="1"/>
  <c r="S1602" i="1" s="1"/>
  <c r="R1643" i="1"/>
  <c r="R1974" i="1"/>
  <c r="R1979" i="1"/>
  <c r="S1977" i="1" s="1"/>
  <c r="S2039" i="1"/>
  <c r="Q2046" i="1"/>
  <c r="H2106" i="1"/>
  <c r="G1474" i="1"/>
  <c r="I1467" i="1"/>
  <c r="H1495" i="1"/>
  <c r="I1493" i="1" s="1"/>
  <c r="I1494" i="1" s="1"/>
  <c r="H1710" i="1"/>
  <c r="G2069" i="1"/>
  <c r="I2062" i="1"/>
  <c r="G1606" i="1"/>
  <c r="I1599" i="1"/>
  <c r="R1736" i="1"/>
  <c r="S1734" i="1" s="1"/>
  <c r="S1735" i="1" s="1"/>
  <c r="H1863" i="1"/>
  <c r="R1995" i="1"/>
  <c r="Q2090" i="1"/>
  <c r="S2083" i="1"/>
  <c r="Q1981" i="1"/>
  <c r="I2242" i="1"/>
  <c r="I2330" i="1"/>
  <c r="I2418" i="1"/>
  <c r="G2794" i="1"/>
  <c r="I2787" i="1"/>
  <c r="G2882" i="1"/>
  <c r="I2875" i="1"/>
  <c r="Q1958" i="1"/>
  <c r="S1951" i="1"/>
  <c r="R2039" i="1"/>
  <c r="H2062" i="1"/>
  <c r="G2090" i="1"/>
  <c r="I2083" i="1"/>
  <c r="R2111" i="1"/>
  <c r="S2109" i="1" s="1"/>
  <c r="Q2157" i="1"/>
  <c r="H2176" i="1"/>
  <c r="I2174" i="1" s="1"/>
  <c r="H2259" i="1"/>
  <c r="I2347" i="1"/>
  <c r="G2354" i="1"/>
  <c r="H2859" i="1"/>
  <c r="I2857" i="1" s="1"/>
  <c r="H1775" i="1"/>
  <c r="G2222" i="1"/>
  <c r="I2215" i="1"/>
  <c r="G2310" i="1"/>
  <c r="I2303" i="1"/>
  <c r="S2171" i="1"/>
  <c r="Q2178" i="1"/>
  <c r="R2176" i="1"/>
  <c r="S2174" i="1" s="1"/>
  <c r="R2259" i="1"/>
  <c r="U2330" i="1"/>
  <c r="I13" i="3" s="1"/>
  <c r="X2330" i="1"/>
  <c r="F19" i="3" s="1"/>
  <c r="U2418" i="1"/>
  <c r="Q46" i="3" s="1"/>
  <c r="X2418" i="1"/>
  <c r="AB31" i="3" s="1"/>
  <c r="S2611" i="1"/>
  <c r="Q2618" i="1"/>
  <c r="S2676" i="1"/>
  <c r="R2685" i="1"/>
  <c r="R2704" i="1"/>
  <c r="S2702" i="1" s="1"/>
  <c r="S2703" i="1" s="1"/>
  <c r="R2748" i="1"/>
  <c r="S2746" i="1" s="1"/>
  <c r="S2747" i="1" s="1"/>
  <c r="H2787" i="1"/>
  <c r="S2787" i="1"/>
  <c r="Q2794" i="1"/>
  <c r="H1912" i="1"/>
  <c r="I1910" i="1" s="1"/>
  <c r="I1911" i="1" s="1"/>
  <c r="H2391" i="1"/>
  <c r="H2479" i="1"/>
  <c r="G2662" i="1"/>
  <c r="I2655" i="1"/>
  <c r="R2817" i="1"/>
  <c r="S2808" i="1"/>
  <c r="S2809" i="1" s="1"/>
  <c r="S2857" i="1"/>
  <c r="S2858" i="1" s="1"/>
  <c r="S2769" i="1"/>
  <c r="S2878" i="1"/>
  <c r="S2879" i="1" s="1"/>
  <c r="Y82" i="2"/>
  <c r="X82" i="2"/>
  <c r="Y81" i="2"/>
  <c r="X81" i="2"/>
  <c r="Y80" i="2"/>
  <c r="X80" i="2"/>
  <c r="Y79" i="2"/>
  <c r="X79" i="2"/>
  <c r="Y78" i="2"/>
  <c r="X78" i="2"/>
  <c r="Y77" i="2"/>
  <c r="X77" i="2"/>
  <c r="Y76" i="2"/>
  <c r="X76" i="2"/>
  <c r="Y75" i="2"/>
  <c r="X75" i="2"/>
  <c r="Y74" i="2"/>
  <c r="X74" i="2"/>
  <c r="Y73" i="2"/>
  <c r="X73" i="2"/>
  <c r="Y72" i="2"/>
  <c r="X72" i="2"/>
  <c r="Y71" i="2"/>
  <c r="X71" i="2"/>
  <c r="Y70" i="2"/>
  <c r="X70" i="2"/>
  <c r="Y69" i="2"/>
  <c r="X69" i="2"/>
  <c r="Y68" i="2"/>
  <c r="X68" i="2"/>
  <c r="Y67" i="2"/>
  <c r="X67" i="2"/>
  <c r="Y66" i="2"/>
  <c r="X66" i="2"/>
  <c r="Y65" i="2"/>
  <c r="X65" i="2"/>
  <c r="Y64" i="2"/>
  <c r="X64" i="2"/>
  <c r="Y63" i="2"/>
  <c r="X63" i="2"/>
  <c r="Y62" i="2"/>
  <c r="X62" i="2"/>
  <c r="Y61" i="2"/>
  <c r="X61" i="2"/>
  <c r="Y60" i="2"/>
  <c r="X60" i="2"/>
  <c r="Y59" i="2"/>
  <c r="X59" i="2"/>
  <c r="Y58" i="2"/>
  <c r="X58" i="2"/>
  <c r="Y57" i="2"/>
  <c r="X57" i="2"/>
  <c r="Y56" i="2"/>
  <c r="X56" i="2"/>
  <c r="Y55" i="2"/>
  <c r="X55" i="2"/>
  <c r="Y54" i="2"/>
  <c r="X54" i="2"/>
  <c r="Y53" i="2"/>
  <c r="X53" i="2"/>
  <c r="Y52" i="2"/>
  <c r="X52" i="2"/>
  <c r="Y51" i="2"/>
  <c r="X51" i="2"/>
  <c r="Y50" i="2"/>
  <c r="X50" i="2"/>
  <c r="Y49" i="2"/>
  <c r="X49" i="2"/>
  <c r="Y48" i="2"/>
  <c r="X48" i="2"/>
  <c r="Y47" i="2"/>
  <c r="X47" i="2"/>
  <c r="Y46" i="2"/>
  <c r="X46" i="2"/>
  <c r="Y45" i="2"/>
  <c r="X45" i="2"/>
  <c r="Y44" i="2"/>
  <c r="X44" i="2"/>
  <c r="Y43" i="2"/>
  <c r="X43" i="2"/>
  <c r="Y42" i="2"/>
  <c r="X42" i="2"/>
  <c r="Y41" i="2"/>
  <c r="X41" i="2"/>
  <c r="Y40" i="2"/>
  <c r="X40" i="2"/>
  <c r="Y39" i="2"/>
  <c r="X39" i="2"/>
  <c r="Y38" i="2"/>
  <c r="X38" i="2"/>
  <c r="Y37" i="2"/>
  <c r="X37" i="2"/>
  <c r="Y36" i="2"/>
  <c r="X36" i="2"/>
  <c r="Y35" i="2"/>
  <c r="X35" i="2"/>
  <c r="Y34" i="2"/>
  <c r="X34" i="2"/>
  <c r="Y33" i="2"/>
  <c r="X33" i="2"/>
  <c r="Y32" i="2"/>
  <c r="X32" i="2"/>
  <c r="Y31" i="2"/>
  <c r="X31" i="2"/>
  <c r="Y30" i="2"/>
  <c r="X30" i="2"/>
  <c r="Y29" i="2"/>
  <c r="X29" i="2"/>
  <c r="Y28" i="2"/>
  <c r="X28" i="2"/>
  <c r="Y27" i="2"/>
  <c r="X27" i="2"/>
  <c r="Y26" i="2"/>
  <c r="X26" i="2"/>
  <c r="Y25" i="2"/>
  <c r="X25" i="2"/>
  <c r="Y24" i="2"/>
  <c r="X24" i="2"/>
  <c r="Y23" i="2"/>
  <c r="X23" i="2"/>
  <c r="Y22" i="2"/>
  <c r="X22" i="2"/>
  <c r="Y21" i="2"/>
  <c r="X21" i="2"/>
  <c r="Y20" i="2"/>
  <c r="X20" i="2"/>
  <c r="Y19" i="2"/>
  <c r="X19" i="2"/>
  <c r="Y18" i="2"/>
  <c r="X18" i="2"/>
  <c r="Y17" i="2"/>
  <c r="X17" i="2"/>
  <c r="Y16" i="2"/>
  <c r="X16" i="2"/>
  <c r="Y15" i="2"/>
  <c r="X15" i="2"/>
  <c r="Y14" i="2"/>
  <c r="X14" i="2"/>
  <c r="Y13" i="2"/>
  <c r="X13" i="2"/>
  <c r="Y12" i="2"/>
  <c r="X12" i="2"/>
  <c r="Y11" i="2"/>
  <c r="X11" i="2"/>
  <c r="Y10" i="2"/>
  <c r="X10" i="2"/>
  <c r="Y9" i="2"/>
  <c r="X9" i="2"/>
  <c r="Y8" i="2"/>
  <c r="X8" i="2"/>
  <c r="Y7" i="2"/>
  <c r="X7" i="2"/>
  <c r="Y6" i="2"/>
  <c r="X6" i="2"/>
  <c r="Y5" i="2"/>
  <c r="X5" i="2"/>
  <c r="Y4" i="2"/>
  <c r="X4" i="2"/>
  <c r="Y3" i="2"/>
  <c r="X3" i="2"/>
  <c r="R1057" i="1" l="1"/>
  <c r="R1826" i="1"/>
  <c r="I1823" i="1"/>
  <c r="S1817" i="1"/>
  <c r="S1818" i="1" s="1"/>
  <c r="S1207" i="1"/>
  <c r="I1202" i="1"/>
  <c r="H1210" i="1"/>
  <c r="U1206" i="1" s="1"/>
  <c r="I54" i="3" s="1"/>
  <c r="H1365" i="1"/>
  <c r="I1362" i="1"/>
  <c r="R1365" i="1"/>
  <c r="T265" i="1"/>
  <c r="V262" i="1"/>
  <c r="H43" i="3" s="1"/>
  <c r="S256" i="1"/>
  <c r="S257" i="1" s="1"/>
  <c r="I262" i="1"/>
  <c r="S262" i="1"/>
  <c r="H1694" i="1"/>
  <c r="S1691" i="1"/>
  <c r="S673" i="1"/>
  <c r="S674" i="1" s="1"/>
  <c r="S174" i="1"/>
  <c r="I658" i="1"/>
  <c r="S1934" i="1"/>
  <c r="H1937" i="1"/>
  <c r="J1937" i="1"/>
  <c r="I1929" i="1"/>
  <c r="I1670" i="1"/>
  <c r="R1673" i="1"/>
  <c r="S1665" i="1"/>
  <c r="R1101" i="1"/>
  <c r="S1098" i="1"/>
  <c r="H1101" i="1"/>
  <c r="U1097" i="1" s="1"/>
  <c r="W33" i="3" s="1"/>
  <c r="I1093" i="1"/>
  <c r="S482" i="1"/>
  <c r="R1893" i="1"/>
  <c r="W1890" i="1"/>
  <c r="AG40" i="3" s="1"/>
  <c r="H1893" i="1"/>
  <c r="U1889" i="1" s="1"/>
  <c r="W54" i="3" s="1"/>
  <c r="I1890" i="1"/>
  <c r="S79" i="1"/>
  <c r="S1626" i="1"/>
  <c r="I1626" i="1"/>
  <c r="R1629" i="1"/>
  <c r="U1626" i="1"/>
  <c r="Q25" i="3" s="1"/>
  <c r="J1613" i="1"/>
  <c r="T1629" i="1"/>
  <c r="S1620" i="1"/>
  <c r="S1621" i="1" s="1"/>
  <c r="J1629" i="1"/>
  <c r="S2456" i="1"/>
  <c r="W2462" i="1"/>
  <c r="W37" i="3" s="1"/>
  <c r="I2462" i="1"/>
  <c r="T2465" i="1"/>
  <c r="S2462" i="1"/>
  <c r="H2465" i="1"/>
  <c r="X2461" i="1" s="1"/>
  <c r="X36" i="3" s="1"/>
  <c r="H2157" i="1"/>
  <c r="U2153" i="1" s="1"/>
  <c r="K15" i="3" s="1"/>
  <c r="R2157" i="1"/>
  <c r="W2153" i="1" s="1"/>
  <c r="G21" i="3" s="1"/>
  <c r="J2141" i="1"/>
  <c r="S2154" i="1"/>
  <c r="X2154" i="1"/>
  <c r="H22" i="3" s="1"/>
  <c r="I2154" i="1"/>
  <c r="S2149" i="1"/>
  <c r="R946" i="1"/>
  <c r="H946" i="1"/>
  <c r="I943" i="1"/>
  <c r="T946" i="1"/>
  <c r="S938" i="1"/>
  <c r="I1450" i="1"/>
  <c r="S2615" i="1"/>
  <c r="R2618" i="1"/>
  <c r="R770" i="1"/>
  <c r="S761" i="1"/>
  <c r="X2110" i="1"/>
  <c r="AB43" i="3" s="1"/>
  <c r="J2113" i="1"/>
  <c r="S2110" i="1"/>
  <c r="I1230" i="1"/>
  <c r="H1233" i="1"/>
  <c r="U1229" i="1" s="1"/>
  <c r="E15" i="3" s="1"/>
  <c r="I1224" i="1"/>
  <c r="I1225" i="1" s="1"/>
  <c r="S2346" i="1"/>
  <c r="R1321" i="1"/>
  <c r="I1313" i="1"/>
  <c r="I1295" i="1"/>
  <c r="I1758" i="1"/>
  <c r="S1752" i="1"/>
  <c r="X1758" i="1"/>
  <c r="AF49" i="3" s="1"/>
  <c r="U1758" i="1"/>
  <c r="AC52" i="3" s="1"/>
  <c r="R2442" i="1"/>
  <c r="S2433" i="1"/>
  <c r="S811" i="1"/>
  <c r="H814" i="1"/>
  <c r="S2545" i="1"/>
  <c r="S2553" i="1" s="1"/>
  <c r="I2198" i="1"/>
  <c r="I2192" i="1"/>
  <c r="V2638" i="1"/>
  <c r="T37" i="3" s="1"/>
  <c r="S2638" i="1"/>
  <c r="H2641" i="1"/>
  <c r="X2637" i="1" s="1"/>
  <c r="V33" i="3" s="1"/>
  <c r="R2641" i="1"/>
  <c r="V2637" i="1" s="1"/>
  <c r="T36" i="3" s="1"/>
  <c r="J2625" i="1"/>
  <c r="J2641" i="1"/>
  <c r="H1013" i="1"/>
  <c r="X1009" i="1" s="1"/>
  <c r="N54" i="3" s="1"/>
  <c r="R1782" i="1"/>
  <c r="I1779" i="1"/>
  <c r="S899" i="1"/>
  <c r="S893" i="1"/>
  <c r="I894" i="1"/>
  <c r="I899" i="1"/>
  <c r="H2002" i="1"/>
  <c r="S1999" i="1"/>
  <c r="S106" i="1"/>
  <c r="S454" i="1"/>
  <c r="S459" i="1"/>
  <c r="H1518" i="1"/>
  <c r="S371" i="1"/>
  <c r="S2412" i="1"/>
  <c r="I2413" i="1" s="1"/>
  <c r="V2418" i="1"/>
  <c r="R46" i="3" s="1"/>
  <c r="J2421" i="1"/>
  <c r="W2418" i="1"/>
  <c r="AA31" i="3" s="1"/>
  <c r="I2368" i="1"/>
  <c r="S2369" i="1"/>
  <c r="H1805" i="1"/>
  <c r="X1801" i="1" s="1"/>
  <c r="L27" i="3" s="1"/>
  <c r="S1797" i="1"/>
  <c r="H1145" i="1"/>
  <c r="U1141" i="1" s="1"/>
  <c r="AA27" i="3" s="1"/>
  <c r="S1142" i="1"/>
  <c r="I855" i="1"/>
  <c r="S855" i="1"/>
  <c r="H858" i="1"/>
  <c r="W1559" i="1"/>
  <c r="AC13" i="3" s="1"/>
  <c r="T1562" i="1"/>
  <c r="I790" i="1"/>
  <c r="I498" i="1"/>
  <c r="S922" i="1"/>
  <c r="S2594" i="1"/>
  <c r="I2594" i="1"/>
  <c r="V2594" i="1"/>
  <c r="P43" i="3" s="1"/>
  <c r="J2597" i="1"/>
  <c r="W2594" i="1"/>
  <c r="Y28" i="3" s="1"/>
  <c r="I741" i="1"/>
  <c r="S1603" i="1"/>
  <c r="I218" i="1"/>
  <c r="I2263" i="1"/>
  <c r="I2081" i="1"/>
  <c r="I2082" i="1" s="1"/>
  <c r="R2090" i="1"/>
  <c r="V2086" i="1" s="1"/>
  <c r="AD39" i="3" s="1"/>
  <c r="I1846" i="1"/>
  <c r="R1849" i="1"/>
  <c r="V1845" i="1" s="1"/>
  <c r="T15" i="3" s="1"/>
  <c r="S1841" i="1"/>
  <c r="S1031" i="1"/>
  <c r="S526" i="1"/>
  <c r="I1251" i="1"/>
  <c r="H1254" i="1"/>
  <c r="U1250" i="1" s="1"/>
  <c r="S9" i="3" s="1"/>
  <c r="S1861" i="1"/>
  <c r="S2219" i="1"/>
  <c r="S1978" i="1"/>
  <c r="H1981" i="1"/>
  <c r="U1977" i="1" s="1"/>
  <c r="M18" i="3" s="1"/>
  <c r="I350" i="1"/>
  <c r="R353" i="1"/>
  <c r="V349" i="1" s="1"/>
  <c r="P30" i="3" s="1"/>
  <c r="I966" i="1"/>
  <c r="R2289" i="1"/>
  <c r="I2286" i="1"/>
  <c r="H397" i="1"/>
  <c r="I635" i="1"/>
  <c r="R638" i="1"/>
  <c r="R242" i="1"/>
  <c r="V238" i="1" s="1"/>
  <c r="AB12" i="3" s="1"/>
  <c r="S239" i="1"/>
  <c r="S233" i="1"/>
  <c r="S234" i="1" s="1"/>
  <c r="S306" i="1"/>
  <c r="I306" i="1"/>
  <c r="S189" i="1"/>
  <c r="I195" i="1"/>
  <c r="S195" i="1"/>
  <c r="R1409" i="1"/>
  <c r="S1383" i="1"/>
  <c r="I1378" i="1"/>
  <c r="H1386" i="1"/>
  <c r="X1382" i="1" s="1"/>
  <c r="AF15" i="3" s="1"/>
  <c r="V415" i="1"/>
  <c r="Z55" i="3" s="1"/>
  <c r="T418" i="1"/>
  <c r="I410" i="1"/>
  <c r="R418" i="1"/>
  <c r="V414" i="1" s="1"/>
  <c r="Z54" i="3" s="1"/>
  <c r="S415" i="1"/>
  <c r="H418" i="1"/>
  <c r="X414" i="1" s="1"/>
  <c r="AH42" i="3" s="1"/>
  <c r="H1650" i="1"/>
  <c r="X1646" i="1" s="1"/>
  <c r="T21" i="3" s="1"/>
  <c r="S1647" i="1"/>
  <c r="S2175" i="1"/>
  <c r="S1269" i="1"/>
  <c r="S2131" i="1"/>
  <c r="I283" i="1"/>
  <c r="R286" i="1"/>
  <c r="H286" i="1"/>
  <c r="I679" i="1"/>
  <c r="S151" i="1"/>
  <c r="S154" i="1" s="1"/>
  <c r="H154" i="1"/>
  <c r="S570" i="1"/>
  <c r="W570" i="1"/>
  <c r="Y49" i="3" s="1"/>
  <c r="T573" i="1"/>
  <c r="R221" i="1"/>
  <c r="V217" i="1" s="1"/>
  <c r="AH48" i="3" s="1"/>
  <c r="I151" i="1"/>
  <c r="R109" i="1"/>
  <c r="V105" i="1" s="1"/>
  <c r="Z21" i="3" s="1"/>
  <c r="S61" i="1"/>
  <c r="I653" i="1"/>
  <c r="I850" i="1"/>
  <c r="V2923" i="1"/>
  <c r="W2923" i="1"/>
  <c r="U2770" i="1"/>
  <c r="X2770" i="1"/>
  <c r="I1802" i="1"/>
  <c r="X2374" i="1"/>
  <c r="AF25" i="3" s="1"/>
  <c r="U2374" i="1"/>
  <c r="M52" i="3" s="1"/>
  <c r="J2361" i="1"/>
  <c r="J2377" i="1"/>
  <c r="S1274" i="1"/>
  <c r="S1054" i="1"/>
  <c r="S614" i="1"/>
  <c r="S1137" i="1"/>
  <c r="I2571" i="1"/>
  <c r="T2509" i="1"/>
  <c r="I2325" i="1"/>
  <c r="S1318" i="1"/>
  <c r="H837" i="1"/>
  <c r="X833" i="1" s="1"/>
  <c r="P12" i="3" s="1"/>
  <c r="I1142" i="1"/>
  <c r="S723" i="1"/>
  <c r="I389" i="1"/>
  <c r="I591" i="1"/>
  <c r="S2853" i="1"/>
  <c r="R2222" i="1"/>
  <c r="W2218" i="1" s="1"/>
  <c r="Q51" i="3" s="1"/>
  <c r="S966" i="1"/>
  <c r="S2902" i="1"/>
  <c r="J2493" i="1"/>
  <c r="I2457" i="1"/>
  <c r="J2097" i="1"/>
  <c r="R1430" i="1"/>
  <c r="W1426" i="1" s="1"/>
  <c r="Q9" i="3" s="1"/>
  <c r="W482" i="1"/>
  <c r="S19" i="3" s="1"/>
  <c r="R550" i="1"/>
  <c r="I1818" i="1"/>
  <c r="X1273" i="1"/>
  <c r="R36" i="3" s="1"/>
  <c r="R661" i="1"/>
  <c r="W657" i="1" s="1"/>
  <c r="Q15" i="3" s="1"/>
  <c r="S1577" i="1"/>
  <c r="R1694" i="1"/>
  <c r="X2550" i="1"/>
  <c r="AD22" i="3" s="1"/>
  <c r="U2550" i="1"/>
  <c r="K49" i="3" s="1"/>
  <c r="J2537" i="1"/>
  <c r="J2553" i="1"/>
  <c r="I415" i="1"/>
  <c r="X2198" i="1"/>
  <c r="AH28" i="3" s="1"/>
  <c r="J2185" i="1"/>
  <c r="U2198" i="1"/>
  <c r="O55" i="3" s="1"/>
  <c r="J2201" i="1"/>
  <c r="X2638" i="1"/>
  <c r="V34" i="3" s="1"/>
  <c r="U2638" i="1"/>
  <c r="S37" i="3" s="1"/>
  <c r="S1356" i="1"/>
  <c r="S1357" i="1" s="1"/>
  <c r="H902" i="1"/>
  <c r="X898" i="1" s="1"/>
  <c r="D39" i="3" s="1"/>
  <c r="S2633" i="1"/>
  <c r="S2641" i="1" s="1"/>
  <c r="W2636" i="1" s="1"/>
  <c r="U32" i="3" s="1"/>
  <c r="S2193" i="1"/>
  <c r="S2201" i="1" s="1"/>
  <c r="V2196" i="1" s="1"/>
  <c r="P53" i="3" s="1"/>
  <c r="I1686" i="1"/>
  <c r="V943" i="1"/>
  <c r="T46" i="3" s="1"/>
  <c r="J814" i="1"/>
  <c r="J1789" i="1"/>
  <c r="S2066" i="1"/>
  <c r="I1422" i="1"/>
  <c r="I1430" i="1" s="1"/>
  <c r="S834" i="1"/>
  <c r="I806" i="1"/>
  <c r="I1714" i="1"/>
  <c r="S1753" i="1"/>
  <c r="R1386" i="1"/>
  <c r="W1382" i="1" s="1"/>
  <c r="AE15" i="3" s="1"/>
  <c r="I239" i="1"/>
  <c r="S2501" i="1"/>
  <c r="I1533" i="1"/>
  <c r="I1541" i="1" s="1"/>
  <c r="U1536" i="1" s="1"/>
  <c r="AA14" i="3" s="1"/>
  <c r="I2917" i="1"/>
  <c r="I277" i="1"/>
  <c r="I2281" i="1"/>
  <c r="H1673" i="1"/>
  <c r="X1669" i="1" s="1"/>
  <c r="J36" i="3" s="1"/>
  <c r="U2946" i="1"/>
  <c r="X2946" i="1"/>
  <c r="U503" i="1"/>
  <c r="Q22" i="3" s="1"/>
  <c r="X503" i="1"/>
  <c r="L31" i="3" s="1"/>
  <c r="W2814" i="1"/>
  <c r="V2814" i="1"/>
  <c r="I1538" i="1"/>
  <c r="S1230" i="1"/>
  <c r="U283" i="1"/>
  <c r="W19" i="3" s="1"/>
  <c r="X283" i="1"/>
  <c r="J40" i="3" s="1"/>
  <c r="V1735" i="1"/>
  <c r="AH46" i="3" s="1"/>
  <c r="W1735" i="1"/>
  <c r="AA55" i="3" s="1"/>
  <c r="S2677" i="1"/>
  <c r="S2685" i="1" s="1"/>
  <c r="V2506" i="1"/>
  <c r="H55" i="3" s="1"/>
  <c r="I1181" i="1"/>
  <c r="S1026" i="1"/>
  <c r="S2770" i="1"/>
  <c r="S1890" i="1"/>
  <c r="I702" i="1"/>
  <c r="H1321" i="1"/>
  <c r="X1317" i="1" s="1"/>
  <c r="N42" i="3" s="1"/>
  <c r="S2791" i="1"/>
  <c r="I2087" i="1"/>
  <c r="I2589" i="1"/>
  <c r="I2237" i="1"/>
  <c r="I2245" i="1" s="1"/>
  <c r="R1541" i="1"/>
  <c r="I1119" i="1"/>
  <c r="R1034" i="1"/>
  <c r="V1030" i="1" s="1"/>
  <c r="L12" i="3" s="1"/>
  <c r="H1034" i="1"/>
  <c r="U1030" i="1" s="1"/>
  <c r="K12" i="3" s="1"/>
  <c r="I570" i="1"/>
  <c r="R705" i="1"/>
  <c r="W701" i="1" s="1"/>
  <c r="M21" i="3" s="1"/>
  <c r="H2574" i="1"/>
  <c r="X2570" i="1" s="1"/>
  <c r="N45" i="3" s="1"/>
  <c r="S2395" i="1"/>
  <c r="S1339" i="1"/>
  <c r="S1582" i="1"/>
  <c r="S1010" i="1"/>
  <c r="S2918" i="1"/>
  <c r="H1474" i="1"/>
  <c r="X1470" i="1" s="1"/>
  <c r="V24" i="3" s="1"/>
  <c r="S658" i="1"/>
  <c r="S679" i="1"/>
  <c r="I2765" i="1"/>
  <c r="S278" i="1"/>
  <c r="R1078" i="1"/>
  <c r="W1074" i="1" s="1"/>
  <c r="U9" i="3" s="1"/>
  <c r="X2286" i="1"/>
  <c r="Z40" i="3" s="1"/>
  <c r="U2286" i="1"/>
  <c r="W43" i="3" s="1"/>
  <c r="J2273" i="1"/>
  <c r="J2289" i="1"/>
  <c r="I1691" i="1"/>
  <c r="W2726" i="1"/>
  <c r="V2726" i="1"/>
  <c r="U1582" i="1"/>
  <c r="AE55" i="3" s="1"/>
  <c r="X1582" i="1"/>
  <c r="AH52" i="3" s="1"/>
  <c r="V2747" i="1"/>
  <c r="W2747" i="1"/>
  <c r="X2462" i="1"/>
  <c r="X37" i="3" s="1"/>
  <c r="U2462" i="1"/>
  <c r="U40" i="3" s="1"/>
  <c r="J2449" i="1"/>
  <c r="J2465" i="1"/>
  <c r="U84" i="1"/>
  <c r="I46" i="3" s="1"/>
  <c r="X84" i="1"/>
  <c r="AB19" i="3" s="1"/>
  <c r="H1717" i="1"/>
  <c r="I1708" i="1"/>
  <c r="I2104" i="1"/>
  <c r="I2105" i="1" s="1"/>
  <c r="H2113" i="1"/>
  <c r="I1289" i="1"/>
  <c r="I1290" i="1" s="1"/>
  <c r="H1298" i="1"/>
  <c r="S1553" i="1"/>
  <c r="S1554" i="1" s="1"/>
  <c r="S1562" i="1" s="1"/>
  <c r="R1562" i="1"/>
  <c r="W1295" i="1"/>
  <c r="W28" i="3" s="1"/>
  <c r="V1295" i="1"/>
  <c r="P40" i="3" s="1"/>
  <c r="T1298" i="1"/>
  <c r="V658" i="1"/>
  <c r="H31" i="3" s="1"/>
  <c r="T661" i="1"/>
  <c r="W658" i="1"/>
  <c r="Q16" i="3" s="1"/>
  <c r="I476" i="1"/>
  <c r="H485" i="1"/>
  <c r="V306" i="1"/>
  <c r="L37" i="3" s="1"/>
  <c r="W306" i="1"/>
  <c r="U22" i="3" s="1"/>
  <c r="T309" i="1"/>
  <c r="V503" i="1"/>
  <c r="R22" i="3" s="1"/>
  <c r="T506" i="1"/>
  <c r="W503" i="1"/>
  <c r="K31" i="3" s="1"/>
  <c r="J490" i="1"/>
  <c r="J506" i="1"/>
  <c r="V195" i="1"/>
  <c r="AF10" i="3" s="1"/>
  <c r="T198" i="1"/>
  <c r="W195" i="1"/>
  <c r="C52" i="3" s="1"/>
  <c r="U2086" i="1"/>
  <c r="AC39" i="3" s="1"/>
  <c r="X2086" i="1"/>
  <c r="X48" i="3" s="1"/>
  <c r="W1207" i="1"/>
  <c r="AG19" i="3" s="1"/>
  <c r="V1207" i="1"/>
  <c r="J55" i="3" s="1"/>
  <c r="T1210" i="1"/>
  <c r="J1877" i="1"/>
  <c r="X1890" i="1"/>
  <c r="AH40" i="3" s="1"/>
  <c r="U1890" i="1"/>
  <c r="W55" i="3" s="1"/>
  <c r="J1893" i="1"/>
  <c r="W1823" i="1"/>
  <c r="Q19" i="3" s="1"/>
  <c r="T1826" i="1"/>
  <c r="V1823" i="1"/>
  <c r="J31" i="3" s="1"/>
  <c r="J2817" i="1"/>
  <c r="J2801" i="1"/>
  <c r="X2814" i="1"/>
  <c r="U2814" i="1"/>
  <c r="T2817" i="1"/>
  <c r="S2022" i="1"/>
  <c r="J1122" i="1"/>
  <c r="J1106" i="1"/>
  <c r="X1119" i="1"/>
  <c r="Z31" i="3" s="1"/>
  <c r="U1119" i="1"/>
  <c r="Q43" i="3" s="1"/>
  <c r="J726" i="1"/>
  <c r="X723" i="1"/>
  <c r="Z10" i="3" s="1"/>
  <c r="J710" i="1"/>
  <c r="U723" i="1"/>
  <c r="C43" i="3" s="1"/>
  <c r="V1361" i="1"/>
  <c r="AD18" i="3" s="1"/>
  <c r="W1361" i="1"/>
  <c r="I48" i="3" s="1"/>
  <c r="V634" i="1"/>
  <c r="T12" i="3" s="1"/>
  <c r="W634" i="1"/>
  <c r="E33" i="3" s="1"/>
  <c r="U393" i="1"/>
  <c r="AE45" i="3" s="1"/>
  <c r="X393" i="1"/>
  <c r="AB51" i="3" s="1"/>
  <c r="V218" i="1"/>
  <c r="AH49" i="3" s="1"/>
  <c r="T221" i="1"/>
  <c r="W218" i="1"/>
  <c r="AC55" i="3" s="1"/>
  <c r="W2548" i="1"/>
  <c r="AC20" i="3" s="1"/>
  <c r="V2548" i="1"/>
  <c r="L47" i="3" s="1"/>
  <c r="S2741" i="1"/>
  <c r="S2742" i="1" s="1"/>
  <c r="R2750" i="1"/>
  <c r="I2609" i="1"/>
  <c r="I2610" i="1" s="1"/>
  <c r="H2618" i="1"/>
  <c r="T1893" i="1"/>
  <c r="I2017" i="1"/>
  <c r="R1717" i="1"/>
  <c r="S1708" i="1"/>
  <c r="R1453" i="1"/>
  <c r="S1444" i="1"/>
  <c r="I1445" i="1" s="1"/>
  <c r="U1427" i="1"/>
  <c r="C31" i="3" s="1"/>
  <c r="J1414" i="1"/>
  <c r="X1427" i="1"/>
  <c r="R10" i="3" s="1"/>
  <c r="J1430" i="1"/>
  <c r="J1085" i="1"/>
  <c r="X1098" i="1"/>
  <c r="T40" i="3" s="1"/>
  <c r="U1098" i="1"/>
  <c r="W34" i="3" s="1"/>
  <c r="J1101" i="1"/>
  <c r="V767" i="1"/>
  <c r="V49" i="3" s="1"/>
  <c r="W767" i="1"/>
  <c r="AC37" i="3" s="1"/>
  <c r="T770" i="1"/>
  <c r="W459" i="1"/>
  <c r="G37" i="3" s="1"/>
  <c r="V459" i="1"/>
  <c r="V16" i="3" s="1"/>
  <c r="T462" i="1"/>
  <c r="S462" i="1" s="1"/>
  <c r="V2263" i="1"/>
  <c r="AB37" i="3" s="1"/>
  <c r="T2266" i="1"/>
  <c r="W2263" i="1"/>
  <c r="U46" i="3" s="1"/>
  <c r="V2483" i="1"/>
  <c r="D13" i="3" s="1"/>
  <c r="T2486" i="1"/>
  <c r="W2483" i="1"/>
  <c r="E10" i="3" s="1"/>
  <c r="H2046" i="1"/>
  <c r="R793" i="1"/>
  <c r="S2874" i="1"/>
  <c r="I2545" i="1"/>
  <c r="I2553" i="1" s="1"/>
  <c r="S2555" i="1" s="1"/>
  <c r="I2633" i="1"/>
  <c r="R749" i="1"/>
  <c r="X282" i="1"/>
  <c r="J39" i="3" s="1"/>
  <c r="U282" i="1"/>
  <c r="W18" i="3" s="1"/>
  <c r="V1889" i="1"/>
  <c r="X54" i="3" s="1"/>
  <c r="W1889" i="1"/>
  <c r="AG39" i="3" s="1"/>
  <c r="V898" i="1"/>
  <c r="X9" i="3" s="1"/>
  <c r="W898" i="1"/>
  <c r="C39" i="3" s="1"/>
  <c r="S2087" i="1"/>
  <c r="U701" i="1"/>
  <c r="K24" i="3" s="1"/>
  <c r="X701" i="1"/>
  <c r="N21" i="3" s="1"/>
  <c r="U83" i="1"/>
  <c r="I45" i="3" s="1"/>
  <c r="X83" i="1"/>
  <c r="AB18" i="3" s="1"/>
  <c r="V1074" i="1"/>
  <c r="D36" i="3" s="1"/>
  <c r="J2646" i="1"/>
  <c r="X2659" i="1"/>
  <c r="U2659" i="1"/>
  <c r="J2662" i="1"/>
  <c r="W2791" i="1"/>
  <c r="V2791" i="1"/>
  <c r="T2794" i="1"/>
  <c r="J2206" i="1"/>
  <c r="X2219" i="1"/>
  <c r="R52" i="3" s="1"/>
  <c r="J2222" i="1"/>
  <c r="U2219" i="1"/>
  <c r="AE31" i="3" s="1"/>
  <c r="H1782" i="1"/>
  <c r="I1773" i="1"/>
  <c r="I1774" i="1" s="1"/>
  <c r="I2257" i="1"/>
  <c r="H2266" i="1"/>
  <c r="I2506" i="1"/>
  <c r="R2002" i="1"/>
  <c r="S1993" i="1"/>
  <c r="S1994" i="1" s="1"/>
  <c r="J1590" i="1"/>
  <c r="X1603" i="1"/>
  <c r="D28" i="3" s="1"/>
  <c r="U1603" i="1"/>
  <c r="O10" i="3" s="1"/>
  <c r="J1606" i="1"/>
  <c r="V2043" i="1"/>
  <c r="AH34" i="3" s="1"/>
  <c r="T2046" i="1"/>
  <c r="W2043" i="1"/>
  <c r="S55" i="3" s="1"/>
  <c r="V1670" i="1"/>
  <c r="V19" i="3" s="1"/>
  <c r="T1673" i="1"/>
  <c r="S1673" i="1" s="1"/>
  <c r="W1670" i="1"/>
  <c r="I37" i="3" s="1"/>
  <c r="H1453" i="1"/>
  <c r="S1494" i="1"/>
  <c r="W1031" i="1"/>
  <c r="E22" i="3" s="1"/>
  <c r="T1034" i="1"/>
  <c r="V1031" i="1"/>
  <c r="L13" i="3" s="1"/>
  <c r="V1406" i="1"/>
  <c r="AH13" i="3" s="1"/>
  <c r="T1409" i="1"/>
  <c r="W1406" i="1"/>
  <c r="E55" i="3" s="1"/>
  <c r="S1362" i="1"/>
  <c r="I629" i="1"/>
  <c r="I630" i="1" s="1"/>
  <c r="H638" i="1"/>
  <c r="I1010" i="1"/>
  <c r="J617" i="1"/>
  <c r="J601" i="1"/>
  <c r="X614" i="1"/>
  <c r="V55" i="3" s="1"/>
  <c r="U614" i="1"/>
  <c r="AG37" i="3" s="1"/>
  <c r="X1097" i="1"/>
  <c r="T39" i="3" s="1"/>
  <c r="I784" i="1"/>
  <c r="I785" i="1" s="1"/>
  <c r="H793" i="1"/>
  <c r="V810" i="1"/>
  <c r="R54" i="3" s="1"/>
  <c r="W810" i="1"/>
  <c r="AG30" i="3" s="1"/>
  <c r="J513" i="1"/>
  <c r="X526" i="1"/>
  <c r="P25" i="3" s="1"/>
  <c r="U526" i="1"/>
  <c r="M28" i="3" s="1"/>
  <c r="J529" i="1"/>
  <c r="W878" i="1"/>
  <c r="K19" i="3" s="1"/>
  <c r="V878" i="1"/>
  <c r="J22" i="3" s="1"/>
  <c r="T881" i="1"/>
  <c r="V438" i="1"/>
  <c r="F40" i="3" s="1"/>
  <c r="T441" i="1"/>
  <c r="W438" i="1"/>
  <c r="W13" i="3" s="1"/>
  <c r="H221" i="1"/>
  <c r="I212" i="1"/>
  <c r="I213" i="1" s="1"/>
  <c r="I189" i="1"/>
  <c r="H198" i="1"/>
  <c r="S168" i="1"/>
  <c r="S169" i="1" s="1"/>
  <c r="R177" i="1"/>
  <c r="J138" i="1"/>
  <c r="J154" i="1"/>
  <c r="X151" i="1"/>
  <c r="P37" i="3" s="1"/>
  <c r="U28" i="3"/>
  <c r="H309" i="1"/>
  <c r="I300" i="1"/>
  <c r="I100" i="1"/>
  <c r="I101" i="1" s="1"/>
  <c r="H109" i="1"/>
  <c r="V2790" i="1"/>
  <c r="W2790" i="1"/>
  <c r="V2725" i="1"/>
  <c r="W2725" i="1"/>
  <c r="J2382" i="1"/>
  <c r="X2395" i="1"/>
  <c r="P49" i="3" s="1"/>
  <c r="J2398" i="1"/>
  <c r="U2395" i="1"/>
  <c r="AC28" i="3" s="1"/>
  <c r="U2878" i="1"/>
  <c r="X2878" i="1"/>
  <c r="V1778" i="1"/>
  <c r="D24" i="3" s="1"/>
  <c r="W1778" i="1"/>
  <c r="M9" i="3" s="1"/>
  <c r="S2377" i="1"/>
  <c r="S2281" i="1"/>
  <c r="S2289" i="1" s="1"/>
  <c r="I1735" i="1"/>
  <c r="J2025" i="1"/>
  <c r="J2009" i="1"/>
  <c r="U2022" i="1"/>
  <c r="Q13" i="3" s="1"/>
  <c r="X2022" i="1"/>
  <c r="F31" i="3" s="1"/>
  <c r="V1846" i="1"/>
  <c r="T16" i="3" s="1"/>
  <c r="T1849" i="1"/>
  <c r="W1846" i="1"/>
  <c r="G34" i="3" s="1"/>
  <c r="W1053" i="1"/>
  <c r="I15" i="3" s="1"/>
  <c r="V1053" i="1"/>
  <c r="H18" i="3" s="1"/>
  <c r="J1349" i="1"/>
  <c r="X1362" i="1"/>
  <c r="J49" i="3" s="1"/>
  <c r="J1365" i="1"/>
  <c r="U1362" i="1"/>
  <c r="AC19" i="3" s="1"/>
  <c r="X437" i="1"/>
  <c r="X12" i="3" s="1"/>
  <c r="U437" i="1"/>
  <c r="E39" i="3" s="1"/>
  <c r="W194" i="1"/>
  <c r="C51" i="3" s="1"/>
  <c r="V194" i="1"/>
  <c r="AF9" i="3" s="1"/>
  <c r="I174" i="1"/>
  <c r="R64" i="1"/>
  <c r="I2653" i="1"/>
  <c r="H2662" i="1"/>
  <c r="J2926" i="1"/>
  <c r="U2923" i="1"/>
  <c r="J2910" i="1"/>
  <c r="X2923" i="1"/>
  <c r="T2926" i="1"/>
  <c r="S2926" i="1" s="1"/>
  <c r="S2697" i="1"/>
  <c r="R2706" i="1"/>
  <c r="R2178" i="1"/>
  <c r="I2301" i="1"/>
  <c r="I2302" i="1" s="1"/>
  <c r="H2310" i="1"/>
  <c r="W1911" i="1"/>
  <c r="Y52" i="3" s="1"/>
  <c r="T1914" i="1"/>
  <c r="V1911" i="1"/>
  <c r="AF43" i="3" s="1"/>
  <c r="V2858" i="1"/>
  <c r="T2861" i="1"/>
  <c r="S2861" i="1" s="1"/>
  <c r="W2858" i="1"/>
  <c r="J2845" i="1"/>
  <c r="J2861" i="1"/>
  <c r="I2770" i="1"/>
  <c r="I2615" i="1"/>
  <c r="I2527" i="1"/>
  <c r="J2250" i="1"/>
  <c r="X2263" i="1"/>
  <c r="V46" i="3" s="1"/>
  <c r="U2263" i="1"/>
  <c r="AA37" i="3" s="1"/>
  <c r="J2266" i="1"/>
  <c r="S1949" i="1"/>
  <c r="S1950" i="1" s="1"/>
  <c r="R1958" i="1"/>
  <c r="I2677" i="1"/>
  <c r="I2685" i="1" s="1"/>
  <c r="U2505" i="1"/>
  <c r="G54" i="3" s="1"/>
  <c r="X2505" i="1"/>
  <c r="AH15" i="3" s="1"/>
  <c r="U2329" i="1"/>
  <c r="I12" i="3" s="1"/>
  <c r="X2329" i="1"/>
  <c r="F18" i="3" s="1"/>
  <c r="X2153" i="1"/>
  <c r="H21" i="3" s="1"/>
  <c r="I1400" i="1"/>
  <c r="I1401" i="1" s="1"/>
  <c r="H1409" i="1"/>
  <c r="U1998" i="1"/>
  <c r="G27" i="3" s="1"/>
  <c r="X1998" i="1"/>
  <c r="P15" i="3" s="1"/>
  <c r="V1801" i="1"/>
  <c r="P21" i="3" s="1"/>
  <c r="W1801" i="1"/>
  <c r="K27" i="3" s="1"/>
  <c r="H1342" i="1"/>
  <c r="I1333" i="1"/>
  <c r="U1251" i="1"/>
  <c r="S10" i="3" s="1"/>
  <c r="J1238" i="1"/>
  <c r="X1251" i="1"/>
  <c r="D34" i="3" s="1"/>
  <c r="J1254" i="1"/>
  <c r="J1057" i="1"/>
  <c r="X1054" i="1"/>
  <c r="J16" i="3" s="1"/>
  <c r="J1041" i="1"/>
  <c r="U1054" i="1"/>
  <c r="G19" i="3" s="1"/>
  <c r="J1261" i="1"/>
  <c r="X1274" i="1"/>
  <c r="R37" i="3" s="1"/>
  <c r="J1277" i="1"/>
  <c r="U1274" i="1"/>
  <c r="U31" i="3" s="1"/>
  <c r="I1488" i="1"/>
  <c r="I1489" i="1" s="1"/>
  <c r="H1497" i="1"/>
  <c r="I1113" i="1"/>
  <c r="H1122" i="1"/>
  <c r="V1405" i="1"/>
  <c r="AH12" i="3" s="1"/>
  <c r="W1405" i="1"/>
  <c r="E54" i="3" s="1"/>
  <c r="H1166" i="1"/>
  <c r="I1157" i="1"/>
  <c r="I1158" i="1" s="1"/>
  <c r="I1166" i="1" s="1"/>
  <c r="X1230" i="1"/>
  <c r="H13" i="3" s="1"/>
  <c r="J1233" i="1"/>
  <c r="J1217" i="1"/>
  <c r="U1230" i="1"/>
  <c r="E16" i="3" s="1"/>
  <c r="V987" i="1"/>
  <c r="P52" i="3" s="1"/>
  <c r="T990" i="1"/>
  <c r="W987" i="1"/>
  <c r="AE28" i="3" s="1"/>
  <c r="J666" i="1"/>
  <c r="X679" i="1"/>
  <c r="J28" i="3" s="1"/>
  <c r="U679" i="1"/>
  <c r="O19" i="3" s="1"/>
  <c r="J682" i="1"/>
  <c r="I916" i="1"/>
  <c r="I917" i="1" s="1"/>
  <c r="H925" i="1"/>
  <c r="H529" i="1"/>
  <c r="I520" i="1"/>
  <c r="S630" i="1"/>
  <c r="S394" i="1"/>
  <c r="W239" i="1"/>
  <c r="E46" i="3" s="1"/>
  <c r="V239" i="1"/>
  <c r="AB13" i="3" s="1"/>
  <c r="T242" i="1"/>
  <c r="S1823" i="1"/>
  <c r="W2637" i="1"/>
  <c r="U33" i="3" s="1"/>
  <c r="W2549" i="1"/>
  <c r="AC21" i="3" s="1"/>
  <c r="V2549" i="1"/>
  <c r="L48" i="3" s="1"/>
  <c r="W2197" i="1"/>
  <c r="AG27" i="3" s="1"/>
  <c r="V2197" i="1"/>
  <c r="P54" i="3" s="1"/>
  <c r="X1690" i="1"/>
  <c r="X15" i="3" s="1"/>
  <c r="U1690" i="1"/>
  <c r="G39" i="3" s="1"/>
  <c r="V1758" i="1"/>
  <c r="AD52" i="3" s="1"/>
  <c r="T1761" i="1"/>
  <c r="W1758" i="1"/>
  <c r="AE49" i="3" s="1"/>
  <c r="J1761" i="1"/>
  <c r="J1745" i="1"/>
  <c r="J974" i="1"/>
  <c r="I1647" i="1"/>
  <c r="I1026" i="1"/>
  <c r="I1318" i="1"/>
  <c r="V678" i="1"/>
  <c r="P18" i="3" s="1"/>
  <c r="W678" i="1"/>
  <c r="I27" i="3" s="1"/>
  <c r="I482" i="1"/>
  <c r="S2829" i="1"/>
  <c r="S2830" i="1" s="1"/>
  <c r="R2838" i="1"/>
  <c r="S2521" i="1"/>
  <c r="R2530" i="1"/>
  <c r="I2521" i="1"/>
  <c r="H2530" i="1"/>
  <c r="J2162" i="1"/>
  <c r="X2175" i="1"/>
  <c r="N13" i="3" s="1"/>
  <c r="U2175" i="1"/>
  <c r="E25" i="3" s="1"/>
  <c r="J2178" i="1"/>
  <c r="S2082" i="1"/>
  <c r="S2571" i="1"/>
  <c r="R2310" i="1"/>
  <c r="V2131" i="1"/>
  <c r="D19" i="3" s="1"/>
  <c r="T2134" i="1"/>
  <c r="W2131" i="1"/>
  <c r="I10" i="3" s="1"/>
  <c r="V1933" i="1"/>
  <c r="AB48" i="3" s="1"/>
  <c r="W1933" i="1"/>
  <c r="AC45" i="3" s="1"/>
  <c r="J1657" i="1"/>
  <c r="W1802" i="1"/>
  <c r="K28" i="3" s="1"/>
  <c r="V1802" i="1"/>
  <c r="P22" i="3" s="1"/>
  <c r="T1805" i="1"/>
  <c r="S1333" i="1"/>
  <c r="S1334" i="1" s="1"/>
  <c r="R1342" i="1"/>
  <c r="I1048" i="1"/>
  <c r="I1049" i="1" s="1"/>
  <c r="H1057" i="1"/>
  <c r="I1054" i="1"/>
  <c r="V1318" i="1"/>
  <c r="Z25" i="3" s="1"/>
  <c r="T1321" i="1"/>
  <c r="W1318" i="1"/>
  <c r="M43" i="3" s="1"/>
  <c r="W1119" i="1"/>
  <c r="Y31" i="3" s="1"/>
  <c r="T1122" i="1"/>
  <c r="V1119" i="1"/>
  <c r="R43" i="3" s="1"/>
  <c r="V1229" i="1"/>
  <c r="F15" i="3" s="1"/>
  <c r="W1229" i="1"/>
  <c r="G12" i="3" s="1"/>
  <c r="R1013" i="1"/>
  <c r="S1004" i="1"/>
  <c r="S1005" i="1" s="1"/>
  <c r="W1186" i="1"/>
  <c r="K52" i="3" s="1"/>
  <c r="T1189" i="1"/>
  <c r="V1186" i="1"/>
  <c r="AF22" i="3" s="1"/>
  <c r="S702" i="1"/>
  <c r="J1034" i="1"/>
  <c r="J1018" i="1"/>
  <c r="X1031" i="1"/>
  <c r="F22" i="3" s="1"/>
  <c r="U1031" i="1"/>
  <c r="K13" i="3" s="1"/>
  <c r="S635" i="1"/>
  <c r="J638" i="1"/>
  <c r="J622" i="1"/>
  <c r="U635" i="1"/>
  <c r="S13" i="3" s="1"/>
  <c r="X635" i="1"/>
  <c r="F34" i="3" s="1"/>
  <c r="V526" i="1"/>
  <c r="N28" i="3" s="1"/>
  <c r="T529" i="1"/>
  <c r="W526" i="1"/>
  <c r="O25" i="3" s="1"/>
  <c r="V899" i="1"/>
  <c r="X10" i="3" s="1"/>
  <c r="T902" i="1"/>
  <c r="W899" i="1"/>
  <c r="C40" i="3" s="1"/>
  <c r="J837" i="1"/>
  <c r="H770" i="1"/>
  <c r="I761" i="1"/>
  <c r="I762" i="1" s="1"/>
  <c r="J485" i="1"/>
  <c r="J469" i="1"/>
  <c r="X482" i="1"/>
  <c r="T19" i="3" s="1"/>
  <c r="U482" i="1"/>
  <c r="I34" i="3" s="1"/>
  <c r="I371" i="1"/>
  <c r="R441" i="1"/>
  <c r="S432" i="1"/>
  <c r="S433" i="1" s="1"/>
  <c r="S441" i="1" s="1"/>
  <c r="J418" i="1"/>
  <c r="J402" i="1"/>
  <c r="U415" i="1"/>
  <c r="Y55" i="3" s="1"/>
  <c r="X415" i="1"/>
  <c r="AH43" i="3" s="1"/>
  <c r="S123" i="1"/>
  <c r="R132" i="1"/>
  <c r="S2946" i="1"/>
  <c r="S2589" i="1"/>
  <c r="S2597" i="1" s="1"/>
  <c r="V2946" i="1"/>
  <c r="T2949" i="1"/>
  <c r="W2946" i="1"/>
  <c r="J2949" i="1"/>
  <c r="I2949" i="1" s="1"/>
  <c r="J2933" i="1"/>
  <c r="H2354" i="1"/>
  <c r="U1470" i="1"/>
  <c r="M36" i="3" s="1"/>
  <c r="W1383" i="1"/>
  <c r="AE16" i="3" s="1"/>
  <c r="T1386" i="1"/>
  <c r="V1383" i="1"/>
  <c r="H52" i="3" s="1"/>
  <c r="J969" i="1"/>
  <c r="J953" i="1"/>
  <c r="U966" i="1"/>
  <c r="AC31" i="3" s="1"/>
  <c r="X966" i="1"/>
  <c r="R49" i="3" s="1"/>
  <c r="I811" i="1"/>
  <c r="U238" i="1"/>
  <c r="AA12" i="3" s="1"/>
  <c r="X238" i="1"/>
  <c r="F45" i="3" s="1"/>
  <c r="H177" i="1"/>
  <c r="V2878" i="1"/>
  <c r="W2878" i="1"/>
  <c r="W2329" i="1"/>
  <c r="E18" i="3" s="1"/>
  <c r="V2329" i="1"/>
  <c r="J12" i="3" s="1"/>
  <c r="I2703" i="1"/>
  <c r="X1250" i="1"/>
  <c r="D33" i="3" s="1"/>
  <c r="R1298" i="1"/>
  <c r="U326" i="1"/>
  <c r="S24" i="3" s="1"/>
  <c r="X326" i="1"/>
  <c r="N33" i="3" s="1"/>
  <c r="U2549" i="1"/>
  <c r="K48" i="3" s="1"/>
  <c r="X2549" i="1"/>
  <c r="AD21" i="3" s="1"/>
  <c r="X2769" i="1"/>
  <c r="U2769" i="1"/>
  <c r="I614" i="1"/>
  <c r="X502" i="1"/>
  <c r="L30" i="3" s="1"/>
  <c r="U502" i="1"/>
  <c r="Q21" i="3" s="1"/>
  <c r="S2941" i="1"/>
  <c r="U2637" i="1"/>
  <c r="S36" i="3" s="1"/>
  <c r="W2241" i="1"/>
  <c r="AC33" i="3" s="1"/>
  <c r="V2241" i="1"/>
  <c r="T48" i="3" s="1"/>
  <c r="I2747" i="1"/>
  <c r="I1753" i="1"/>
  <c r="R1497" i="1"/>
  <c r="S653" i="1"/>
  <c r="V458" i="1"/>
  <c r="V15" i="3" s="1"/>
  <c r="W458" i="1"/>
  <c r="G36" i="3" s="1"/>
  <c r="S741" i="1"/>
  <c r="I327" i="1"/>
  <c r="S894" i="1"/>
  <c r="U2285" i="1"/>
  <c r="W42" i="3" s="1"/>
  <c r="X2285" i="1"/>
  <c r="Z39" i="3" s="1"/>
  <c r="X2834" i="1"/>
  <c r="U2834" i="1"/>
  <c r="I1999" i="1"/>
  <c r="I1515" i="1"/>
  <c r="I697" i="1"/>
  <c r="I79" i="1"/>
  <c r="W1690" i="1"/>
  <c r="W15" i="3" s="1"/>
  <c r="V1690" i="1"/>
  <c r="H39" i="3" s="1"/>
  <c r="V2615" i="1"/>
  <c r="X31" i="3" s="1"/>
  <c r="T2618" i="1"/>
  <c r="W2615" i="1"/>
  <c r="Q40" i="3" s="1"/>
  <c r="S2037" i="1"/>
  <c r="S2038" i="1" s="1"/>
  <c r="R2046" i="1"/>
  <c r="J2866" i="1"/>
  <c r="X2879" i="1"/>
  <c r="U2879" i="1"/>
  <c r="J2882" i="1"/>
  <c r="R1981" i="1"/>
  <c r="S1972" i="1"/>
  <c r="S1973" i="1" s="1"/>
  <c r="U1075" i="1"/>
  <c r="C37" i="3" s="1"/>
  <c r="J1062" i="1"/>
  <c r="J1078" i="1"/>
  <c r="X1075" i="1"/>
  <c r="V10" i="3" s="1"/>
  <c r="R1122" i="1"/>
  <c r="S1113" i="1"/>
  <c r="S1114" i="1" s="1"/>
  <c r="I746" i="1"/>
  <c r="V106" i="1"/>
  <c r="Z22" i="3" s="1"/>
  <c r="T109" i="1"/>
  <c r="W106" i="1"/>
  <c r="K43" i="3" s="1"/>
  <c r="H132" i="1"/>
  <c r="I123" i="1"/>
  <c r="X1933" i="1"/>
  <c r="AD45" i="3" s="1"/>
  <c r="U1933" i="1"/>
  <c r="AA48" i="3" s="1"/>
  <c r="V1515" i="1"/>
  <c r="J43" i="3" s="1"/>
  <c r="T1518" i="1"/>
  <c r="W1515" i="1"/>
  <c r="Y19" i="3" s="1"/>
  <c r="J1437" i="1"/>
  <c r="X1450" i="1"/>
  <c r="P34" i="3" s="1"/>
  <c r="U1450" i="1"/>
  <c r="S28" i="3" s="1"/>
  <c r="J1453" i="1"/>
  <c r="U658" i="1"/>
  <c r="G31" i="3" s="1"/>
  <c r="X658" i="1"/>
  <c r="R16" i="3" s="1"/>
  <c r="J661" i="1"/>
  <c r="I661" i="1" s="1"/>
  <c r="J645" i="1"/>
  <c r="X2130" i="1"/>
  <c r="J9" i="3" s="1"/>
  <c r="U2130" i="1"/>
  <c r="C18" i="3" s="1"/>
  <c r="W2330" i="1"/>
  <c r="E19" i="3" s="1"/>
  <c r="T2333" i="1"/>
  <c r="V2330" i="1"/>
  <c r="J13" i="3" s="1"/>
  <c r="V2218" i="1"/>
  <c r="AF30" i="3" s="1"/>
  <c r="U1426" i="1"/>
  <c r="C30" i="3" s="1"/>
  <c r="X1426" i="1"/>
  <c r="R9" i="3" s="1"/>
  <c r="S1158" i="1"/>
  <c r="J754" i="1"/>
  <c r="X767" i="1"/>
  <c r="AD37" i="3" s="1"/>
  <c r="U767" i="1"/>
  <c r="U49" i="3" s="1"/>
  <c r="J770" i="1"/>
  <c r="W151" i="1"/>
  <c r="O37" i="3" s="1"/>
  <c r="V151" i="1"/>
  <c r="V28" i="3" s="1"/>
  <c r="W2593" i="1"/>
  <c r="Y27" i="3" s="1"/>
  <c r="V2593" i="1"/>
  <c r="P42" i="3" s="1"/>
  <c r="V2438" i="1"/>
  <c r="Z33" i="3" s="1"/>
  <c r="W2438" i="1"/>
  <c r="S42" i="3" s="1"/>
  <c r="T1453" i="1"/>
  <c r="V1450" i="1"/>
  <c r="T28" i="3" s="1"/>
  <c r="W1450" i="1"/>
  <c r="O34" i="3" s="1"/>
  <c r="V546" i="1"/>
  <c r="AB9" i="3" s="1"/>
  <c r="W546" i="1"/>
  <c r="C45" i="3" s="1"/>
  <c r="V370" i="1"/>
  <c r="D48" i="3" s="1"/>
  <c r="W370" i="1"/>
  <c r="AC9" i="3" s="1"/>
  <c r="W84" i="1"/>
  <c r="AA19" i="3" s="1"/>
  <c r="V84" i="1"/>
  <c r="J46" i="3" s="1"/>
  <c r="T87" i="1"/>
  <c r="J71" i="1"/>
  <c r="J87" i="1"/>
  <c r="S2509" i="1"/>
  <c r="I2721" i="1"/>
  <c r="X1361" i="1"/>
  <c r="J48" i="3" s="1"/>
  <c r="U1361" i="1"/>
  <c r="AC18" i="3" s="1"/>
  <c r="S1290" i="1"/>
  <c r="W2945" i="1"/>
  <c r="V2945" i="1"/>
  <c r="S2237" i="1"/>
  <c r="S2245" i="1" s="1"/>
  <c r="U1625" i="1"/>
  <c r="Q24" i="3" s="1"/>
  <c r="X1625" i="1"/>
  <c r="N30" i="3" s="1"/>
  <c r="S1686" i="1"/>
  <c r="S2817" i="1"/>
  <c r="I2477" i="1"/>
  <c r="I2478" i="1" s="1"/>
  <c r="H2486" i="1"/>
  <c r="W2681" i="1"/>
  <c r="V2681" i="1"/>
  <c r="J2317" i="1"/>
  <c r="S2257" i="1"/>
  <c r="R2266" i="1"/>
  <c r="I2858" i="1"/>
  <c r="I2175" i="1"/>
  <c r="J2090" i="1"/>
  <c r="J2074" i="1"/>
  <c r="U2087" i="1"/>
  <c r="AC40" i="3" s="1"/>
  <c r="X2087" i="1"/>
  <c r="X49" i="3" s="1"/>
  <c r="V1955" i="1"/>
  <c r="L10" i="3" s="1"/>
  <c r="T1958" i="1"/>
  <c r="W1955" i="1"/>
  <c r="C22" i="3" s="1"/>
  <c r="J2778" i="1"/>
  <c r="X2791" i="1"/>
  <c r="J2794" i="1"/>
  <c r="U2791" i="1"/>
  <c r="T1981" i="1"/>
  <c r="V1978" i="1"/>
  <c r="N19" i="3" s="1"/>
  <c r="W1978" i="1"/>
  <c r="I25" i="3" s="1"/>
  <c r="H1870" i="1"/>
  <c r="I1861" i="1"/>
  <c r="I1862" i="1" s="1"/>
  <c r="V1822" i="1"/>
  <c r="J30" i="3" s="1"/>
  <c r="W1822" i="1"/>
  <c r="Q18" i="3" s="1"/>
  <c r="H1606" i="1"/>
  <c r="I1597" i="1"/>
  <c r="I1598" i="1" s="1"/>
  <c r="S1714" i="1"/>
  <c r="W1362" i="1"/>
  <c r="I49" i="3" s="1"/>
  <c r="T1365" i="1"/>
  <c r="V1362" i="1"/>
  <c r="AD19" i="3" s="1"/>
  <c r="W1427" i="1"/>
  <c r="Q10" i="3" s="1"/>
  <c r="V1427" i="1"/>
  <c r="D31" i="3" s="1"/>
  <c r="T1430" i="1"/>
  <c r="I1582" i="1"/>
  <c r="J1210" i="1"/>
  <c r="X1207" i="1"/>
  <c r="AH19" i="3" s="1"/>
  <c r="U1207" i="1"/>
  <c r="I55" i="3" s="1"/>
  <c r="J1194" i="1"/>
  <c r="S1245" i="1"/>
  <c r="S1246" i="1" s="1"/>
  <c r="R1254" i="1"/>
  <c r="V1142" i="1"/>
  <c r="AB28" i="3" s="1"/>
  <c r="T1145" i="1"/>
  <c r="S1145" i="1" s="1"/>
  <c r="W1142" i="1"/>
  <c r="O46" i="3" s="1"/>
  <c r="H990" i="1"/>
  <c r="I981" i="1"/>
  <c r="I982" i="1" s="1"/>
  <c r="U746" i="1"/>
  <c r="AA40" i="3" s="1"/>
  <c r="J733" i="1"/>
  <c r="J749" i="1"/>
  <c r="X746" i="1"/>
  <c r="X46" i="3" s="1"/>
  <c r="S806" i="1"/>
  <c r="V591" i="1"/>
  <c r="X52" i="3" s="1"/>
  <c r="T594" i="1"/>
  <c r="W591" i="1"/>
  <c r="AE40" i="3" s="1"/>
  <c r="J886" i="1"/>
  <c r="U899" i="1"/>
  <c r="W10" i="3" s="1"/>
  <c r="X899" i="1"/>
  <c r="D40" i="3" s="1"/>
  <c r="J902" i="1"/>
  <c r="T858" i="1"/>
  <c r="V855" i="1"/>
  <c r="N16" i="3" s="1"/>
  <c r="W855" i="1"/>
  <c r="G25" i="3" s="1"/>
  <c r="J705" i="1"/>
  <c r="J689" i="1"/>
  <c r="X702" i="1"/>
  <c r="N22" i="3" s="1"/>
  <c r="U702" i="1"/>
  <c r="K25" i="3" s="1"/>
  <c r="J550" i="1"/>
  <c r="J534" i="1"/>
  <c r="X547" i="1"/>
  <c r="D46" i="3" s="1"/>
  <c r="U547" i="1"/>
  <c r="AA10" i="3" s="1"/>
  <c r="I344" i="1"/>
  <c r="I345" i="1" s="1"/>
  <c r="H353" i="1"/>
  <c r="W83" i="1"/>
  <c r="AA18" i="3" s="1"/>
  <c r="V83" i="1"/>
  <c r="J45" i="3" s="1"/>
  <c r="I61" i="1"/>
  <c r="V350" i="1"/>
  <c r="P31" i="3" s="1"/>
  <c r="T353" i="1"/>
  <c r="W350" i="1"/>
  <c r="Q28" i="3" s="1"/>
  <c r="V2901" i="1"/>
  <c r="W2901" i="1"/>
  <c r="S2765" i="1"/>
  <c r="V2879" i="1"/>
  <c r="T2882" i="1"/>
  <c r="W2879" i="1"/>
  <c r="I2791" i="1"/>
  <c r="J2426" i="1"/>
  <c r="X2439" i="1"/>
  <c r="T43" i="3" s="1"/>
  <c r="U2439" i="1"/>
  <c r="Y34" i="3" s="1"/>
  <c r="J2442" i="1"/>
  <c r="W2373" i="1"/>
  <c r="AE24" i="3" s="1"/>
  <c r="V2373" i="1"/>
  <c r="N51" i="3" s="1"/>
  <c r="W2285" i="1"/>
  <c r="Y39" i="3" s="1"/>
  <c r="V2285" i="1"/>
  <c r="X42" i="3" s="1"/>
  <c r="V1714" i="1"/>
  <c r="Z13" i="3" s="1"/>
  <c r="W1714" i="1"/>
  <c r="E43" i="3" s="1"/>
  <c r="T1717" i="1"/>
  <c r="W1339" i="1"/>
  <c r="AA22" i="3" s="1"/>
  <c r="T1342" i="1"/>
  <c r="V1339" i="1"/>
  <c r="L46" i="3" s="1"/>
  <c r="S1049" i="1"/>
  <c r="V1141" i="1"/>
  <c r="AB27" i="3" s="1"/>
  <c r="W1141" i="1"/>
  <c r="O45" i="3" s="1"/>
  <c r="I1137" i="1"/>
  <c r="R617" i="1"/>
  <c r="H749" i="1"/>
  <c r="W502" i="1"/>
  <c r="K30" i="3" s="1"/>
  <c r="V502" i="1"/>
  <c r="R21" i="3" s="1"/>
  <c r="X2131" i="1"/>
  <c r="J10" i="3" s="1"/>
  <c r="U2131" i="1"/>
  <c r="C19" i="3" s="1"/>
  <c r="J2118" i="1"/>
  <c r="J2134" i="1"/>
  <c r="V2527" i="1"/>
  <c r="AF19" i="3" s="1"/>
  <c r="T2530" i="1"/>
  <c r="W2527" i="1"/>
  <c r="I52" i="3" s="1"/>
  <c r="I2213" i="1"/>
  <c r="I2214" i="1" s="1"/>
  <c r="H2222" i="1"/>
  <c r="I2501" i="1"/>
  <c r="I2509" i="1" s="1"/>
  <c r="I2333" i="1"/>
  <c r="I2149" i="1"/>
  <c r="J2002" i="1"/>
  <c r="J1986" i="1"/>
  <c r="X1999" i="1"/>
  <c r="P16" i="3" s="1"/>
  <c r="U1999" i="1"/>
  <c r="G28" i="3" s="1"/>
  <c r="V2110" i="1"/>
  <c r="Z46" i="3" s="1"/>
  <c r="T2113" i="1"/>
  <c r="W2110" i="1"/>
  <c r="AA43" i="3" s="1"/>
  <c r="V1691" i="1"/>
  <c r="H40" i="3" s="1"/>
  <c r="T1694" i="1"/>
  <c r="W1691" i="1"/>
  <c r="W16" i="3" s="1"/>
  <c r="S1779" i="1"/>
  <c r="V1603" i="1"/>
  <c r="P10" i="3" s="1"/>
  <c r="T1606" i="1"/>
  <c r="W1603" i="1"/>
  <c r="C28" i="3" s="1"/>
  <c r="W1471" i="1"/>
  <c r="U25" i="3" s="1"/>
  <c r="V1471" i="1"/>
  <c r="N37" i="3" s="1"/>
  <c r="T1474" i="1"/>
  <c r="V1494" i="1"/>
  <c r="X22" i="3" s="1"/>
  <c r="T1497" i="1"/>
  <c r="W1494" i="1"/>
  <c r="K40" i="3" s="1"/>
  <c r="X1185" i="1"/>
  <c r="L51" i="3" s="1"/>
  <c r="U1185" i="1"/>
  <c r="AE21" i="3" s="1"/>
  <c r="S943" i="1"/>
  <c r="S1401" i="1"/>
  <c r="S1409" i="1" s="1"/>
  <c r="W1251" i="1"/>
  <c r="C34" i="3" s="1"/>
  <c r="V1251" i="1"/>
  <c r="T10" i="3" s="1"/>
  <c r="T1254" i="1"/>
  <c r="U833" i="1"/>
  <c r="E27" i="3" s="1"/>
  <c r="I608" i="1"/>
  <c r="I609" i="1" s="1"/>
  <c r="H617" i="1"/>
  <c r="R1277" i="1"/>
  <c r="S960" i="1"/>
  <c r="R969" i="1"/>
  <c r="W702" i="1"/>
  <c r="M22" i="3" s="1"/>
  <c r="T705" i="1"/>
  <c r="S705" i="1" s="1"/>
  <c r="V702" i="1"/>
  <c r="L25" i="3" s="1"/>
  <c r="R881" i="1"/>
  <c r="S872" i="1"/>
  <c r="S873" i="1" s="1"/>
  <c r="I834" i="1"/>
  <c r="S476" i="1"/>
  <c r="S477" i="1" s="1"/>
  <c r="R485" i="1"/>
  <c r="S389" i="1"/>
  <c r="R330" i="1"/>
  <c r="S321" i="1"/>
  <c r="S322" i="1" s="1"/>
  <c r="J177" i="1"/>
  <c r="J161" i="1"/>
  <c r="X174" i="1"/>
  <c r="T31" i="3" s="1"/>
  <c r="U174" i="1"/>
  <c r="Q34" i="3" s="1"/>
  <c r="U1801" i="1"/>
  <c r="O21" i="3" s="1"/>
  <c r="J2514" i="1"/>
  <c r="X2527" i="1"/>
  <c r="J52" i="3" s="1"/>
  <c r="U2527" i="1"/>
  <c r="AE19" i="3" s="1"/>
  <c r="J2530" i="1"/>
  <c r="V2659" i="1"/>
  <c r="T2662" i="1"/>
  <c r="W2659" i="1"/>
  <c r="V2571" i="1"/>
  <c r="AB25" i="3" s="1"/>
  <c r="T2574" i="1"/>
  <c r="W2571" i="1"/>
  <c r="M46" i="3" s="1"/>
  <c r="V2219" i="1"/>
  <c r="AF31" i="3" s="1"/>
  <c r="T2222" i="1"/>
  <c r="W2219" i="1"/>
  <c r="Q52" i="3" s="1"/>
  <c r="X1406" i="1"/>
  <c r="F55" i="3" s="1"/>
  <c r="J1409" i="1"/>
  <c r="J1393" i="1"/>
  <c r="U1406" i="1"/>
  <c r="AG13" i="3" s="1"/>
  <c r="J1298" i="1"/>
  <c r="X1295" i="1"/>
  <c r="X28" i="3" s="1"/>
  <c r="J1282" i="1"/>
  <c r="U1295" i="1"/>
  <c r="O40" i="3" s="1"/>
  <c r="J990" i="1"/>
  <c r="J1481" i="1"/>
  <c r="U1494" i="1"/>
  <c r="W22" i="3" s="1"/>
  <c r="J1497" i="1"/>
  <c r="X1494" i="1"/>
  <c r="L40" i="3" s="1"/>
  <c r="V1317" i="1"/>
  <c r="Z24" i="3" s="1"/>
  <c r="W1317" i="1"/>
  <c r="M42" i="3" s="1"/>
  <c r="X1229" i="1"/>
  <c r="H12" i="3" s="1"/>
  <c r="W833" i="1"/>
  <c r="O12" i="3" s="1"/>
  <c r="V833" i="1"/>
  <c r="F27" i="3" s="1"/>
  <c r="S1181" i="1"/>
  <c r="J446" i="1"/>
  <c r="X459" i="1"/>
  <c r="H37" i="3" s="1"/>
  <c r="U459" i="1"/>
  <c r="U16" i="3" s="1"/>
  <c r="W2857" i="1"/>
  <c r="V2857" i="1"/>
  <c r="I2395" i="1"/>
  <c r="I2879" i="1"/>
  <c r="U2747" i="1"/>
  <c r="J2750" i="1"/>
  <c r="J2734" i="1"/>
  <c r="X2747" i="1"/>
  <c r="T2750" i="1"/>
  <c r="S2439" i="1"/>
  <c r="V2351" i="1"/>
  <c r="AH22" i="3" s="1"/>
  <c r="T2354" i="1"/>
  <c r="W2351" i="1"/>
  <c r="K55" i="3" s="1"/>
  <c r="J2046" i="1"/>
  <c r="J2729" i="1"/>
  <c r="J2713" i="1"/>
  <c r="X2726" i="1"/>
  <c r="U2726" i="1"/>
  <c r="T2729" i="1"/>
  <c r="S2729" i="1" s="1"/>
  <c r="I2433" i="1"/>
  <c r="I2434" i="1" s="1"/>
  <c r="H2442" i="1"/>
  <c r="R2069" i="1"/>
  <c r="S2060" i="1"/>
  <c r="S2659" i="1"/>
  <c r="R2574" i="1"/>
  <c r="S2565" i="1"/>
  <c r="S2566" i="1" s="1"/>
  <c r="V2482" i="1"/>
  <c r="D12" i="3" s="1"/>
  <c r="W2482" i="1"/>
  <c r="E9" i="3" s="1"/>
  <c r="R2398" i="1"/>
  <c r="S1929" i="1"/>
  <c r="V1934" i="1"/>
  <c r="AB49" i="3" s="1"/>
  <c r="T1937" i="1"/>
  <c r="W1934" i="1"/>
  <c r="AC46" i="3" s="1"/>
  <c r="W1999" i="1"/>
  <c r="O16" i="3" s="1"/>
  <c r="V1999" i="1"/>
  <c r="H28" i="3" s="1"/>
  <c r="T2002" i="1"/>
  <c r="I960" i="1"/>
  <c r="I961" i="1" s="1"/>
  <c r="H969" i="1"/>
  <c r="S1225" i="1"/>
  <c r="W679" i="1"/>
  <c r="I28" i="3" s="1"/>
  <c r="T682" i="1"/>
  <c r="V679" i="1"/>
  <c r="P19" i="3" s="1"/>
  <c r="S767" i="1"/>
  <c r="J946" i="1"/>
  <c r="J930" i="1"/>
  <c r="X943" i="1"/>
  <c r="AB34" i="3" s="1"/>
  <c r="U943" i="1"/>
  <c r="S46" i="3" s="1"/>
  <c r="S350" i="1"/>
  <c r="J578" i="1"/>
  <c r="U591" i="1"/>
  <c r="W52" i="3" s="1"/>
  <c r="J594" i="1"/>
  <c r="X591" i="1"/>
  <c r="AF40" i="3" s="1"/>
  <c r="J358" i="1"/>
  <c r="U371" i="1"/>
  <c r="C49" i="3" s="1"/>
  <c r="X371" i="1"/>
  <c r="AD10" i="3" s="1"/>
  <c r="J374" i="1"/>
  <c r="W327" i="1"/>
  <c r="M34" i="3" s="1"/>
  <c r="T330" i="1"/>
  <c r="V327" i="1"/>
  <c r="T25" i="3" s="1"/>
  <c r="J93" i="1"/>
  <c r="X106" i="1"/>
  <c r="L43" i="3" s="1"/>
  <c r="J109" i="1"/>
  <c r="U106" i="1"/>
  <c r="Y22" i="3" s="1"/>
  <c r="V2350" i="1"/>
  <c r="AH21" i="3" s="1"/>
  <c r="W2350" i="1"/>
  <c r="K54" i="3" s="1"/>
  <c r="I2307" i="1"/>
  <c r="I2346" i="1"/>
  <c r="I2131" i="1"/>
  <c r="H1958" i="1"/>
  <c r="S2457" i="1"/>
  <c r="U1691" i="1"/>
  <c r="G40" i="3" s="1"/>
  <c r="X1691" i="1"/>
  <c r="X16" i="3" s="1"/>
  <c r="J1694" i="1"/>
  <c r="J1678" i="1"/>
  <c r="V2022" i="1"/>
  <c r="R13" i="3" s="1"/>
  <c r="T2025" i="1"/>
  <c r="W2022" i="1"/>
  <c r="E31" i="3" s="1"/>
  <c r="J1914" i="1"/>
  <c r="J1898" i="1"/>
  <c r="X1911" i="1"/>
  <c r="Z52" i="3" s="1"/>
  <c r="U1911" i="1"/>
  <c r="AE43" i="3" s="1"/>
  <c r="J1958" i="1"/>
  <c r="R1606" i="1"/>
  <c r="I987" i="1"/>
  <c r="S1422" i="1"/>
  <c r="S1430" i="1" s="1"/>
  <c r="T485" i="1"/>
  <c r="V1075" i="1"/>
  <c r="D37" i="3" s="1"/>
  <c r="T1078" i="1"/>
  <c r="W1075" i="1"/>
  <c r="U10" i="3" s="1"/>
  <c r="U854" i="1"/>
  <c r="M15" i="3" s="1"/>
  <c r="X854" i="1"/>
  <c r="H24" i="3" s="1"/>
  <c r="H661" i="1"/>
  <c r="W394" i="1"/>
  <c r="AA52" i="3" s="1"/>
  <c r="T397" i="1"/>
  <c r="V394" i="1"/>
  <c r="AF46" i="3" s="1"/>
  <c r="I234" i="1"/>
  <c r="S2325" i="1"/>
  <c r="S2333" i="1" s="1"/>
  <c r="H2949" i="1"/>
  <c r="S1510" i="1"/>
  <c r="S1518" i="1" s="1"/>
  <c r="U1273" i="1"/>
  <c r="U30" i="3" s="1"/>
  <c r="S1202" i="1"/>
  <c r="I1207" i="1"/>
  <c r="I1210" i="1" s="1"/>
  <c r="V942" i="1"/>
  <c r="T45" i="3" s="1"/>
  <c r="W942" i="1"/>
  <c r="AA33" i="3" s="1"/>
  <c r="S2413" i="1"/>
  <c r="S2421" i="1" s="1"/>
  <c r="S1758" i="1"/>
  <c r="R573" i="1"/>
  <c r="W282" i="1"/>
  <c r="I39" i="3" s="1"/>
  <c r="V282" i="1"/>
  <c r="X18" i="3" s="1"/>
  <c r="I2918" i="1"/>
  <c r="I2926" i="1" s="1"/>
  <c r="I2369" i="1"/>
  <c r="I1978" i="1"/>
  <c r="S1867" i="1"/>
  <c r="H1761" i="1"/>
  <c r="S1489" i="1"/>
  <c r="U942" i="1"/>
  <c r="S45" i="3" s="1"/>
  <c r="X942" i="1"/>
  <c r="AB33" i="3" s="1"/>
  <c r="R594" i="1"/>
  <c r="S850" i="1"/>
  <c r="I547" i="1"/>
  <c r="S283" i="1"/>
  <c r="V766" i="1"/>
  <c r="V48" i="3" s="1"/>
  <c r="W766" i="1"/>
  <c r="AC36" i="3" s="1"/>
  <c r="I2853" i="1"/>
  <c r="S1955" i="1"/>
  <c r="I1934" i="1"/>
  <c r="U546" i="1"/>
  <c r="AA9" i="3" s="1"/>
  <c r="X546" i="1"/>
  <c r="D45" i="3" s="1"/>
  <c r="U150" i="1"/>
  <c r="U27" i="3" s="1"/>
  <c r="X150" i="1"/>
  <c r="P36" i="3" s="1"/>
  <c r="U2813" i="1"/>
  <c r="X2813" i="1"/>
  <c r="I1577" i="1"/>
  <c r="I674" i="1"/>
  <c r="I682" i="1" s="1"/>
  <c r="V2175" i="1"/>
  <c r="F25" i="3" s="1"/>
  <c r="T2178" i="1"/>
  <c r="W2175" i="1"/>
  <c r="M13" i="3" s="1"/>
  <c r="W2087" i="1"/>
  <c r="W49" i="3" s="1"/>
  <c r="V2087" i="1"/>
  <c r="AD40" i="3" s="1"/>
  <c r="T2090" i="1"/>
  <c r="X1142" i="1"/>
  <c r="P46" i="3" s="1"/>
  <c r="J1145" i="1"/>
  <c r="U1142" i="1"/>
  <c r="AA28" i="3" s="1"/>
  <c r="J1129" i="1"/>
  <c r="V635" i="1"/>
  <c r="T13" i="3" s="1"/>
  <c r="T638" i="1"/>
  <c r="W635" i="1"/>
  <c r="E34" i="3" s="1"/>
  <c r="R529" i="1"/>
  <c r="S520" i="1"/>
  <c r="S521" i="1" s="1"/>
  <c r="R309" i="1"/>
  <c r="S300" i="1"/>
  <c r="I2882" i="1"/>
  <c r="J2602" i="1"/>
  <c r="X2615" i="1"/>
  <c r="R40" i="3" s="1"/>
  <c r="J2618" i="1"/>
  <c r="U2615" i="1"/>
  <c r="W31" i="3" s="1"/>
  <c r="V1097" i="1"/>
  <c r="X33" i="3" s="1"/>
  <c r="W1097" i="1"/>
  <c r="S39" i="3" s="1"/>
  <c r="U1515" i="1"/>
  <c r="I43" i="3" s="1"/>
  <c r="X1515" i="1"/>
  <c r="Z19" i="3" s="1"/>
  <c r="J1518" i="1"/>
  <c r="I1518" i="1" s="1"/>
  <c r="J1502" i="1"/>
  <c r="U2197" i="1"/>
  <c r="O54" i="3" s="1"/>
  <c r="X2197" i="1"/>
  <c r="AH27" i="3" s="1"/>
  <c r="I1729" i="1"/>
  <c r="H1738" i="1"/>
  <c r="U2681" i="1"/>
  <c r="X2681" i="1"/>
  <c r="S1805" i="1"/>
  <c r="V1537" i="1"/>
  <c r="AB15" i="3" s="1"/>
  <c r="W1537" i="1"/>
  <c r="G45" i="3" s="1"/>
  <c r="X1514" i="1"/>
  <c r="Z18" i="3" s="1"/>
  <c r="U1514" i="1"/>
  <c r="I42" i="3" s="1"/>
  <c r="X1206" i="1"/>
  <c r="AH18" i="3" s="1"/>
  <c r="V921" i="1"/>
  <c r="Z36" i="3" s="1"/>
  <c r="W921" i="1"/>
  <c r="U42" i="3" s="1"/>
  <c r="J1173" i="1"/>
  <c r="X1186" i="1"/>
  <c r="L52" i="3" s="1"/>
  <c r="J1189" i="1"/>
  <c r="U1186" i="1"/>
  <c r="AE22" i="3" s="1"/>
  <c r="W614" i="1"/>
  <c r="U55" i="3" s="1"/>
  <c r="T617" i="1"/>
  <c r="V614" i="1"/>
  <c r="AH37" i="3" s="1"/>
  <c r="V371" i="1"/>
  <c r="D49" i="3" s="1"/>
  <c r="T374" i="1"/>
  <c r="W371" i="1"/>
  <c r="AC10" i="3" s="1"/>
  <c r="V61" i="1"/>
  <c r="AD16" i="3" s="1"/>
  <c r="T64" i="1"/>
  <c r="W61" i="1"/>
  <c r="G49" i="3" s="1"/>
  <c r="J1738" i="1"/>
  <c r="J1722" i="1"/>
  <c r="X1735" i="1"/>
  <c r="AB55" i="3" s="1"/>
  <c r="U1735" i="1"/>
  <c r="AG46" i="3" s="1"/>
  <c r="T1738" i="1"/>
  <c r="W2196" i="1"/>
  <c r="AG26" i="3" s="1"/>
  <c r="W1010" i="1"/>
  <c r="M55" i="3" s="1"/>
  <c r="T1013" i="1"/>
  <c r="V1010" i="1"/>
  <c r="AH25" i="3" s="1"/>
  <c r="J1849" i="1"/>
  <c r="X1846" i="1"/>
  <c r="H34" i="3" s="1"/>
  <c r="J1833" i="1"/>
  <c r="U1846" i="1"/>
  <c r="S16" i="3" s="1"/>
  <c r="J1965" i="1"/>
  <c r="X1978" i="1"/>
  <c r="J25" i="3" s="1"/>
  <c r="U1978" i="1"/>
  <c r="M19" i="3" s="1"/>
  <c r="J1981" i="1"/>
  <c r="S1295" i="1"/>
  <c r="I717" i="1"/>
  <c r="I718" i="1" s="1"/>
  <c r="I726" i="1" s="1"/>
  <c r="H726" i="1"/>
  <c r="S790" i="1"/>
  <c r="J425" i="1"/>
  <c r="X438" i="1"/>
  <c r="X13" i="3" s="1"/>
  <c r="U438" i="1"/>
  <c r="E40" i="3" s="1"/>
  <c r="J441" i="1"/>
  <c r="U458" i="1"/>
  <c r="U15" i="3" s="1"/>
  <c r="X458" i="1"/>
  <c r="H36" i="3" s="1"/>
  <c r="J330" i="1"/>
  <c r="J314" i="1"/>
  <c r="X327" i="1"/>
  <c r="N34" i="3" s="1"/>
  <c r="U327" i="1"/>
  <c r="S25" i="3" s="1"/>
  <c r="S145" i="1"/>
  <c r="S146" i="1" s="1"/>
  <c r="I1841" i="1"/>
  <c r="U1867" i="1"/>
  <c r="E37" i="3" s="1"/>
  <c r="J1854" i="1"/>
  <c r="J1870" i="1"/>
  <c r="X1867" i="1"/>
  <c r="V13" i="3" s="1"/>
  <c r="I2110" i="1"/>
  <c r="I506" i="1"/>
  <c r="V2813" i="1"/>
  <c r="W2813" i="1"/>
  <c r="I2389" i="1"/>
  <c r="I2390" i="1" s="1"/>
  <c r="H2398" i="1"/>
  <c r="H2794" i="1"/>
  <c r="I2785" i="1"/>
  <c r="I2786" i="1" s="1"/>
  <c r="W2680" i="1"/>
  <c r="S2687" i="1"/>
  <c r="V2680" i="1"/>
  <c r="J2294" i="1"/>
  <c r="X2307" i="1"/>
  <c r="D16" i="3" s="1"/>
  <c r="J2310" i="1"/>
  <c r="U2307" i="1"/>
  <c r="G10" i="3" s="1"/>
  <c r="J2338" i="1"/>
  <c r="X2351" i="1"/>
  <c r="L55" i="3" s="1"/>
  <c r="U2351" i="1"/>
  <c r="AG22" i="3" s="1"/>
  <c r="J2354" i="1"/>
  <c r="W2154" i="1"/>
  <c r="G22" i="3" s="1"/>
  <c r="V2154" i="1"/>
  <c r="L16" i="3" s="1"/>
  <c r="T2157" i="1"/>
  <c r="H2069" i="1"/>
  <c r="I2060" i="1"/>
  <c r="I2061" i="1" s="1"/>
  <c r="J2053" i="1"/>
  <c r="X2066" i="1"/>
  <c r="AF37" i="3" s="1"/>
  <c r="U2066" i="1"/>
  <c r="U52" i="3" s="1"/>
  <c r="J2069" i="1"/>
  <c r="J1474" i="1"/>
  <c r="U1471" i="1"/>
  <c r="M37" i="3" s="1"/>
  <c r="J1458" i="1"/>
  <c r="X1471" i="1"/>
  <c r="V25" i="3" s="1"/>
  <c r="S1641" i="1"/>
  <c r="S1642" i="1" s="1"/>
  <c r="R1650" i="1"/>
  <c r="V1582" i="1"/>
  <c r="AF55" i="3" s="1"/>
  <c r="T1585" i="1"/>
  <c r="S1585" i="1" s="1"/>
  <c r="W1582" i="1"/>
  <c r="AG52" i="3" s="1"/>
  <c r="J1569" i="1"/>
  <c r="J1585" i="1"/>
  <c r="J1701" i="1"/>
  <c r="X1714" i="1"/>
  <c r="F43" i="3" s="1"/>
  <c r="J1717" i="1"/>
  <c r="U1714" i="1"/>
  <c r="Y13" i="3" s="1"/>
  <c r="U1339" i="1"/>
  <c r="K46" i="3" s="1"/>
  <c r="J1326" i="1"/>
  <c r="X1339" i="1"/>
  <c r="AB22" i="3" s="1"/>
  <c r="J1342" i="1"/>
  <c r="J1386" i="1"/>
  <c r="X1383" i="1"/>
  <c r="AF16" i="3" s="1"/>
  <c r="U1383" i="1"/>
  <c r="G52" i="3" s="1"/>
  <c r="J1370" i="1"/>
  <c r="V966" i="1"/>
  <c r="AD31" i="3" s="1"/>
  <c r="T969" i="1"/>
  <c r="W966" i="1"/>
  <c r="Q49" i="3" s="1"/>
  <c r="J997" i="1"/>
  <c r="X1010" i="1"/>
  <c r="N55" i="3" s="1"/>
  <c r="U1010" i="1"/>
  <c r="AG25" i="3" s="1"/>
  <c r="J1013" i="1"/>
  <c r="S1119" i="1"/>
  <c r="V1054" i="1"/>
  <c r="H19" i="3" s="1"/>
  <c r="T1057" i="1"/>
  <c r="W1054" i="1"/>
  <c r="I16" i="3" s="1"/>
  <c r="V746" i="1"/>
  <c r="AB40" i="3" s="1"/>
  <c r="T749" i="1"/>
  <c r="W746" i="1"/>
  <c r="W46" i="3" s="1"/>
  <c r="J793" i="1"/>
  <c r="J777" i="1"/>
  <c r="X790" i="1"/>
  <c r="T52" i="3" s="1"/>
  <c r="U790" i="1"/>
  <c r="AE34" i="3" s="1"/>
  <c r="I564" i="1"/>
  <c r="I565" i="1" s="1"/>
  <c r="H573" i="1"/>
  <c r="I526" i="1"/>
  <c r="H374" i="1"/>
  <c r="I365" i="1"/>
  <c r="I366" i="1" s="1"/>
  <c r="V261" i="1"/>
  <c r="H42" i="3" s="1"/>
  <c r="W261" i="1"/>
  <c r="Y15" i="3" s="1"/>
  <c r="S87" i="1"/>
  <c r="I55" i="1"/>
  <c r="I56" i="1" s="1"/>
  <c r="H64" i="1"/>
  <c r="U195" i="1"/>
  <c r="AE10" i="3" s="1"/>
  <c r="J182" i="1"/>
  <c r="J198" i="1"/>
  <c r="X195" i="1"/>
  <c r="D52" i="3" s="1"/>
  <c r="J265" i="1"/>
  <c r="J249" i="1"/>
  <c r="X262" i="1"/>
  <c r="Z16" i="3" s="1"/>
  <c r="U262" i="1"/>
  <c r="G43" i="3" s="1"/>
  <c r="S2897" i="1"/>
  <c r="W2769" i="1"/>
  <c r="V2769" i="1"/>
  <c r="J2470" i="1"/>
  <c r="X2483" i="1"/>
  <c r="F10" i="3" s="1"/>
  <c r="J2486" i="1"/>
  <c r="U2483" i="1"/>
  <c r="C13" i="3" s="1"/>
  <c r="J2690" i="1"/>
  <c r="X2703" i="1"/>
  <c r="J2706" i="1"/>
  <c r="U2703" i="1"/>
  <c r="V2395" i="1"/>
  <c r="AD28" i="3" s="1"/>
  <c r="T2398" i="1"/>
  <c r="W2395" i="1"/>
  <c r="O49" i="3" s="1"/>
  <c r="V2307" i="1"/>
  <c r="H10" i="3" s="1"/>
  <c r="T2310" i="1"/>
  <c r="W2307" i="1"/>
  <c r="C16" i="3" s="1"/>
  <c r="V2021" i="1"/>
  <c r="R12" i="3" s="1"/>
  <c r="W2021" i="1"/>
  <c r="E30" i="3" s="1"/>
  <c r="S1911" i="1"/>
  <c r="S1093" i="1"/>
  <c r="I1559" i="1"/>
  <c r="X1141" i="1"/>
  <c r="P45" i="3" s="1"/>
  <c r="S218" i="1"/>
  <c r="S498" i="1"/>
  <c r="S506" i="1" s="1"/>
  <c r="J381" i="1"/>
  <c r="X394" i="1"/>
  <c r="AB52" i="3" s="1"/>
  <c r="U394" i="1"/>
  <c r="AE46" i="3" s="1"/>
  <c r="J397" i="1"/>
  <c r="I397" i="1" s="1"/>
  <c r="X261" i="1"/>
  <c r="Z15" i="3" s="1"/>
  <c r="U261" i="1"/>
  <c r="G42" i="3" s="1"/>
  <c r="V283" i="1"/>
  <c r="X19" i="3" s="1"/>
  <c r="T286" i="1"/>
  <c r="W283" i="1"/>
  <c r="I40" i="3" s="1"/>
  <c r="J270" i="1"/>
  <c r="J286" i="1"/>
  <c r="J48" i="1"/>
  <c r="X61" i="1"/>
  <c r="H49" i="3" s="1"/>
  <c r="U61" i="1"/>
  <c r="AC16" i="3" s="1"/>
  <c r="J64" i="1"/>
  <c r="W2703" i="1"/>
  <c r="V2703" i="1"/>
  <c r="T2706" i="1"/>
  <c r="V2614" i="1"/>
  <c r="X30" i="3" s="1"/>
  <c r="W2614" i="1"/>
  <c r="Q39" i="3" s="1"/>
  <c r="I2193" i="1"/>
  <c r="R2113" i="1"/>
  <c r="V1779" i="1"/>
  <c r="D25" i="3" s="1"/>
  <c r="T1782" i="1"/>
  <c r="W1779" i="1"/>
  <c r="M10" i="3" s="1"/>
  <c r="I2169" i="1"/>
  <c r="I2170" i="1" s="1"/>
  <c r="H2178" i="1"/>
  <c r="J1766" i="1"/>
  <c r="X1779" i="1"/>
  <c r="N10" i="3" s="1"/>
  <c r="U1779" i="1"/>
  <c r="C25" i="3" s="1"/>
  <c r="J1782" i="1"/>
  <c r="J2558" i="1"/>
  <c r="X2571" i="1"/>
  <c r="N46" i="3" s="1"/>
  <c r="J2574" i="1"/>
  <c r="U2571" i="1"/>
  <c r="AA25" i="3" s="1"/>
  <c r="U2593" i="1"/>
  <c r="O42" i="3" s="1"/>
  <c r="X2593" i="1"/>
  <c r="Z27" i="3" s="1"/>
  <c r="U2417" i="1"/>
  <c r="Q45" i="3" s="1"/>
  <c r="X2417" i="1"/>
  <c r="AB30" i="3" s="1"/>
  <c r="U2241" i="1"/>
  <c r="S48" i="3" s="1"/>
  <c r="X2241" i="1"/>
  <c r="AD33" i="3" s="1"/>
  <c r="R2134" i="1"/>
  <c r="S2125" i="1"/>
  <c r="S2126" i="1" s="1"/>
  <c r="V1867" i="1"/>
  <c r="F37" i="3" s="1"/>
  <c r="T1870" i="1"/>
  <c r="W1867" i="1"/>
  <c r="U13" i="3" s="1"/>
  <c r="R1474" i="1"/>
  <c r="S1465" i="1"/>
  <c r="S1466" i="1" s="1"/>
  <c r="J1826" i="1"/>
  <c r="J1810" i="1"/>
  <c r="X1823" i="1"/>
  <c r="R19" i="3" s="1"/>
  <c r="U1823" i="1"/>
  <c r="I31" i="3" s="1"/>
  <c r="J1650" i="1"/>
  <c r="J1634" i="1"/>
  <c r="X1647" i="1"/>
  <c r="T22" i="3" s="1"/>
  <c r="U1647" i="1"/>
  <c r="K34" i="3" s="1"/>
  <c r="T1650" i="1"/>
  <c r="S1533" i="1"/>
  <c r="S1541" i="1" s="1"/>
  <c r="V1098" i="1"/>
  <c r="X34" i="3" s="1"/>
  <c r="W1098" i="1"/>
  <c r="S40" i="3" s="1"/>
  <c r="T1101" i="1"/>
  <c r="J1562" i="1"/>
  <c r="J1546" i="1"/>
  <c r="X1559" i="1"/>
  <c r="AD13" i="3" s="1"/>
  <c r="U1559" i="1"/>
  <c r="E49" i="3" s="1"/>
  <c r="I1274" i="1"/>
  <c r="S917" i="1"/>
  <c r="S925" i="1" s="1"/>
  <c r="X1318" i="1"/>
  <c r="N43" i="3" s="1"/>
  <c r="J1321" i="1"/>
  <c r="J1305" i="1"/>
  <c r="U1318" i="1"/>
  <c r="Y25" i="3" s="1"/>
  <c r="V1230" i="1"/>
  <c r="F16" i="3" s="1"/>
  <c r="T1233" i="1"/>
  <c r="W1230" i="1"/>
  <c r="G13" i="3" s="1"/>
  <c r="W790" i="1"/>
  <c r="S52" i="3" s="1"/>
  <c r="T793" i="1"/>
  <c r="V790" i="1"/>
  <c r="AF34" i="3" s="1"/>
  <c r="W547" i="1"/>
  <c r="C46" i="3" s="1"/>
  <c r="V547" i="1"/>
  <c r="AB10" i="3" s="1"/>
  <c r="T550" i="1"/>
  <c r="S550" i="1" s="1"/>
  <c r="J842" i="1"/>
  <c r="X855" i="1"/>
  <c r="H25" i="3" s="1"/>
  <c r="U855" i="1"/>
  <c r="M16" i="3" s="1"/>
  <c r="J858" i="1"/>
  <c r="I858" i="1" s="1"/>
  <c r="H594" i="1"/>
  <c r="I585" i="1"/>
  <c r="I586" i="1" s="1"/>
  <c r="V393" i="1"/>
  <c r="AF45" i="3" s="1"/>
  <c r="W393" i="1"/>
  <c r="AA51" i="3" s="1"/>
  <c r="J205" i="1"/>
  <c r="X218" i="1"/>
  <c r="AD55" i="3" s="1"/>
  <c r="U218" i="1"/>
  <c r="AG49" i="3" s="1"/>
  <c r="J221" i="1"/>
  <c r="W349" i="1"/>
  <c r="Q27" i="3" s="1"/>
  <c r="I1797" i="1"/>
  <c r="I1805" i="1" s="1"/>
  <c r="X1889" i="1"/>
  <c r="AH39" i="3" s="1"/>
  <c r="S1313" i="1"/>
  <c r="W1163" i="1"/>
  <c r="AC25" i="3" s="1"/>
  <c r="V1163" i="1"/>
  <c r="N49" i="3" s="1"/>
  <c r="T1166" i="1"/>
  <c r="S829" i="1"/>
  <c r="R1189" i="1"/>
  <c r="V811" i="1"/>
  <c r="R55" i="3" s="1"/>
  <c r="T814" i="1"/>
  <c r="W811" i="1"/>
  <c r="AG31" i="3" s="1"/>
  <c r="V701" i="1"/>
  <c r="L24" i="3" s="1"/>
  <c r="W129" i="1"/>
  <c r="W25" i="3" s="1"/>
  <c r="V129" i="1"/>
  <c r="N40" i="3" s="1"/>
  <c r="T132" i="1"/>
  <c r="U2835" i="1"/>
  <c r="J2838" i="1"/>
  <c r="J2822" i="1"/>
  <c r="X2835" i="1"/>
  <c r="T2838" i="1"/>
  <c r="V2439" i="1"/>
  <c r="Z34" i="3" s="1"/>
  <c r="T2442" i="1"/>
  <c r="W2439" i="1"/>
  <c r="S43" i="3" s="1"/>
  <c r="J2157" i="1"/>
  <c r="J2030" i="1"/>
  <c r="V2770" i="1"/>
  <c r="T2773" i="1"/>
  <c r="W2770" i="1"/>
  <c r="J2773" i="1"/>
  <c r="I2773" i="1" s="1"/>
  <c r="J2757" i="1"/>
  <c r="H2706" i="1"/>
  <c r="I2697" i="1"/>
  <c r="S2043" i="1"/>
  <c r="S1729" i="1"/>
  <c r="R1738" i="1"/>
  <c r="R2662" i="1"/>
  <c r="S2653" i="1"/>
  <c r="S2654" i="1" s="1"/>
  <c r="H2025" i="1"/>
  <c r="R1914" i="1"/>
  <c r="S1905" i="1"/>
  <c r="S1906" i="1" s="1"/>
  <c r="I1603" i="1"/>
  <c r="V1625" i="1"/>
  <c r="R24" i="3" s="1"/>
  <c r="W1625" i="1"/>
  <c r="M30" i="3" s="1"/>
  <c r="I1383" i="1"/>
  <c r="I1386" i="1" s="1"/>
  <c r="W1274" i="1"/>
  <c r="Q37" i="3" s="1"/>
  <c r="T1277" i="1"/>
  <c r="V1274" i="1"/>
  <c r="V31" i="3" s="1"/>
  <c r="W1162" i="1"/>
  <c r="AC24" i="3" s="1"/>
  <c r="V1162" i="1"/>
  <c r="N48" i="3" s="1"/>
  <c r="H1078" i="1"/>
  <c r="I1069" i="1"/>
  <c r="I1070" i="1" s="1"/>
  <c r="V834" i="1"/>
  <c r="F28" i="3" s="1"/>
  <c r="T837" i="1"/>
  <c r="W834" i="1"/>
  <c r="O13" i="3" s="1"/>
  <c r="I1075" i="1"/>
  <c r="J881" i="1"/>
  <c r="J865" i="1"/>
  <c r="X878" i="1"/>
  <c r="L19" i="3" s="1"/>
  <c r="U878" i="1"/>
  <c r="I22" i="3" s="1"/>
  <c r="X810" i="1"/>
  <c r="AH30" i="3" s="1"/>
  <c r="U810" i="1"/>
  <c r="Q54" i="3" s="1"/>
  <c r="J573" i="1"/>
  <c r="J557" i="1"/>
  <c r="U570" i="1"/>
  <c r="AC43" i="3" s="1"/>
  <c r="X570" i="1"/>
  <c r="Z49" i="3" s="1"/>
  <c r="V723" i="1"/>
  <c r="D43" i="3" s="1"/>
  <c r="T726" i="1"/>
  <c r="W723" i="1"/>
  <c r="Y10" i="3" s="1"/>
  <c r="J293" i="1"/>
  <c r="X306" i="1"/>
  <c r="V22" i="3" s="1"/>
  <c r="U306" i="1"/>
  <c r="K37" i="3" s="1"/>
  <c r="J309" i="1"/>
  <c r="J242" i="1"/>
  <c r="J226" i="1"/>
  <c r="X239" i="1"/>
  <c r="F46" i="3" s="1"/>
  <c r="U239" i="1"/>
  <c r="AA13" i="3" s="1"/>
  <c r="W2922" i="1"/>
  <c r="V2922" i="1"/>
  <c r="U2461" i="1"/>
  <c r="U39" i="3" s="1"/>
  <c r="H1849" i="1"/>
  <c r="J2905" i="1"/>
  <c r="I2905" i="1" s="1"/>
  <c r="J2889" i="1"/>
  <c r="X2902" i="1"/>
  <c r="U2902" i="1"/>
  <c r="T2905" i="1"/>
  <c r="T2069" i="1"/>
  <c r="V2066" i="1"/>
  <c r="V52" i="3" s="1"/>
  <c r="W2066" i="1"/>
  <c r="AE37" i="3" s="1"/>
  <c r="I2483" i="1"/>
  <c r="W2461" i="1"/>
  <c r="W36" i="3" s="1"/>
  <c r="V2461" i="1"/>
  <c r="V39" i="3" s="1"/>
  <c r="S1846" i="1"/>
  <c r="W1757" i="1"/>
  <c r="AE48" i="3" s="1"/>
  <c r="V1757" i="1"/>
  <c r="AD51" i="3" s="1"/>
  <c r="J1942" i="1"/>
  <c r="S1378" i="1"/>
  <c r="X1558" i="1"/>
  <c r="AD12" i="3" s="1"/>
  <c r="U1558" i="1"/>
  <c r="E48" i="3" s="1"/>
  <c r="W722" i="1"/>
  <c r="Y9" i="3" s="1"/>
  <c r="V722" i="1"/>
  <c r="D42" i="3" s="1"/>
  <c r="X922" i="1"/>
  <c r="V43" i="3" s="1"/>
  <c r="U922" i="1"/>
  <c r="Y37" i="3" s="1"/>
  <c r="J909" i="1"/>
  <c r="J925" i="1"/>
  <c r="S785" i="1"/>
  <c r="X350" i="1"/>
  <c r="R28" i="3" s="1"/>
  <c r="J337" i="1"/>
  <c r="U350" i="1"/>
  <c r="O31" i="3" s="1"/>
  <c r="J353" i="1"/>
  <c r="I106" i="1"/>
  <c r="W2505" i="1"/>
  <c r="AG15" i="3" s="1"/>
  <c r="V2505" i="1"/>
  <c r="H54" i="3" s="1"/>
  <c r="H1826" i="1"/>
  <c r="U2725" i="1"/>
  <c r="X2725" i="1"/>
  <c r="W1514" i="1"/>
  <c r="Y18" i="3" s="1"/>
  <c r="V1514" i="1"/>
  <c r="J42" i="3" s="1"/>
  <c r="I1269" i="1"/>
  <c r="R1210" i="1"/>
  <c r="R990" i="1"/>
  <c r="U877" i="1"/>
  <c r="I21" i="3" s="1"/>
  <c r="X877" i="1"/>
  <c r="L18" i="3" s="1"/>
  <c r="W2417" i="1"/>
  <c r="AA30" i="3" s="1"/>
  <c r="V2417" i="1"/>
  <c r="R45" i="3" s="1"/>
  <c r="U1537" i="1"/>
  <c r="AA15" i="3" s="1"/>
  <c r="X1537" i="1"/>
  <c r="H45" i="3" s="1"/>
  <c r="S286" i="1"/>
  <c r="X2922" i="1"/>
  <c r="U2922" i="1"/>
  <c r="U2373" i="1"/>
  <c r="M51" i="3" s="1"/>
  <c r="X2373" i="1"/>
  <c r="AF24" i="3" s="1"/>
  <c r="U2901" i="1"/>
  <c r="X2901" i="1"/>
  <c r="H1914" i="1"/>
  <c r="V1669" i="1"/>
  <c r="V18" i="3" s="1"/>
  <c r="W1669" i="1"/>
  <c r="I36" i="3" s="1"/>
  <c r="I1186" i="1"/>
  <c r="I1189" i="1" s="1"/>
  <c r="I938" i="1"/>
  <c r="R858" i="1"/>
  <c r="I278" i="1"/>
  <c r="S1885" i="1"/>
  <c r="I878" i="1"/>
  <c r="S410" i="1"/>
  <c r="H2861" i="1"/>
  <c r="X2746" i="1"/>
  <c r="U2746" i="1"/>
  <c r="W1866" i="1"/>
  <c r="U12" i="3" s="1"/>
  <c r="V1866" i="1"/>
  <c r="F36" i="3" s="1"/>
  <c r="W1581" i="1"/>
  <c r="AG51" i="3" s="1"/>
  <c r="V1581" i="1"/>
  <c r="AF54" i="3" s="1"/>
  <c r="I1665" i="1"/>
  <c r="I1673" i="1" s="1"/>
  <c r="I542" i="1"/>
  <c r="I2809" i="1"/>
  <c r="I2817" i="1" s="1"/>
  <c r="H1585" i="1"/>
  <c r="H682" i="1"/>
  <c r="I152" i="2"/>
  <c r="Z11" i="2"/>
  <c r="AH11" i="2"/>
  <c r="R152" i="2"/>
  <c r="AP11" i="2"/>
  <c r="T152" i="2"/>
  <c r="AR11" i="2" s="1"/>
  <c r="I154" i="2"/>
  <c r="AB11" i="2"/>
  <c r="AJ11" i="2"/>
  <c r="I155" i="2"/>
  <c r="AC11" i="2"/>
  <c r="AK11" i="2"/>
  <c r="I156" i="2"/>
  <c r="AD11" i="2"/>
  <c r="AL11" i="2"/>
  <c r="I157" i="2"/>
  <c r="AE11" i="2"/>
  <c r="AM11" i="2"/>
  <c r="I158" i="2"/>
  <c r="AF11" i="2"/>
  <c r="AN11" i="2"/>
  <c r="I159" i="2"/>
  <c r="AG11" i="2"/>
  <c r="AO11" i="2"/>
  <c r="S881" i="1" l="1"/>
  <c r="I1826" i="1"/>
  <c r="S1365" i="1"/>
  <c r="I1357" i="1"/>
  <c r="I1365" i="1" s="1"/>
  <c r="I257" i="1"/>
  <c r="S265" i="1"/>
  <c r="W260" i="1"/>
  <c r="Y14" i="3" s="1"/>
  <c r="V260" i="1"/>
  <c r="H41" i="3" s="1"/>
  <c r="S177" i="1"/>
  <c r="I169" i="1"/>
  <c r="I177" i="1" s="1"/>
  <c r="U172" i="1" s="1"/>
  <c r="Q32" i="3" s="1"/>
  <c r="V657" i="1"/>
  <c r="H30" i="3" s="1"/>
  <c r="S661" i="1"/>
  <c r="V656" i="1" s="1"/>
  <c r="H29" i="3" s="1"/>
  <c r="I1937" i="1"/>
  <c r="S1937" i="1"/>
  <c r="I1101" i="1"/>
  <c r="S1101" i="1"/>
  <c r="W1096" i="1" s="1"/>
  <c r="S38" i="3" s="1"/>
  <c r="I1893" i="1"/>
  <c r="S1893" i="1"/>
  <c r="I124" i="1"/>
  <c r="I132" i="1" s="1"/>
  <c r="S1629" i="1"/>
  <c r="W1624" i="1" s="1"/>
  <c r="M29" i="3" s="1"/>
  <c r="I1621" i="1"/>
  <c r="I1629" i="1" s="1"/>
  <c r="V1624" i="1"/>
  <c r="R23" i="3" s="1"/>
  <c r="S1497" i="1"/>
  <c r="S2465" i="1"/>
  <c r="W2460" i="1" s="1"/>
  <c r="W35" i="3" s="1"/>
  <c r="V2153" i="1"/>
  <c r="L15" i="3" s="1"/>
  <c r="S2157" i="1"/>
  <c r="W2152" i="1" s="1"/>
  <c r="G20" i="3" s="1"/>
  <c r="S946" i="1"/>
  <c r="I946" i="1"/>
  <c r="S2610" i="1"/>
  <c r="S2618" i="1" s="1"/>
  <c r="S2105" i="1"/>
  <c r="S2113" i="1" s="1"/>
  <c r="I1233" i="1"/>
  <c r="X1228" i="1" s="1"/>
  <c r="H11" i="3" s="1"/>
  <c r="S2354" i="1"/>
  <c r="I2354" i="1"/>
  <c r="S1321" i="1"/>
  <c r="I2038" i="1"/>
  <c r="I2046" i="1" s="1"/>
  <c r="I814" i="1"/>
  <c r="I617" i="1"/>
  <c r="X612" i="1" s="1"/>
  <c r="V53" i="3" s="1"/>
  <c r="I1543" i="1"/>
  <c r="X1536" i="1"/>
  <c r="H44" i="3" s="1"/>
  <c r="I2641" i="1"/>
  <c r="S2643" i="1" s="1"/>
  <c r="V2636" i="1"/>
  <c r="T35" i="3" s="1"/>
  <c r="U1009" i="1"/>
  <c r="AG24" i="3" s="1"/>
  <c r="I1005" i="1"/>
  <c r="S1774" i="1"/>
  <c r="I902" i="1"/>
  <c r="U898" i="1"/>
  <c r="W9" i="3" s="1"/>
  <c r="S2002" i="1"/>
  <c r="W105" i="1"/>
  <c r="K42" i="3" s="1"/>
  <c r="I374" i="1"/>
  <c r="I2069" i="1"/>
  <c r="I2421" i="1"/>
  <c r="U2416" i="1" s="1"/>
  <c r="Q44" i="3" s="1"/>
  <c r="S1709" i="1"/>
  <c r="I2377" i="1"/>
  <c r="I1554" i="1"/>
  <c r="I594" i="1"/>
  <c r="S586" i="1"/>
  <c r="S594" i="1" s="1"/>
  <c r="V589" i="1" s="1"/>
  <c r="X50" i="3" s="1"/>
  <c r="I2597" i="1"/>
  <c r="S1914" i="1"/>
  <c r="S330" i="1"/>
  <c r="I837" i="1"/>
  <c r="S837" i="1"/>
  <c r="W217" i="1"/>
  <c r="AC54" i="3" s="1"/>
  <c r="S213" i="1"/>
  <c r="S221" i="1" s="1"/>
  <c r="V216" i="1" s="1"/>
  <c r="AH47" i="3" s="1"/>
  <c r="W2086" i="1"/>
  <c r="W48" i="3" s="1"/>
  <c r="I2090" i="1"/>
  <c r="U2085" i="1" s="1"/>
  <c r="AC38" i="3" s="1"/>
  <c r="W1845" i="1"/>
  <c r="G33" i="3" s="1"/>
  <c r="S1849" i="1"/>
  <c r="W1844" i="1" s="1"/>
  <c r="G32" i="3" s="1"/>
  <c r="I1849" i="1"/>
  <c r="X1030" i="1"/>
  <c r="F21" i="3" s="1"/>
  <c r="S1034" i="1"/>
  <c r="S529" i="1"/>
  <c r="S1254" i="1"/>
  <c r="S2214" i="1"/>
  <c r="S2222" i="1" s="1"/>
  <c r="V2217" i="1" s="1"/>
  <c r="AF29" i="3" s="1"/>
  <c r="X1977" i="1"/>
  <c r="J24" i="3" s="1"/>
  <c r="I1973" i="1"/>
  <c r="I1981" i="1" s="1"/>
  <c r="I969" i="1"/>
  <c r="U964" i="1" s="1"/>
  <c r="AC29" i="3" s="1"/>
  <c r="W238" i="1"/>
  <c r="E45" i="3" s="1"/>
  <c r="S242" i="1"/>
  <c r="V237" i="1" s="1"/>
  <c r="AB11" i="3" s="1"/>
  <c r="I301" i="1"/>
  <c r="I309" i="1" s="1"/>
  <c r="I190" i="1"/>
  <c r="I198" i="1" s="1"/>
  <c r="S190" i="1"/>
  <c r="S198" i="1" s="1"/>
  <c r="I550" i="1"/>
  <c r="U1382" i="1"/>
  <c r="G51" i="3" s="1"/>
  <c r="V1382" i="1"/>
  <c r="H51" i="3" s="1"/>
  <c r="S418" i="1"/>
  <c r="W413" i="1" s="1"/>
  <c r="AG41" i="3" s="1"/>
  <c r="W414" i="1"/>
  <c r="AG42" i="3" s="1"/>
  <c r="U414" i="1"/>
  <c r="Y54" i="3" s="1"/>
  <c r="I418" i="1"/>
  <c r="U413" i="1" s="1"/>
  <c r="Y53" i="3" s="1"/>
  <c r="I2398" i="1"/>
  <c r="U2393" i="1" s="1"/>
  <c r="AC26" i="3" s="1"/>
  <c r="U1646" i="1"/>
  <c r="K33" i="3" s="1"/>
  <c r="I2178" i="1"/>
  <c r="S1277" i="1"/>
  <c r="S2134" i="1"/>
  <c r="S682" i="1"/>
  <c r="V677" i="1" s="1"/>
  <c r="P17" i="3" s="1"/>
  <c r="S565" i="1"/>
  <c r="S573" i="1"/>
  <c r="W568" i="1" s="1"/>
  <c r="Y47" i="3" s="1"/>
  <c r="I146" i="1"/>
  <c r="I154" i="1" s="1"/>
  <c r="I64" i="1"/>
  <c r="U59" i="1" s="1"/>
  <c r="AC14" i="3" s="1"/>
  <c r="S1958" i="1"/>
  <c r="V1953" i="1" s="1"/>
  <c r="L8" i="3" s="1"/>
  <c r="I2258" i="1"/>
  <c r="I2266" i="1" s="1"/>
  <c r="U2261" i="1" s="1"/>
  <c r="AA35" i="3" s="1"/>
  <c r="I1277" i="1"/>
  <c r="S1279" i="1" s="1"/>
  <c r="S1386" i="1"/>
  <c r="S1388" i="1" s="1"/>
  <c r="U1669" i="1"/>
  <c r="U18" i="3" s="1"/>
  <c r="I2742" i="1"/>
  <c r="I2750" i="1" s="1"/>
  <c r="I1466" i="1"/>
  <c r="I1474" i="1" s="1"/>
  <c r="U1469" i="1" s="1"/>
  <c r="M35" i="3" s="1"/>
  <c r="I2442" i="1"/>
  <c r="X2437" i="1" s="1"/>
  <c r="T41" i="3" s="1"/>
  <c r="I1606" i="1"/>
  <c r="I1870" i="1"/>
  <c r="U1865" i="1" s="1"/>
  <c r="E35" i="3" s="1"/>
  <c r="I873" i="1"/>
  <c r="I2729" i="1"/>
  <c r="U2570" i="1"/>
  <c r="AA24" i="3" s="1"/>
  <c r="S902" i="1"/>
  <c r="W897" i="1" s="1"/>
  <c r="C38" i="3" s="1"/>
  <c r="I1642" i="1"/>
  <c r="I1650" i="1" s="1"/>
  <c r="I2289" i="1"/>
  <c r="S2291" i="1" s="1"/>
  <c r="I1013" i="1"/>
  <c r="X1008" i="1" s="1"/>
  <c r="N53" i="3" s="1"/>
  <c r="I2698" i="1"/>
  <c r="I2706" i="1" s="1"/>
  <c r="I2201" i="1"/>
  <c r="S2203" i="1" s="1"/>
  <c r="I2794" i="1"/>
  <c r="I1730" i="1"/>
  <c r="I1738" i="1" s="1"/>
  <c r="X1733" i="1" s="1"/>
  <c r="AB53" i="3" s="1"/>
  <c r="I1585" i="1"/>
  <c r="U1580" i="1" s="1"/>
  <c r="AE53" i="3" s="1"/>
  <c r="I2861" i="1"/>
  <c r="S1761" i="1"/>
  <c r="W1756" i="1" s="1"/>
  <c r="AE47" i="3" s="1"/>
  <c r="I1694" i="1"/>
  <c r="U1689" i="1" s="1"/>
  <c r="G38" i="3" s="1"/>
  <c r="S1189" i="1"/>
  <c r="I1145" i="1"/>
  <c r="U1140" i="1" s="1"/>
  <c r="AA26" i="3" s="1"/>
  <c r="S1298" i="1"/>
  <c r="W1293" i="1" s="1"/>
  <c r="W26" i="3" s="1"/>
  <c r="X2416" i="1"/>
  <c r="AB29" i="3" s="1"/>
  <c r="I433" i="1"/>
  <c r="I441" i="1" s="1"/>
  <c r="U436" i="1" s="1"/>
  <c r="E38" i="3" s="1"/>
  <c r="V1426" i="1"/>
  <c r="D30" i="3" s="1"/>
  <c r="I2522" i="1"/>
  <c r="I2530" i="1" s="1"/>
  <c r="U2525" i="1" s="1"/>
  <c r="AE17" i="3" s="1"/>
  <c r="I1321" i="1"/>
  <c r="W1030" i="1"/>
  <c r="E21" i="3" s="1"/>
  <c r="U1317" i="1"/>
  <c r="Y24" i="3" s="1"/>
  <c r="I2465" i="1"/>
  <c r="S2467" i="1" s="1"/>
  <c r="S485" i="1"/>
  <c r="W480" i="1" s="1"/>
  <c r="S17" i="3" s="1"/>
  <c r="S1650" i="1"/>
  <c r="W1645" i="1" s="1"/>
  <c r="S20" i="3" s="1"/>
  <c r="I749" i="1"/>
  <c r="U744" i="1" s="1"/>
  <c r="AA38" i="3" s="1"/>
  <c r="S2302" i="1"/>
  <c r="S2025" i="1"/>
  <c r="W457" i="1"/>
  <c r="G35" i="3" s="1"/>
  <c r="V457" i="1"/>
  <c r="V14" i="3" s="1"/>
  <c r="X2900" i="1"/>
  <c r="U2900" i="1"/>
  <c r="U2768" i="1"/>
  <c r="X2768" i="1"/>
  <c r="X853" i="1"/>
  <c r="H23" i="3" s="1"/>
  <c r="U853" i="1"/>
  <c r="M14" i="3" s="1"/>
  <c r="U832" i="1"/>
  <c r="E26" i="3" s="1"/>
  <c r="I839" i="1"/>
  <c r="X832" i="1"/>
  <c r="P11" i="3" s="1"/>
  <c r="V1140" i="1"/>
  <c r="AB26" i="3" s="1"/>
  <c r="W1140" i="1"/>
  <c r="O44" i="3" s="1"/>
  <c r="W1029" i="1"/>
  <c r="E20" i="3" s="1"/>
  <c r="V1029" i="1"/>
  <c r="L11" i="3" s="1"/>
  <c r="W1272" i="1"/>
  <c r="Q35" i="3" s="1"/>
  <c r="V1272" i="1"/>
  <c r="V29" i="3" s="1"/>
  <c r="W2724" i="1"/>
  <c r="S2731" i="1"/>
  <c r="V2724" i="1"/>
  <c r="W941" i="1"/>
  <c r="AA32" i="3" s="1"/>
  <c r="S948" i="1"/>
  <c r="V941" i="1"/>
  <c r="T44" i="3" s="1"/>
  <c r="U897" i="1"/>
  <c r="W8" i="3" s="1"/>
  <c r="X897" i="1"/>
  <c r="D38" i="3" s="1"/>
  <c r="U656" i="1"/>
  <c r="G29" i="3" s="1"/>
  <c r="I663" i="1"/>
  <c r="X656" i="1"/>
  <c r="R14" i="3" s="1"/>
  <c r="X809" i="1"/>
  <c r="AH29" i="3" s="1"/>
  <c r="U809" i="1"/>
  <c r="Q53" i="3" s="1"/>
  <c r="X1316" i="1"/>
  <c r="N41" i="3" s="1"/>
  <c r="U1316" i="1"/>
  <c r="Y23" i="3" s="1"/>
  <c r="I1323" i="1"/>
  <c r="X1184" i="1"/>
  <c r="L50" i="3" s="1"/>
  <c r="U1184" i="1"/>
  <c r="AE20" i="3" s="1"/>
  <c r="I1191" i="1"/>
  <c r="V1580" i="1"/>
  <c r="AF53" i="3" s="1"/>
  <c r="W1580" i="1"/>
  <c r="AG50" i="3" s="1"/>
  <c r="S1587" i="1"/>
  <c r="I1939" i="1"/>
  <c r="X1932" i="1"/>
  <c r="AD44" i="3" s="1"/>
  <c r="U1932" i="1"/>
  <c r="AA47" i="3" s="1"/>
  <c r="V2856" i="1"/>
  <c r="W2856" i="1"/>
  <c r="S2863" i="1"/>
  <c r="V2020" i="1"/>
  <c r="R11" i="3" s="1"/>
  <c r="W2020" i="1"/>
  <c r="E29" i="3" s="1"/>
  <c r="V2658" i="1"/>
  <c r="W2658" i="1"/>
  <c r="U1513" i="1"/>
  <c r="I41" i="3" s="1"/>
  <c r="X1513" i="1"/>
  <c r="Z17" i="3" s="1"/>
  <c r="I1520" i="1"/>
  <c r="X2173" i="1"/>
  <c r="N11" i="3" s="1"/>
  <c r="U2173" i="1"/>
  <c r="E23" i="3" s="1"/>
  <c r="U721" i="1"/>
  <c r="C41" i="3" s="1"/>
  <c r="X721" i="1"/>
  <c r="Z8" i="3" s="1"/>
  <c r="U2856" i="1"/>
  <c r="X2856" i="1"/>
  <c r="I2863" i="1"/>
  <c r="V590" i="1"/>
  <c r="X51" i="3" s="1"/>
  <c r="W590" i="1"/>
  <c r="AE39" i="3" s="1"/>
  <c r="I179" i="1"/>
  <c r="X172" i="1"/>
  <c r="T29" i="3" s="1"/>
  <c r="X964" i="1"/>
  <c r="R47" i="3" s="1"/>
  <c r="V2570" i="1"/>
  <c r="AB24" i="3" s="1"/>
  <c r="W2570" i="1"/>
  <c r="M45" i="3" s="1"/>
  <c r="X1888" i="1"/>
  <c r="AH38" i="3" s="1"/>
  <c r="U1888" i="1"/>
  <c r="W53" i="3" s="1"/>
  <c r="I1895" i="1"/>
  <c r="V480" i="1"/>
  <c r="J32" i="3" s="1"/>
  <c r="I2511" i="1"/>
  <c r="U2504" i="1"/>
  <c r="G53" i="3" s="1"/>
  <c r="X2504" i="1"/>
  <c r="AH14" i="3" s="1"/>
  <c r="X349" i="1"/>
  <c r="R27" i="3" s="1"/>
  <c r="U349" i="1"/>
  <c r="O30" i="3" s="1"/>
  <c r="S814" i="1"/>
  <c r="X1601" i="1"/>
  <c r="D26" i="3" s="1"/>
  <c r="U1601" i="1"/>
  <c r="O8" i="3" s="1"/>
  <c r="I2486" i="1"/>
  <c r="V1668" i="1"/>
  <c r="V17" i="3" s="1"/>
  <c r="W1668" i="1"/>
  <c r="I35" i="3" s="1"/>
  <c r="S1675" i="1"/>
  <c r="W2504" i="1"/>
  <c r="AG14" i="3" s="1"/>
  <c r="S2511" i="1"/>
  <c r="V2504" i="1"/>
  <c r="H53" i="3" s="1"/>
  <c r="X2350" i="1"/>
  <c r="L54" i="3" s="1"/>
  <c r="U2350" i="1"/>
  <c r="AG21" i="3" s="1"/>
  <c r="X1053" i="1"/>
  <c r="J15" i="3" s="1"/>
  <c r="U1053" i="1"/>
  <c r="G18" i="3" s="1"/>
  <c r="X2525" i="1"/>
  <c r="J50" i="3" s="1"/>
  <c r="I1034" i="1"/>
  <c r="S1036" i="1" s="1"/>
  <c r="X921" i="1"/>
  <c r="V42" i="3" s="1"/>
  <c r="U921" i="1"/>
  <c r="Y36" i="3" s="1"/>
  <c r="X1205" i="1"/>
  <c r="AH17" i="3" s="1"/>
  <c r="U1205" i="1"/>
  <c r="I53" i="3" s="1"/>
  <c r="X2306" i="1"/>
  <c r="D15" i="3" s="1"/>
  <c r="U2306" i="1"/>
  <c r="G9" i="3" s="1"/>
  <c r="V60" i="1"/>
  <c r="AD15" i="3" s="1"/>
  <c r="W60" i="1"/>
  <c r="G48" i="3" s="1"/>
  <c r="W2284" i="1"/>
  <c r="Y38" i="3" s="1"/>
  <c r="V2284" i="1"/>
  <c r="X41" i="3" s="1"/>
  <c r="U789" i="1"/>
  <c r="AE33" i="3" s="1"/>
  <c r="X789" i="1"/>
  <c r="T51" i="3" s="1"/>
  <c r="X1449" i="1"/>
  <c r="P33" i="3" s="1"/>
  <c r="U1449" i="1"/>
  <c r="S27" i="3" s="1"/>
  <c r="X1821" i="1"/>
  <c r="R17" i="3" s="1"/>
  <c r="U1821" i="1"/>
  <c r="I29" i="3" s="1"/>
  <c r="V2921" i="1"/>
  <c r="W2921" i="1"/>
  <c r="S2928" i="1"/>
  <c r="S2310" i="1"/>
  <c r="I477" i="1"/>
  <c r="I485" i="1" s="1"/>
  <c r="V1558" i="1"/>
  <c r="F48" i="3" s="1"/>
  <c r="W1558" i="1"/>
  <c r="AC12" i="3" s="1"/>
  <c r="S1895" i="1"/>
  <c r="W1888" i="1"/>
  <c r="AG38" i="3" s="1"/>
  <c r="V1888" i="1"/>
  <c r="X53" i="3" s="1"/>
  <c r="I948" i="1"/>
  <c r="X941" i="1"/>
  <c r="AB32" i="3" s="1"/>
  <c r="U941" i="1"/>
  <c r="S44" i="3" s="1"/>
  <c r="V281" i="1"/>
  <c r="X17" i="3" s="1"/>
  <c r="W281" i="1"/>
  <c r="I38" i="3" s="1"/>
  <c r="W986" i="1"/>
  <c r="AE27" i="3" s="1"/>
  <c r="V986" i="1"/>
  <c r="P51" i="3" s="1"/>
  <c r="S793" i="1"/>
  <c r="U2041" i="1"/>
  <c r="AG32" i="3" s="1"/>
  <c r="X2041" i="1"/>
  <c r="T53" i="3" s="1"/>
  <c r="V2349" i="1"/>
  <c r="AH20" i="3" s="1"/>
  <c r="S2356" i="1"/>
  <c r="W2349" i="1"/>
  <c r="K53" i="3" s="1"/>
  <c r="X2021" i="1"/>
  <c r="F30" i="3" s="1"/>
  <c r="U2021" i="1"/>
  <c r="Q12" i="3" s="1"/>
  <c r="V1734" i="1"/>
  <c r="AH45" i="3" s="1"/>
  <c r="W1734" i="1"/>
  <c r="AA54" i="3" s="1"/>
  <c r="X2702" i="1"/>
  <c r="U2702" i="1"/>
  <c r="U589" i="1"/>
  <c r="W50" i="3" s="1"/>
  <c r="X589" i="1"/>
  <c r="AF38" i="3" s="1"/>
  <c r="I596" i="1"/>
  <c r="S1367" i="1"/>
  <c r="W1360" i="1"/>
  <c r="I47" i="3" s="1"/>
  <c r="V1360" i="1"/>
  <c r="AD17" i="3" s="1"/>
  <c r="V920" i="1"/>
  <c r="Z35" i="3" s="1"/>
  <c r="W920" i="1"/>
  <c r="U41" i="3" s="1"/>
  <c r="W82" i="1"/>
  <c r="AA17" i="3" s="1"/>
  <c r="V82" i="1"/>
  <c r="J44" i="3" s="1"/>
  <c r="X370" i="1"/>
  <c r="AD9" i="3" s="1"/>
  <c r="U370" i="1"/>
  <c r="C48" i="3" s="1"/>
  <c r="U569" i="1"/>
  <c r="AC42" i="3" s="1"/>
  <c r="X569" i="1"/>
  <c r="Z48" i="3" s="1"/>
  <c r="U2065" i="1"/>
  <c r="U51" i="3" s="1"/>
  <c r="X2065" i="1"/>
  <c r="AF36" i="3" s="1"/>
  <c r="X2393" i="1"/>
  <c r="P47" i="3" s="1"/>
  <c r="S301" i="1"/>
  <c r="S309" i="1" s="1"/>
  <c r="V525" i="1"/>
  <c r="N27" i="3" s="1"/>
  <c r="W525" i="1"/>
  <c r="O24" i="3" s="1"/>
  <c r="W2416" i="1"/>
  <c r="AA29" i="3" s="1"/>
  <c r="S2423" i="1"/>
  <c r="V2416" i="1"/>
  <c r="R44" i="3" s="1"/>
  <c r="S1520" i="1"/>
  <c r="V1513" i="1"/>
  <c r="J41" i="3" s="1"/>
  <c r="W1513" i="1"/>
  <c r="Y17" i="3" s="1"/>
  <c r="I242" i="1"/>
  <c r="X657" i="1"/>
  <c r="R15" i="3" s="1"/>
  <c r="U657" i="1"/>
  <c r="G30" i="3" s="1"/>
  <c r="X1954" i="1"/>
  <c r="D21" i="3" s="1"/>
  <c r="U1954" i="1"/>
  <c r="K9" i="3" s="1"/>
  <c r="W700" i="1"/>
  <c r="M20" i="3" s="1"/>
  <c r="V700" i="1"/>
  <c r="L23" i="3" s="1"/>
  <c r="V326" i="1"/>
  <c r="T24" i="3" s="1"/>
  <c r="W326" i="1"/>
  <c r="M33" i="3" s="1"/>
  <c r="V1273" i="1"/>
  <c r="V30" i="3" s="1"/>
  <c r="W1273" i="1"/>
  <c r="Q36" i="3" s="1"/>
  <c r="V1404" i="1"/>
  <c r="AH11" i="3" s="1"/>
  <c r="W1404" i="1"/>
  <c r="E53" i="3" s="1"/>
  <c r="X2218" i="1"/>
  <c r="R51" i="3" s="1"/>
  <c r="U2218" i="1"/>
  <c r="AE30" i="3" s="1"/>
  <c r="I353" i="1"/>
  <c r="I990" i="1"/>
  <c r="X1602" i="1"/>
  <c r="D27" i="3" s="1"/>
  <c r="U1602" i="1"/>
  <c r="O9" i="3" s="1"/>
  <c r="X1866" i="1"/>
  <c r="V12" i="3" s="1"/>
  <c r="U1866" i="1"/>
  <c r="E36" i="3" s="1"/>
  <c r="W2812" i="1"/>
  <c r="V2812" i="1"/>
  <c r="S2819" i="1"/>
  <c r="W2240" i="1"/>
  <c r="AC32" i="3" s="1"/>
  <c r="S2247" i="1"/>
  <c r="V2240" i="1"/>
  <c r="T47" i="3" s="1"/>
  <c r="S345" i="1"/>
  <c r="S353" i="1" s="1"/>
  <c r="I2423" i="1"/>
  <c r="X128" i="1"/>
  <c r="X24" i="3" s="1"/>
  <c r="U128" i="1"/>
  <c r="M39" i="3" s="1"/>
  <c r="S1122" i="1"/>
  <c r="W2042" i="1"/>
  <c r="S54" i="3" s="1"/>
  <c r="V2042" i="1"/>
  <c r="AH33" i="3" s="1"/>
  <c r="I705" i="1"/>
  <c r="S707" i="1" s="1"/>
  <c r="S762" i="1"/>
  <c r="S770" i="1" s="1"/>
  <c r="I1761" i="1"/>
  <c r="X1360" i="1"/>
  <c r="J47" i="3" s="1"/>
  <c r="I1367" i="1"/>
  <c r="U1360" i="1"/>
  <c r="AC17" i="3" s="1"/>
  <c r="W128" i="1"/>
  <c r="W24" i="3" s="1"/>
  <c r="V128" i="1"/>
  <c r="N39" i="3" s="1"/>
  <c r="I462" i="1"/>
  <c r="S1013" i="1"/>
  <c r="I1057" i="1"/>
  <c r="V2306" i="1"/>
  <c r="H9" i="3" s="1"/>
  <c r="W2306" i="1"/>
  <c r="C15" i="3" s="1"/>
  <c r="I2566" i="1"/>
  <c r="I2574" i="1" s="1"/>
  <c r="I2126" i="1"/>
  <c r="I2134" i="1" s="1"/>
  <c r="S2838" i="1"/>
  <c r="S638" i="1"/>
  <c r="I925" i="1"/>
  <c r="X1493" i="1"/>
  <c r="L39" i="3" s="1"/>
  <c r="U1493" i="1"/>
  <c r="W21" i="3" s="1"/>
  <c r="I2310" i="1"/>
  <c r="W2372" i="1"/>
  <c r="AE23" i="3" s="1"/>
  <c r="V2372" i="1"/>
  <c r="N50" i="3" s="1"/>
  <c r="S2379" i="1"/>
  <c r="S101" i="1"/>
  <c r="S109" i="1" s="1"/>
  <c r="X305" i="1"/>
  <c r="V21" i="3" s="1"/>
  <c r="U305" i="1"/>
  <c r="K36" i="3" s="1"/>
  <c r="I793" i="1"/>
  <c r="X634" i="1"/>
  <c r="F33" i="3" s="1"/>
  <c r="U634" i="1"/>
  <c r="S12" i="3" s="1"/>
  <c r="V1998" i="1"/>
  <c r="H27" i="3" s="1"/>
  <c r="W1998" i="1"/>
  <c r="O15" i="3" s="1"/>
  <c r="I1782" i="1"/>
  <c r="W745" i="1"/>
  <c r="W45" i="3" s="1"/>
  <c r="V745" i="1"/>
  <c r="AB39" i="3" s="1"/>
  <c r="I1906" i="1"/>
  <c r="I1914" i="1" s="1"/>
  <c r="S1916" i="1" s="1"/>
  <c r="U2548" i="1"/>
  <c r="K47" i="3" s="1"/>
  <c r="I2555" i="1"/>
  <c r="X2548" i="1"/>
  <c r="AD20" i="3" s="1"/>
  <c r="S2882" i="1"/>
  <c r="X2042" i="1"/>
  <c r="T54" i="3" s="1"/>
  <c r="U2042" i="1"/>
  <c r="AG33" i="3" s="1"/>
  <c r="S1717" i="1"/>
  <c r="S2750" i="1"/>
  <c r="I2247" i="1"/>
  <c r="U2240" i="1"/>
  <c r="S47" i="3" s="1"/>
  <c r="X2240" i="1"/>
  <c r="AD32" i="3" s="1"/>
  <c r="V1557" i="1"/>
  <c r="F47" i="3" s="1"/>
  <c r="W1557" i="1"/>
  <c r="AC11" i="3" s="1"/>
  <c r="I2113" i="1"/>
  <c r="I2819" i="1"/>
  <c r="X2812" i="1"/>
  <c r="U2812" i="1"/>
  <c r="U1822" i="1"/>
  <c r="I30" i="3" s="1"/>
  <c r="X1822" i="1"/>
  <c r="R18" i="3" s="1"/>
  <c r="X1845" i="1"/>
  <c r="H33" i="3" s="1"/>
  <c r="U1845" i="1"/>
  <c r="S15" i="3" s="1"/>
  <c r="X1074" i="1"/>
  <c r="V9" i="3" s="1"/>
  <c r="U1074" i="1"/>
  <c r="C36" i="3" s="1"/>
  <c r="V1910" i="1"/>
  <c r="AF42" i="3" s="1"/>
  <c r="W1910" i="1"/>
  <c r="Y51" i="3" s="1"/>
  <c r="X1381" i="1"/>
  <c r="AF14" i="3" s="1"/>
  <c r="U1381" i="1"/>
  <c r="G50" i="3" s="1"/>
  <c r="X392" i="1"/>
  <c r="AB50" i="3" s="1"/>
  <c r="U392" i="1"/>
  <c r="AE44" i="3" s="1"/>
  <c r="V2109" i="1"/>
  <c r="Z45" i="3" s="1"/>
  <c r="W2109" i="1"/>
  <c r="AA42" i="3" s="1"/>
  <c r="S1103" i="1"/>
  <c r="X2394" i="1"/>
  <c r="P48" i="3" s="1"/>
  <c r="U2394" i="1"/>
  <c r="AC27" i="3" s="1"/>
  <c r="U501" i="1"/>
  <c r="Q20" i="3" s="1"/>
  <c r="I508" i="1"/>
  <c r="X501" i="1"/>
  <c r="L29" i="3" s="1"/>
  <c r="I2928" i="1"/>
  <c r="U2921" i="1"/>
  <c r="X2921" i="1"/>
  <c r="W1425" i="1"/>
  <c r="Q8" i="3" s="1"/>
  <c r="V1425" i="1"/>
  <c r="D29" i="3" s="1"/>
  <c r="S1432" i="1"/>
  <c r="V2460" i="1"/>
  <c r="V38" i="3" s="1"/>
  <c r="V2394" i="1"/>
  <c r="AD27" i="3" s="1"/>
  <c r="W2394" i="1"/>
  <c r="O48" i="3" s="1"/>
  <c r="X2438" i="1"/>
  <c r="T42" i="3" s="1"/>
  <c r="U2438" i="1"/>
  <c r="Y33" i="3" s="1"/>
  <c r="W325" i="1"/>
  <c r="M32" i="3" s="1"/>
  <c r="V325" i="1"/>
  <c r="T23" i="3" s="1"/>
  <c r="S961" i="1"/>
  <c r="S969" i="1" s="1"/>
  <c r="S1862" i="1"/>
  <c r="S1870" i="1" s="1"/>
  <c r="U127" i="1"/>
  <c r="M38" i="3" s="1"/>
  <c r="X127" i="1"/>
  <c r="X23" i="3" s="1"/>
  <c r="V1977" i="1"/>
  <c r="N18" i="3" s="1"/>
  <c r="W1977" i="1"/>
  <c r="I24" i="3" s="1"/>
  <c r="V1493" i="1"/>
  <c r="X21" i="3" s="1"/>
  <c r="W1493" i="1"/>
  <c r="K39" i="3" s="1"/>
  <c r="U173" i="1"/>
  <c r="Q33" i="3" s="1"/>
  <c r="X173" i="1"/>
  <c r="T30" i="3" s="1"/>
  <c r="S1598" i="1"/>
  <c r="S1606" i="1" s="1"/>
  <c r="I1608" i="1" s="1"/>
  <c r="V437" i="1"/>
  <c r="F39" i="3" s="1"/>
  <c r="W437" i="1"/>
  <c r="W12" i="3" s="1"/>
  <c r="X766" i="1"/>
  <c r="AD36" i="3" s="1"/>
  <c r="U766" i="1"/>
  <c r="U48" i="3" s="1"/>
  <c r="W2834" i="1"/>
  <c r="V2834" i="1"/>
  <c r="X1338" i="1"/>
  <c r="AB21" i="3" s="1"/>
  <c r="U1338" i="1"/>
  <c r="K45" i="3" s="1"/>
  <c r="S2698" i="1"/>
  <c r="S2706" i="1" s="1"/>
  <c r="X194" i="1"/>
  <c r="D51" i="3" s="1"/>
  <c r="U194" i="1"/>
  <c r="AE9" i="3" s="1"/>
  <c r="S1826" i="1"/>
  <c r="I1828" i="1" s="1"/>
  <c r="W1997" i="1"/>
  <c r="O14" i="3" s="1"/>
  <c r="V1997" i="1"/>
  <c r="H26" i="3" s="1"/>
  <c r="I1562" i="1"/>
  <c r="V1449" i="1"/>
  <c r="T27" i="3" s="1"/>
  <c r="W1449" i="1"/>
  <c r="O33" i="3" s="1"/>
  <c r="W2746" i="1"/>
  <c r="V2746" i="1"/>
  <c r="X1096" i="1"/>
  <c r="T38" i="3" s="1"/>
  <c r="U1096" i="1"/>
  <c r="W32" i="3" s="1"/>
  <c r="X2109" i="1"/>
  <c r="AB42" i="3" s="1"/>
  <c r="U2109" i="1"/>
  <c r="Y45" i="3" s="1"/>
  <c r="U678" i="1"/>
  <c r="O18" i="3" s="1"/>
  <c r="X678" i="1"/>
  <c r="J27" i="3" s="1"/>
  <c r="I552" i="1"/>
  <c r="X545" i="1"/>
  <c r="D44" i="3" s="1"/>
  <c r="U545" i="1"/>
  <c r="AA8" i="3" s="1"/>
  <c r="X2857" i="1"/>
  <c r="U2857" i="1"/>
  <c r="I286" i="1"/>
  <c r="U1910" i="1"/>
  <c r="AE42" i="3" s="1"/>
  <c r="X1910" i="1"/>
  <c r="Z51" i="3" s="1"/>
  <c r="V1206" i="1"/>
  <c r="J54" i="3" s="1"/>
  <c r="W1206" i="1"/>
  <c r="AG18" i="3" s="1"/>
  <c r="U1425" i="1"/>
  <c r="C29" i="3" s="1"/>
  <c r="X1425" i="1"/>
  <c r="R8" i="3" s="1"/>
  <c r="I1432" i="1"/>
  <c r="S1730" i="1"/>
  <c r="S1738" i="1" s="1"/>
  <c r="V1185" i="1"/>
  <c r="AF21" i="3" s="1"/>
  <c r="W1185" i="1"/>
  <c r="K51" i="3" s="1"/>
  <c r="X590" i="1"/>
  <c r="AF39" i="3" s="1"/>
  <c r="U590" i="1"/>
  <c r="W51" i="3" s="1"/>
  <c r="S1474" i="1"/>
  <c r="V501" i="1"/>
  <c r="R20" i="3" s="1"/>
  <c r="W501" i="1"/>
  <c r="K29" i="3" s="1"/>
  <c r="S508" i="1"/>
  <c r="S2905" i="1"/>
  <c r="I2907" i="1" s="1"/>
  <c r="I573" i="1"/>
  <c r="V1646" i="1"/>
  <c r="L33" i="3" s="1"/>
  <c r="W1646" i="1"/>
  <c r="S21" i="3" s="1"/>
  <c r="X2789" i="1"/>
  <c r="U2789" i="1"/>
  <c r="V150" i="1"/>
  <c r="V27" i="3" s="1"/>
  <c r="W150" i="1"/>
  <c r="O36" i="3" s="1"/>
  <c r="X2877" i="1"/>
  <c r="I2884" i="1"/>
  <c r="U2877" i="1"/>
  <c r="V305" i="1"/>
  <c r="L36" i="3" s="1"/>
  <c r="W305" i="1"/>
  <c r="U21" i="3" s="1"/>
  <c r="I322" i="1"/>
  <c r="I330" i="1" s="1"/>
  <c r="S332" i="1" s="1"/>
  <c r="S1210" i="1"/>
  <c r="X2945" i="1"/>
  <c r="U2945" i="1"/>
  <c r="V1602" i="1"/>
  <c r="P9" i="3" s="1"/>
  <c r="W1602" i="1"/>
  <c r="C27" i="3" s="1"/>
  <c r="S1233" i="1"/>
  <c r="S2061" i="1"/>
  <c r="S2069" i="1" s="1"/>
  <c r="I2071" i="1" s="1"/>
  <c r="S1191" i="1"/>
  <c r="W1184" i="1"/>
  <c r="K50" i="3" s="1"/>
  <c r="V1184" i="1"/>
  <c r="AF20" i="3" s="1"/>
  <c r="S397" i="1"/>
  <c r="I399" i="1" s="1"/>
  <c r="W876" i="1"/>
  <c r="K17" i="3" s="1"/>
  <c r="V876" i="1"/>
  <c r="J20" i="3" s="1"/>
  <c r="U613" i="1"/>
  <c r="AG36" i="3" s="1"/>
  <c r="X613" i="1"/>
  <c r="V54" i="3" s="1"/>
  <c r="I1994" i="1"/>
  <c r="I2002" i="1" s="1"/>
  <c r="I2157" i="1"/>
  <c r="I2222" i="1"/>
  <c r="X745" i="1"/>
  <c r="X45" i="3" s="1"/>
  <c r="U745" i="1"/>
  <c r="AA39" i="3" s="1"/>
  <c r="X986" i="1"/>
  <c r="AF27" i="3" s="1"/>
  <c r="U986" i="1"/>
  <c r="O51" i="3" s="1"/>
  <c r="W1250" i="1"/>
  <c r="C33" i="3" s="1"/>
  <c r="V1250" i="1"/>
  <c r="T9" i="3" s="1"/>
  <c r="V2262" i="1"/>
  <c r="AB36" i="3" s="1"/>
  <c r="W2262" i="1"/>
  <c r="U45" i="3" s="1"/>
  <c r="S1694" i="1"/>
  <c r="V2613" i="1"/>
  <c r="X29" i="3" s="1"/>
  <c r="W2613" i="1"/>
  <c r="Q38" i="3" s="1"/>
  <c r="S1782" i="1"/>
  <c r="V1118" i="1"/>
  <c r="R42" i="3" s="1"/>
  <c r="W1118" i="1"/>
  <c r="Y30" i="3" s="1"/>
  <c r="S2046" i="1"/>
  <c r="I87" i="1"/>
  <c r="S89" i="1" s="1"/>
  <c r="V1294" i="1"/>
  <c r="P39" i="3" s="1"/>
  <c r="W1294" i="1"/>
  <c r="W27" i="3" s="1"/>
  <c r="S2434" i="1"/>
  <c r="S2442" i="1" s="1"/>
  <c r="S124" i="1"/>
  <c r="S132" i="1" s="1"/>
  <c r="V1009" i="1"/>
  <c r="AH24" i="3" s="1"/>
  <c r="W1009" i="1"/>
  <c r="M54" i="3" s="1"/>
  <c r="W1338" i="1"/>
  <c r="AA21" i="3" s="1"/>
  <c r="V1338" i="1"/>
  <c r="L45" i="3" s="1"/>
  <c r="S2390" i="1"/>
  <c r="S2398" i="1" s="1"/>
  <c r="S2090" i="1"/>
  <c r="V2526" i="1"/>
  <c r="AF18" i="3" s="1"/>
  <c r="W2526" i="1"/>
  <c r="I51" i="3" s="1"/>
  <c r="I521" i="1"/>
  <c r="I529" i="1" s="1"/>
  <c r="U1161" i="1"/>
  <c r="M47" i="3" s="1"/>
  <c r="X1161" i="1"/>
  <c r="AD23" i="3" s="1"/>
  <c r="U1118" i="1"/>
  <c r="Q42" i="3" s="1"/>
  <c r="X1118" i="1"/>
  <c r="Z30" i="3" s="1"/>
  <c r="I1497" i="1"/>
  <c r="S1499" i="1" s="1"/>
  <c r="X1405" i="1"/>
  <c r="F54" i="3" s="1"/>
  <c r="U1405" i="1"/>
  <c r="AG12" i="3" s="1"/>
  <c r="I2687" i="1"/>
  <c r="U2680" i="1"/>
  <c r="X2680" i="1"/>
  <c r="V2174" i="1"/>
  <c r="F24" i="3" s="1"/>
  <c r="W2174" i="1"/>
  <c r="M12" i="3" s="1"/>
  <c r="X2658" i="1"/>
  <c r="U2658" i="1"/>
  <c r="X105" i="1"/>
  <c r="L42" i="3" s="1"/>
  <c r="U105" i="1"/>
  <c r="Y21" i="3" s="1"/>
  <c r="V173" i="1"/>
  <c r="R33" i="3" s="1"/>
  <c r="W173" i="1"/>
  <c r="S30" i="3" s="1"/>
  <c r="I221" i="1"/>
  <c r="I638" i="1"/>
  <c r="X1778" i="1"/>
  <c r="N9" i="3" s="1"/>
  <c r="U1778" i="1"/>
  <c r="C24" i="3" s="1"/>
  <c r="I2830" i="1"/>
  <c r="I2838" i="1" s="1"/>
  <c r="S982" i="1"/>
  <c r="S990" i="1" s="1"/>
  <c r="V789" i="1"/>
  <c r="AF33" i="3" s="1"/>
  <c r="W789" i="1"/>
  <c r="S51" i="3" s="1"/>
  <c r="V1713" i="1"/>
  <c r="Z12" i="3" s="1"/>
  <c r="W1713" i="1"/>
  <c r="E42" i="3" s="1"/>
  <c r="X2614" i="1"/>
  <c r="R39" i="3" s="1"/>
  <c r="U2614" i="1"/>
  <c r="W30" i="3" s="1"/>
  <c r="I2599" i="1"/>
  <c r="U2592" i="1"/>
  <c r="O41" i="3" s="1"/>
  <c r="X2592" i="1"/>
  <c r="Z26" i="3" s="1"/>
  <c r="U1294" i="1"/>
  <c r="O39" i="3" s="1"/>
  <c r="X1294" i="1"/>
  <c r="X27" i="3" s="1"/>
  <c r="I1709" i="1"/>
  <c r="I1717" i="1" s="1"/>
  <c r="S596" i="1"/>
  <c r="W589" i="1"/>
  <c r="AE38" i="3" s="1"/>
  <c r="W545" i="1"/>
  <c r="C44" i="3" s="1"/>
  <c r="S552" i="1"/>
  <c r="V545" i="1"/>
  <c r="AB8" i="3" s="1"/>
  <c r="X2701" i="1"/>
  <c r="I2708" i="1"/>
  <c r="U2701" i="1"/>
  <c r="W1536" i="1"/>
  <c r="G44" i="3" s="1"/>
  <c r="S1543" i="1"/>
  <c r="V1536" i="1"/>
  <c r="AB14" i="3" s="1"/>
  <c r="V2130" i="1"/>
  <c r="D18" i="3" s="1"/>
  <c r="W2130" i="1"/>
  <c r="I9" i="3" s="1"/>
  <c r="X369" i="1"/>
  <c r="AD8" i="3" s="1"/>
  <c r="U369" i="1"/>
  <c r="C47" i="3" s="1"/>
  <c r="X2064" i="1"/>
  <c r="AF35" i="3" s="1"/>
  <c r="U2064" i="1"/>
  <c r="U50" i="3" s="1"/>
  <c r="W1800" i="1"/>
  <c r="K26" i="3" s="1"/>
  <c r="S1807" i="1"/>
  <c r="V1800" i="1"/>
  <c r="P20" i="3" s="1"/>
  <c r="S531" i="1"/>
  <c r="V524" i="1"/>
  <c r="N26" i="3" s="1"/>
  <c r="W524" i="1"/>
  <c r="O23" i="3" s="1"/>
  <c r="X1757" i="1"/>
  <c r="AF48" i="3" s="1"/>
  <c r="U1757" i="1"/>
  <c r="AC51" i="3" s="1"/>
  <c r="X1581" i="1"/>
  <c r="AH51" i="3" s="1"/>
  <c r="U1581" i="1"/>
  <c r="AE54" i="3" s="1"/>
  <c r="U1668" i="1"/>
  <c r="U17" i="3" s="1"/>
  <c r="X1668" i="1"/>
  <c r="J35" i="3" s="1"/>
  <c r="I1675" i="1"/>
  <c r="V413" i="1"/>
  <c r="Z53" i="3" s="1"/>
  <c r="V854" i="1"/>
  <c r="N15" i="3" s="1"/>
  <c r="W854" i="1"/>
  <c r="G24" i="3" s="1"/>
  <c r="U1272" i="1"/>
  <c r="U29" i="3" s="1"/>
  <c r="I1078" i="1"/>
  <c r="W1909" i="1"/>
  <c r="Y50" i="3" s="1"/>
  <c r="V1909" i="1"/>
  <c r="AF41" i="3" s="1"/>
  <c r="S2662" i="1"/>
  <c r="V832" i="1"/>
  <c r="F26" i="3" s="1"/>
  <c r="W832" i="1"/>
  <c r="O11" i="3" s="1"/>
  <c r="S839" i="1"/>
  <c r="V1316" i="1"/>
  <c r="Z23" i="3" s="1"/>
  <c r="S1323" i="1"/>
  <c r="W1316" i="1"/>
  <c r="M41" i="3" s="1"/>
  <c r="X1800" i="1"/>
  <c r="L26" i="3" s="1"/>
  <c r="U1800" i="1"/>
  <c r="O20" i="3" s="1"/>
  <c r="I1807" i="1"/>
  <c r="V1470" i="1"/>
  <c r="N36" i="3" s="1"/>
  <c r="W1470" i="1"/>
  <c r="U24" i="3" s="1"/>
  <c r="S2136" i="1"/>
  <c r="V2129" i="1"/>
  <c r="D17" i="3" s="1"/>
  <c r="W2129" i="1"/>
  <c r="I8" i="3" s="1"/>
  <c r="X2174" i="1"/>
  <c r="N12" i="3" s="1"/>
  <c r="U2174" i="1"/>
  <c r="E24" i="3" s="1"/>
  <c r="X60" i="1"/>
  <c r="H48" i="3" s="1"/>
  <c r="U60" i="1"/>
  <c r="AC15" i="3" s="1"/>
  <c r="U2790" i="1"/>
  <c r="X2790" i="1"/>
  <c r="X722" i="1"/>
  <c r="Z9" i="3" s="1"/>
  <c r="U722" i="1"/>
  <c r="C42" i="3" s="1"/>
  <c r="X1734" i="1"/>
  <c r="AB54" i="3" s="1"/>
  <c r="U1734" i="1"/>
  <c r="AG45" i="3" s="1"/>
  <c r="X677" i="1"/>
  <c r="J26" i="3" s="1"/>
  <c r="U677" i="1"/>
  <c r="O17" i="3" s="1"/>
  <c r="I684" i="1"/>
  <c r="U2745" i="1"/>
  <c r="I2752" i="1"/>
  <c r="X2745" i="1"/>
  <c r="S858" i="1"/>
  <c r="I860" i="1" s="1"/>
  <c r="V1492" i="1"/>
  <c r="X20" i="3" s="1"/>
  <c r="W1492" i="1"/>
  <c r="K38" i="3" s="1"/>
  <c r="U2372" i="1"/>
  <c r="M50" i="3" s="1"/>
  <c r="I2379" i="1"/>
  <c r="X2372" i="1"/>
  <c r="AF23" i="3" s="1"/>
  <c r="V569" i="1"/>
  <c r="AD42" i="3" s="1"/>
  <c r="W569" i="1"/>
  <c r="Y48" i="3" s="1"/>
  <c r="W2328" i="1"/>
  <c r="E17" i="3" s="1"/>
  <c r="S2335" i="1"/>
  <c r="V2328" i="1"/>
  <c r="J11" i="3" s="1"/>
  <c r="X2349" i="1"/>
  <c r="L53" i="3" s="1"/>
  <c r="I2356" i="1"/>
  <c r="U2349" i="1"/>
  <c r="AG20" i="3" s="1"/>
  <c r="X965" i="1"/>
  <c r="R48" i="3" s="1"/>
  <c r="U965" i="1"/>
  <c r="AC30" i="3" s="1"/>
  <c r="V1932" i="1"/>
  <c r="AB47" i="3" s="1"/>
  <c r="W1932" i="1"/>
  <c r="AC44" i="3" s="1"/>
  <c r="S1939" i="1"/>
  <c r="S2574" i="1"/>
  <c r="V2065" i="1"/>
  <c r="V51" i="3" s="1"/>
  <c r="W2065" i="1"/>
  <c r="AE36" i="3" s="1"/>
  <c r="V481" i="1"/>
  <c r="J33" i="3" s="1"/>
  <c r="W481" i="1"/>
  <c r="S18" i="3" s="1"/>
  <c r="V877" i="1"/>
  <c r="J21" i="3" s="1"/>
  <c r="W877" i="1"/>
  <c r="K18" i="3" s="1"/>
  <c r="V965" i="1"/>
  <c r="AD30" i="3" s="1"/>
  <c r="W965" i="1"/>
  <c r="Q48" i="3" s="1"/>
  <c r="U612" i="1"/>
  <c r="AG35" i="3" s="1"/>
  <c r="I2335" i="1"/>
  <c r="U2328" i="1"/>
  <c r="I11" i="3" s="1"/>
  <c r="X2328" i="1"/>
  <c r="F17" i="3" s="1"/>
  <c r="S2170" i="1"/>
  <c r="S2178" i="1" s="1"/>
  <c r="I2180" i="1" s="1"/>
  <c r="V613" i="1"/>
  <c r="AH36" i="3" s="1"/>
  <c r="W613" i="1"/>
  <c r="U54" i="3" s="1"/>
  <c r="S1057" i="1"/>
  <c r="S2773" i="1"/>
  <c r="I2775" i="1" s="1"/>
  <c r="W1249" i="1"/>
  <c r="C32" i="3" s="1"/>
  <c r="V1249" i="1"/>
  <c r="T8" i="3" s="1"/>
  <c r="S2258" i="1"/>
  <c r="S2266" i="1" s="1"/>
  <c r="X2482" i="1"/>
  <c r="F9" i="3" s="1"/>
  <c r="U2482" i="1"/>
  <c r="C12" i="3" s="1"/>
  <c r="I881" i="1"/>
  <c r="S883" i="1" s="1"/>
  <c r="I2731" i="1"/>
  <c r="X2724" i="1"/>
  <c r="U2724" i="1"/>
  <c r="S1166" i="1"/>
  <c r="I265" i="1"/>
  <c r="S1981" i="1"/>
  <c r="S1070" i="1"/>
  <c r="S1078" i="1" s="1"/>
  <c r="S749" i="1"/>
  <c r="S2949" i="1"/>
  <c r="U2944" i="1"/>
  <c r="X2944" i="1"/>
  <c r="I2951" i="1"/>
  <c r="S366" i="1"/>
  <c r="S374" i="1" s="1"/>
  <c r="I1950" i="1"/>
  <c r="I1958" i="1" s="1"/>
  <c r="W2592" i="1"/>
  <c r="Y26" i="3" s="1"/>
  <c r="S2599" i="1"/>
  <c r="V2592" i="1"/>
  <c r="P41" i="3" s="1"/>
  <c r="V436" i="1"/>
  <c r="F38" i="3" s="1"/>
  <c r="W436" i="1"/>
  <c r="W11" i="3" s="1"/>
  <c r="I770" i="1"/>
  <c r="S1342" i="1"/>
  <c r="S2478" i="1"/>
  <c r="S2486" i="1" s="1"/>
  <c r="X2526" i="1"/>
  <c r="J51" i="3" s="1"/>
  <c r="U2526" i="1"/>
  <c r="AE18" i="3" s="1"/>
  <c r="S2522" i="1"/>
  <c r="S2530" i="1" s="1"/>
  <c r="U1228" i="1"/>
  <c r="E14" i="3" s="1"/>
  <c r="X525" i="1"/>
  <c r="P24" i="3" s="1"/>
  <c r="U525" i="1"/>
  <c r="M27" i="3" s="1"/>
  <c r="X1162" i="1"/>
  <c r="AD24" i="3" s="1"/>
  <c r="U1162" i="1"/>
  <c r="M48" i="3" s="1"/>
  <c r="I1114" i="1"/>
  <c r="I1122" i="1" s="1"/>
  <c r="I1334" i="1"/>
  <c r="I1342" i="1" s="1"/>
  <c r="I1409" i="1"/>
  <c r="W1954" i="1"/>
  <c r="C21" i="3" s="1"/>
  <c r="V1954" i="1"/>
  <c r="L9" i="3" s="1"/>
  <c r="V2702" i="1"/>
  <c r="W2702" i="1"/>
  <c r="I2654" i="1"/>
  <c r="I2662" i="1" s="1"/>
  <c r="S609" i="1"/>
  <c r="S617" i="1" s="1"/>
  <c r="I109" i="1"/>
  <c r="V172" i="1"/>
  <c r="R32" i="3" s="1"/>
  <c r="W172" i="1"/>
  <c r="S29" i="3" s="1"/>
  <c r="S179" i="1"/>
  <c r="X217" i="1"/>
  <c r="AD54" i="3" s="1"/>
  <c r="U217" i="1"/>
  <c r="AG48" i="3" s="1"/>
  <c r="I1453" i="1"/>
  <c r="X2262" i="1"/>
  <c r="V45" i="3" s="1"/>
  <c r="U2262" i="1"/>
  <c r="AA36" i="3" s="1"/>
  <c r="I2643" i="1"/>
  <c r="I1246" i="1"/>
  <c r="I1254" i="1" s="1"/>
  <c r="S1256" i="1" s="1"/>
  <c r="S718" i="1"/>
  <c r="S726" i="1" s="1"/>
  <c r="I728" i="1" s="1"/>
  <c r="S1445" i="1"/>
  <c r="S1453" i="1" s="1"/>
  <c r="I2025" i="1"/>
  <c r="S2027" i="1" s="1"/>
  <c r="I2618" i="1"/>
  <c r="S56" i="1"/>
  <c r="S64" i="1" s="1"/>
  <c r="S2786" i="1"/>
  <c r="S2794" i="1" s="1"/>
  <c r="X481" i="1"/>
  <c r="T18" i="3" s="1"/>
  <c r="U481" i="1"/>
  <c r="I33" i="3" s="1"/>
  <c r="I1298" i="1"/>
  <c r="X1713" i="1"/>
  <c r="F42" i="3" s="1"/>
  <c r="U1713" i="1"/>
  <c r="Y12" i="3" s="1"/>
  <c r="P40" i="1"/>
  <c r="O40" i="1"/>
  <c r="N40" i="1"/>
  <c r="F40" i="1"/>
  <c r="E40" i="1"/>
  <c r="D40" i="1"/>
  <c r="Q39" i="1"/>
  <c r="G39" i="1"/>
  <c r="Q38" i="1"/>
  <c r="G38" i="1"/>
  <c r="X32" i="1" s="1"/>
  <c r="Q37" i="1"/>
  <c r="W34" i="1" s="1"/>
  <c r="G37" i="1"/>
  <c r="Q36" i="1"/>
  <c r="G36" i="1"/>
  <c r="P35" i="1"/>
  <c r="O35" i="1"/>
  <c r="N35" i="1"/>
  <c r="F35" i="1"/>
  <c r="E35" i="1"/>
  <c r="D35" i="1"/>
  <c r="X34" i="1"/>
  <c r="Q34" i="1"/>
  <c r="G34" i="1"/>
  <c r="Y31" i="1" s="1"/>
  <c r="Q33" i="1"/>
  <c r="X33" i="1" s="1"/>
  <c r="G33" i="1"/>
  <c r="V32" i="1"/>
  <c r="Q32" i="1"/>
  <c r="W33" i="1" s="1"/>
  <c r="G32" i="1"/>
  <c r="W31" i="1" s="1"/>
  <c r="Q31" i="1"/>
  <c r="G31" i="1"/>
  <c r="X1689" i="1" l="1"/>
  <c r="X14" i="3" s="1"/>
  <c r="W1953" i="1"/>
  <c r="C20" i="3" s="1"/>
  <c r="W656" i="1"/>
  <c r="Q14" i="3" s="1"/>
  <c r="S663" i="1"/>
  <c r="V1096" i="1"/>
  <c r="X32" i="3" s="1"/>
  <c r="I1103" i="1"/>
  <c r="I1631" i="1"/>
  <c r="U1624" i="1"/>
  <c r="Q23" i="3" s="1"/>
  <c r="X1624" i="1"/>
  <c r="N29" i="3" s="1"/>
  <c r="S1631" i="1"/>
  <c r="I2467" i="1"/>
  <c r="V2152" i="1"/>
  <c r="L14" i="3" s="1"/>
  <c r="S2159" i="1"/>
  <c r="X1469" i="1"/>
  <c r="V23" i="3" s="1"/>
  <c r="I1235" i="1"/>
  <c r="V1293" i="1"/>
  <c r="P38" i="3" s="1"/>
  <c r="S1300" i="1"/>
  <c r="S1763" i="1"/>
  <c r="V1756" i="1"/>
  <c r="AD50" i="3" s="1"/>
  <c r="U2437" i="1"/>
  <c r="Y32" i="3" s="1"/>
  <c r="X1580" i="1"/>
  <c r="AH50" i="3" s="1"/>
  <c r="I1587" i="1"/>
  <c r="I2203" i="1"/>
  <c r="U2196" i="1"/>
  <c r="O53" i="3" s="1"/>
  <c r="X2196" i="1"/>
  <c r="AH26" i="3" s="1"/>
  <c r="U2636" i="1"/>
  <c r="S35" i="3" s="1"/>
  <c r="X2636" i="1"/>
  <c r="V32" i="3" s="1"/>
  <c r="U1008" i="1"/>
  <c r="AG23" i="3" s="1"/>
  <c r="V897" i="1"/>
  <c r="X8" i="3" s="1"/>
  <c r="S904" i="1"/>
  <c r="I904" i="1"/>
  <c r="S443" i="1"/>
  <c r="X436" i="1"/>
  <c r="X11" i="3" s="1"/>
  <c r="I443" i="1"/>
  <c r="X1140" i="1"/>
  <c r="P44" i="3" s="1"/>
  <c r="S1147" i="1"/>
  <c r="I1147" i="1"/>
  <c r="I751" i="1"/>
  <c r="X744" i="1"/>
  <c r="X44" i="3" s="1"/>
  <c r="I2268" i="1"/>
  <c r="X2261" i="1"/>
  <c r="V44" i="3" s="1"/>
  <c r="X2085" i="1"/>
  <c r="X47" i="3" s="1"/>
  <c r="V1844" i="1"/>
  <c r="T14" i="3" s="1"/>
  <c r="S1851" i="1"/>
  <c r="I1851" i="1"/>
  <c r="X1844" i="1"/>
  <c r="H32" i="3" s="1"/>
  <c r="U1844" i="1"/>
  <c r="S14" i="3" s="1"/>
  <c r="I1872" i="1"/>
  <c r="X1865" i="1"/>
  <c r="V11" i="3" s="1"/>
  <c r="S2224" i="1"/>
  <c r="W2217" i="1"/>
  <c r="Q50" i="3" s="1"/>
  <c r="U1976" i="1"/>
  <c r="M17" i="3" s="1"/>
  <c r="X1976" i="1"/>
  <c r="J23" i="3" s="1"/>
  <c r="I1983" i="1"/>
  <c r="I971" i="1"/>
  <c r="I2291" i="1"/>
  <c r="S244" i="1"/>
  <c r="W237" i="1"/>
  <c r="E44" i="3" s="1"/>
  <c r="U304" i="1"/>
  <c r="K35" i="3" s="1"/>
  <c r="I311" i="1"/>
  <c r="X304" i="1"/>
  <c r="V20" i="3" s="1"/>
  <c r="W193" i="1"/>
  <c r="C50" i="3" s="1"/>
  <c r="V193" i="1"/>
  <c r="AF8" i="3" s="1"/>
  <c r="S200" i="1"/>
  <c r="W1381" i="1"/>
  <c r="AE14" i="3" s="1"/>
  <c r="I1388" i="1"/>
  <c r="V1381" i="1"/>
  <c r="H50" i="3" s="1"/>
  <c r="X413" i="1"/>
  <c r="AH41" i="3" s="1"/>
  <c r="I420" i="1"/>
  <c r="S420" i="1"/>
  <c r="V1645" i="1"/>
  <c r="L32" i="3" s="1"/>
  <c r="S1652" i="1"/>
  <c r="I1652" i="1"/>
  <c r="U1645" i="1"/>
  <c r="K32" i="3" s="1"/>
  <c r="X1645" i="1"/>
  <c r="T20" i="3" s="1"/>
  <c r="X1272" i="1"/>
  <c r="R35" i="3" s="1"/>
  <c r="I1279" i="1"/>
  <c r="U1733" i="1"/>
  <c r="AG44" i="3" s="1"/>
  <c r="X59" i="1"/>
  <c r="H47" i="3" s="1"/>
  <c r="I66" i="1"/>
  <c r="P42" i="1"/>
  <c r="F42" i="1"/>
  <c r="D42" i="1"/>
  <c r="S684" i="1"/>
  <c r="W677" i="1"/>
  <c r="I26" i="3" s="1"/>
  <c r="V568" i="1"/>
  <c r="AD41" i="3" s="1"/>
  <c r="S575" i="1"/>
  <c r="W216" i="1"/>
  <c r="AC53" i="3" s="1"/>
  <c r="X2460" i="1"/>
  <c r="X35" i="3" s="1"/>
  <c r="U2460" i="1"/>
  <c r="U38" i="3" s="1"/>
  <c r="U2284" i="1"/>
  <c r="W41" i="3" s="1"/>
  <c r="X2284" i="1"/>
  <c r="Z38" i="3" s="1"/>
  <c r="E42" i="1"/>
  <c r="H34" i="1"/>
  <c r="H39" i="1"/>
  <c r="X2613" i="1"/>
  <c r="R38" i="3" s="1"/>
  <c r="U2613" i="1"/>
  <c r="W29" i="3" s="1"/>
  <c r="I2620" i="1"/>
  <c r="X104" i="1"/>
  <c r="L41" i="3" s="1"/>
  <c r="U104" i="1"/>
  <c r="Y20" i="3" s="1"/>
  <c r="I111" i="1"/>
  <c r="X216" i="1"/>
  <c r="AD53" i="3" s="1"/>
  <c r="U216" i="1"/>
  <c r="AG47" i="3" s="1"/>
  <c r="I223" i="1"/>
  <c r="X524" i="1"/>
  <c r="P23" i="3" s="1"/>
  <c r="U524" i="1"/>
  <c r="M26" i="3" s="1"/>
  <c r="I531" i="1"/>
  <c r="I2004" i="1"/>
  <c r="X1997" i="1"/>
  <c r="P14" i="3" s="1"/>
  <c r="U1997" i="1"/>
  <c r="G26" i="3" s="1"/>
  <c r="X1777" i="1"/>
  <c r="N8" i="3" s="1"/>
  <c r="U1777" i="1"/>
  <c r="C23" i="3" s="1"/>
  <c r="I1784" i="1"/>
  <c r="U920" i="1"/>
  <c r="Y35" i="3" s="1"/>
  <c r="X920" i="1"/>
  <c r="V41" i="3" s="1"/>
  <c r="I927" i="1"/>
  <c r="S772" i="1"/>
  <c r="W765" i="1"/>
  <c r="AC35" i="3" s="1"/>
  <c r="V765" i="1"/>
  <c r="V47" i="3" s="1"/>
  <c r="V348" i="1"/>
  <c r="P29" i="3" s="1"/>
  <c r="W348" i="1"/>
  <c r="Q26" i="3" s="1"/>
  <c r="S355" i="1"/>
  <c r="I244" i="1"/>
  <c r="X237" i="1"/>
  <c r="F44" i="3" s="1"/>
  <c r="U237" i="1"/>
  <c r="AA11" i="3" s="1"/>
  <c r="W788" i="1"/>
  <c r="S50" i="3" s="1"/>
  <c r="S795" i="1"/>
  <c r="V788" i="1"/>
  <c r="AF32" i="3" s="1"/>
  <c r="V809" i="1"/>
  <c r="R53" i="3" s="1"/>
  <c r="W809" i="1"/>
  <c r="AG29" i="3" s="1"/>
  <c r="S816" i="1"/>
  <c r="I816" i="1"/>
  <c r="W612" i="1"/>
  <c r="U53" i="3" s="1"/>
  <c r="S619" i="1"/>
  <c r="V612" i="1"/>
  <c r="AH35" i="3" s="1"/>
  <c r="I1124" i="1"/>
  <c r="X1117" i="1"/>
  <c r="Z29" i="3" s="1"/>
  <c r="U1117" i="1"/>
  <c r="Q41" i="3" s="1"/>
  <c r="V2525" i="1"/>
  <c r="AF17" i="3" s="1"/>
  <c r="S2532" i="1"/>
  <c r="W2525" i="1"/>
  <c r="I50" i="3" s="1"/>
  <c r="W1337" i="1"/>
  <c r="AA20" i="3" s="1"/>
  <c r="S1344" i="1"/>
  <c r="V1337" i="1"/>
  <c r="L44" i="3" s="1"/>
  <c r="U1953" i="1"/>
  <c r="K8" i="3" s="1"/>
  <c r="I1960" i="1"/>
  <c r="X1953" i="1"/>
  <c r="D20" i="3" s="1"/>
  <c r="I267" i="1"/>
  <c r="X260" i="1"/>
  <c r="Z14" i="3" s="1"/>
  <c r="U260" i="1"/>
  <c r="G41" i="3" s="1"/>
  <c r="S267" i="1"/>
  <c r="V1052" i="1"/>
  <c r="H17" i="3" s="1"/>
  <c r="W1052" i="1"/>
  <c r="I14" i="3" s="1"/>
  <c r="S1059" i="1"/>
  <c r="I619" i="1"/>
  <c r="W127" i="1"/>
  <c r="W23" i="3" s="1"/>
  <c r="S134" i="1"/>
  <c r="V127" i="1"/>
  <c r="N38" i="3" s="1"/>
  <c r="V2041" i="1"/>
  <c r="AH32" i="3" s="1"/>
  <c r="S2048" i="1"/>
  <c r="W2041" i="1"/>
  <c r="S53" i="3" s="1"/>
  <c r="S1696" i="1"/>
  <c r="V1689" i="1"/>
  <c r="H38" i="3" s="1"/>
  <c r="W1689" i="1"/>
  <c r="W14" i="3" s="1"/>
  <c r="I332" i="1"/>
  <c r="X325" i="1"/>
  <c r="N32" i="3" s="1"/>
  <c r="U325" i="1"/>
  <c r="S23" i="3" s="1"/>
  <c r="S2004" i="1"/>
  <c r="W2701" i="1"/>
  <c r="S2708" i="1"/>
  <c r="V2701" i="1"/>
  <c r="I134" i="1"/>
  <c r="V964" i="1"/>
  <c r="AD29" i="3" s="1"/>
  <c r="W964" i="1"/>
  <c r="Q47" i="3" s="1"/>
  <c r="S971" i="1"/>
  <c r="V2745" i="1"/>
  <c r="W2745" i="1"/>
  <c r="S2752" i="1"/>
  <c r="S2884" i="1"/>
  <c r="V2877" i="1"/>
  <c r="W2877" i="1"/>
  <c r="I1916" i="1"/>
  <c r="X1909" i="1"/>
  <c r="Z50" i="3" s="1"/>
  <c r="U1909" i="1"/>
  <c r="AE41" i="3" s="1"/>
  <c r="I795" i="1"/>
  <c r="X788" i="1"/>
  <c r="T50" i="3" s="1"/>
  <c r="U788" i="1"/>
  <c r="AE32" i="3" s="1"/>
  <c r="V104" i="1"/>
  <c r="Z20" i="3" s="1"/>
  <c r="W104" i="1"/>
  <c r="K41" i="3" s="1"/>
  <c r="S111" i="1"/>
  <c r="X2305" i="1"/>
  <c r="D14" i="3" s="1"/>
  <c r="I2312" i="1"/>
  <c r="U2305" i="1"/>
  <c r="G8" i="3" s="1"/>
  <c r="V633" i="1"/>
  <c r="T11" i="3" s="1"/>
  <c r="W633" i="1"/>
  <c r="E32" i="3" s="1"/>
  <c r="S640" i="1"/>
  <c r="I464" i="1"/>
  <c r="X457" i="1"/>
  <c r="H35" i="3" s="1"/>
  <c r="U457" i="1"/>
  <c r="U14" i="3" s="1"/>
  <c r="I707" i="1"/>
  <c r="X700" i="1"/>
  <c r="N20" i="3" s="1"/>
  <c r="U700" i="1"/>
  <c r="K23" i="3" s="1"/>
  <c r="S311" i="1"/>
  <c r="W304" i="1"/>
  <c r="U20" i="3" s="1"/>
  <c r="V304" i="1"/>
  <c r="L35" i="3" s="1"/>
  <c r="S927" i="1"/>
  <c r="I2048" i="1"/>
  <c r="I2532" i="1"/>
  <c r="I1696" i="1"/>
  <c r="S2488" i="1"/>
  <c r="V2481" i="1"/>
  <c r="D11" i="3" s="1"/>
  <c r="W2481" i="1"/>
  <c r="E8" i="3" s="1"/>
  <c r="V2261" i="1"/>
  <c r="AB35" i="3" s="1"/>
  <c r="S2268" i="1"/>
  <c r="W2261" i="1"/>
  <c r="U44" i="3" s="1"/>
  <c r="I2840" i="1"/>
  <c r="X2833" i="1"/>
  <c r="U2833" i="1"/>
  <c r="S2400" i="1"/>
  <c r="V2393" i="1"/>
  <c r="AD26" i="3" s="1"/>
  <c r="W2393" i="1"/>
  <c r="O47" i="3" s="1"/>
  <c r="I89" i="1"/>
  <c r="U82" i="1"/>
  <c r="I44" i="3" s="1"/>
  <c r="X82" i="1"/>
  <c r="AB17" i="3" s="1"/>
  <c r="S1784" i="1"/>
  <c r="V1777" i="1"/>
  <c r="D23" i="3" s="1"/>
  <c r="W1777" i="1"/>
  <c r="M8" i="3" s="1"/>
  <c r="W1205" i="1"/>
  <c r="AG17" i="3" s="1"/>
  <c r="S1212" i="1"/>
  <c r="V1205" i="1"/>
  <c r="J53" i="3" s="1"/>
  <c r="V1733" i="1"/>
  <c r="AH44" i="3" s="1"/>
  <c r="W1733" i="1"/>
  <c r="AA53" i="3" s="1"/>
  <c r="S1740" i="1"/>
  <c r="X2569" i="1"/>
  <c r="N44" i="3" s="1"/>
  <c r="U2569" i="1"/>
  <c r="AA23" i="3" s="1"/>
  <c r="I2576" i="1"/>
  <c r="S1015" i="1"/>
  <c r="V1008" i="1"/>
  <c r="AH23" i="3" s="1"/>
  <c r="W1008" i="1"/>
  <c r="M53" i="3" s="1"/>
  <c r="W1117" i="1"/>
  <c r="Y29" i="3" s="1"/>
  <c r="S1124" i="1"/>
  <c r="V1117" i="1"/>
  <c r="R41" i="3" s="1"/>
  <c r="U348" i="1"/>
  <c r="O29" i="3" s="1"/>
  <c r="X348" i="1"/>
  <c r="R26" i="3" s="1"/>
  <c r="I355" i="1"/>
  <c r="I2400" i="1"/>
  <c r="I1212" i="1"/>
  <c r="X2481" i="1"/>
  <c r="F8" i="3" s="1"/>
  <c r="I2488" i="1"/>
  <c r="U2481" i="1"/>
  <c r="C11" i="3" s="1"/>
  <c r="I2027" i="1"/>
  <c r="U2020" i="1"/>
  <c r="Q11" i="3" s="1"/>
  <c r="X2020" i="1"/>
  <c r="F29" i="3" s="1"/>
  <c r="S2796" i="1"/>
  <c r="W2789" i="1"/>
  <c r="V2789" i="1"/>
  <c r="S1455" i="1"/>
  <c r="V1448" i="1"/>
  <c r="T26" i="3" s="1"/>
  <c r="W1448" i="1"/>
  <c r="O32" i="3" s="1"/>
  <c r="X1448" i="1"/>
  <c r="P32" i="3" s="1"/>
  <c r="U1448" i="1"/>
  <c r="S26" i="3" s="1"/>
  <c r="I1455" i="1"/>
  <c r="X2657" i="1"/>
  <c r="I2664" i="1"/>
  <c r="U2657" i="1"/>
  <c r="X765" i="1"/>
  <c r="AD35" i="3" s="1"/>
  <c r="U765" i="1"/>
  <c r="U47" i="3" s="1"/>
  <c r="I772" i="1"/>
  <c r="V369" i="1"/>
  <c r="D47" i="3" s="1"/>
  <c r="S376" i="1"/>
  <c r="W369" i="1"/>
  <c r="AC8" i="3" s="1"/>
  <c r="V2944" i="1"/>
  <c r="W2944" i="1"/>
  <c r="S2951" i="1"/>
  <c r="V744" i="1"/>
  <c r="AB38" i="3" s="1"/>
  <c r="W744" i="1"/>
  <c r="W44" i="3" s="1"/>
  <c r="S751" i="1"/>
  <c r="W1161" i="1"/>
  <c r="AC23" i="3" s="1"/>
  <c r="S1168" i="1"/>
  <c r="V1161" i="1"/>
  <c r="N47" i="3" s="1"/>
  <c r="I883" i="1"/>
  <c r="X876" i="1"/>
  <c r="L17" i="3" s="1"/>
  <c r="U876" i="1"/>
  <c r="I20" i="3" s="1"/>
  <c r="S2576" i="1"/>
  <c r="V2569" i="1"/>
  <c r="AB23" i="3" s="1"/>
  <c r="W2569" i="1"/>
  <c r="M44" i="3" s="1"/>
  <c r="S860" i="1"/>
  <c r="V853" i="1"/>
  <c r="N14" i="3" s="1"/>
  <c r="W853" i="1"/>
  <c r="G23" i="3" s="1"/>
  <c r="I376" i="1"/>
  <c r="U1492" i="1"/>
  <c r="W20" i="3" s="1"/>
  <c r="I1499" i="1"/>
  <c r="X1492" i="1"/>
  <c r="L38" i="3" s="1"/>
  <c r="I1168" i="1"/>
  <c r="V2437" i="1"/>
  <c r="Z32" i="3" s="1"/>
  <c r="S2444" i="1"/>
  <c r="W2437" i="1"/>
  <c r="S41" i="3" s="1"/>
  <c r="S2620" i="1"/>
  <c r="X2217" i="1"/>
  <c r="R50" i="3" s="1"/>
  <c r="I2224" i="1"/>
  <c r="U2217" i="1"/>
  <c r="AE29" i="3" s="1"/>
  <c r="S399" i="1"/>
  <c r="V392" i="1"/>
  <c r="AF44" i="3" s="1"/>
  <c r="W392" i="1"/>
  <c r="AA50" i="3" s="1"/>
  <c r="S2071" i="1"/>
  <c r="V2064" i="1"/>
  <c r="V50" i="3" s="1"/>
  <c r="W2064" i="1"/>
  <c r="AE35" i="3" s="1"/>
  <c r="I2796" i="1"/>
  <c r="I575" i="1"/>
  <c r="U568" i="1"/>
  <c r="AC41" i="3" s="1"/>
  <c r="X568" i="1"/>
  <c r="Z47" i="3" s="1"/>
  <c r="U281" i="1"/>
  <c r="W17" i="3" s="1"/>
  <c r="I288" i="1"/>
  <c r="X281" i="1"/>
  <c r="J38" i="3" s="1"/>
  <c r="S1608" i="1"/>
  <c r="V1601" i="1"/>
  <c r="P8" i="3" s="1"/>
  <c r="W1601" i="1"/>
  <c r="C26" i="3" s="1"/>
  <c r="V1865" i="1"/>
  <c r="F35" i="3" s="1"/>
  <c r="W1865" i="1"/>
  <c r="U11" i="3" s="1"/>
  <c r="S1872" i="1"/>
  <c r="I1015" i="1"/>
  <c r="U2108" i="1"/>
  <c r="Y44" i="3" s="1"/>
  <c r="I2115" i="1"/>
  <c r="X2108" i="1"/>
  <c r="AB41" i="3" s="1"/>
  <c r="S1719" i="1"/>
  <c r="V1712" i="1"/>
  <c r="Z11" i="3" s="1"/>
  <c r="W1712" i="1"/>
  <c r="E41" i="3" s="1"/>
  <c r="U193" i="1"/>
  <c r="AE8" i="3" s="1"/>
  <c r="I200" i="1"/>
  <c r="X193" i="1"/>
  <c r="D50" i="3" s="1"/>
  <c r="V2833" i="1"/>
  <c r="W2833" i="1"/>
  <c r="S2840" i="1"/>
  <c r="I2444" i="1"/>
  <c r="V2108" i="1"/>
  <c r="Z44" i="3" s="1"/>
  <c r="W2108" i="1"/>
  <c r="AA41" i="3" s="1"/>
  <c r="S2115" i="1"/>
  <c r="I487" i="1"/>
  <c r="X480" i="1"/>
  <c r="T17" i="3" s="1"/>
  <c r="U480" i="1"/>
  <c r="I32" i="3" s="1"/>
  <c r="S2312" i="1"/>
  <c r="V2305" i="1"/>
  <c r="H8" i="3" s="1"/>
  <c r="W2305" i="1"/>
  <c r="C14" i="3" s="1"/>
  <c r="S487" i="1"/>
  <c r="I1740" i="1"/>
  <c r="U1249" i="1"/>
  <c r="S8" i="3" s="1"/>
  <c r="I1256" i="1"/>
  <c r="X1249" i="1"/>
  <c r="D32" i="3" s="1"/>
  <c r="U1337" i="1"/>
  <c r="K44" i="3" s="1"/>
  <c r="I1344" i="1"/>
  <c r="X1337" i="1"/>
  <c r="AB20" i="3" s="1"/>
  <c r="S1983" i="1"/>
  <c r="V1976" i="1"/>
  <c r="N17" i="3" s="1"/>
  <c r="W1976" i="1"/>
  <c r="I23" i="3" s="1"/>
  <c r="S2775" i="1"/>
  <c r="V2768" i="1"/>
  <c r="W2768" i="1"/>
  <c r="I1300" i="1"/>
  <c r="X1293" i="1"/>
  <c r="X26" i="3" s="1"/>
  <c r="U1293" i="1"/>
  <c r="O38" i="3" s="1"/>
  <c r="S66" i="1"/>
  <c r="V59" i="1"/>
  <c r="AD14" i="3" s="1"/>
  <c r="W59" i="1"/>
  <c r="G47" i="3" s="1"/>
  <c r="V721" i="1"/>
  <c r="D41" i="3" s="1"/>
  <c r="W721" i="1"/>
  <c r="Y8" i="3" s="1"/>
  <c r="S728" i="1"/>
  <c r="X1404" i="1"/>
  <c r="F53" i="3" s="1"/>
  <c r="I1411" i="1"/>
  <c r="U1404" i="1"/>
  <c r="AG11" i="3" s="1"/>
  <c r="V1073" i="1"/>
  <c r="D35" i="3" s="1"/>
  <c r="W1073" i="1"/>
  <c r="U8" i="3" s="1"/>
  <c r="S1080" i="1"/>
  <c r="V2173" i="1"/>
  <c r="F23" i="3" s="1"/>
  <c r="S2180" i="1"/>
  <c r="W2173" i="1"/>
  <c r="M11" i="3" s="1"/>
  <c r="S2664" i="1"/>
  <c r="V2657" i="1"/>
  <c r="W2657" i="1"/>
  <c r="U1073" i="1"/>
  <c r="C35" i="3" s="1"/>
  <c r="I1080" i="1"/>
  <c r="X1073" i="1"/>
  <c r="V8" i="3" s="1"/>
  <c r="X1712" i="1"/>
  <c r="F41" i="3" s="1"/>
  <c r="I1719" i="1"/>
  <c r="U1712" i="1"/>
  <c r="Y11" i="3" s="1"/>
  <c r="V985" i="1"/>
  <c r="P50" i="3" s="1"/>
  <c r="W985" i="1"/>
  <c r="AE26" i="3" s="1"/>
  <c r="S992" i="1"/>
  <c r="I640" i="1"/>
  <c r="U633" i="1"/>
  <c r="S11" i="3" s="1"/>
  <c r="X633" i="1"/>
  <c r="F32" i="3" s="1"/>
  <c r="W2085" i="1"/>
  <c r="W47" i="3" s="1"/>
  <c r="V2085" i="1"/>
  <c r="AD38" i="3" s="1"/>
  <c r="S2092" i="1"/>
  <c r="I2159" i="1"/>
  <c r="U2152" i="1"/>
  <c r="K14" i="3" s="1"/>
  <c r="X2152" i="1"/>
  <c r="H20" i="3" s="1"/>
  <c r="V1228" i="1"/>
  <c r="F14" i="3" s="1"/>
  <c r="S1235" i="1"/>
  <c r="W1228" i="1"/>
  <c r="G11" i="3" s="1"/>
  <c r="W2900" i="1"/>
  <c r="S2907" i="1"/>
  <c r="V2900" i="1"/>
  <c r="W1469" i="1"/>
  <c r="U23" i="3" s="1"/>
  <c r="V1469" i="1"/>
  <c r="N35" i="3" s="1"/>
  <c r="S1476" i="1"/>
  <c r="I1564" i="1"/>
  <c r="X1557" i="1"/>
  <c r="AD11" i="3" s="1"/>
  <c r="U1557" i="1"/>
  <c r="E47" i="3" s="1"/>
  <c r="W1821" i="1"/>
  <c r="Q17" i="3" s="1"/>
  <c r="S1828" i="1"/>
  <c r="V1821" i="1"/>
  <c r="J29" i="3" s="1"/>
  <c r="S223" i="1"/>
  <c r="S1564" i="1"/>
  <c r="X2129" i="1"/>
  <c r="J8" i="3" s="1"/>
  <c r="U2129" i="1"/>
  <c r="C17" i="3" s="1"/>
  <c r="I2136" i="1"/>
  <c r="I1059" i="1"/>
  <c r="U1052" i="1"/>
  <c r="G17" i="3" s="1"/>
  <c r="X1052" i="1"/>
  <c r="J14" i="3" s="1"/>
  <c r="U1756" i="1"/>
  <c r="AC50" i="3" s="1"/>
  <c r="I1763" i="1"/>
  <c r="X1756" i="1"/>
  <c r="AF47" i="3" s="1"/>
  <c r="U985" i="1"/>
  <c r="O50" i="3" s="1"/>
  <c r="I992" i="1"/>
  <c r="X985" i="1"/>
  <c r="AF26" i="3" s="1"/>
  <c r="S1411" i="1"/>
  <c r="W149" i="1"/>
  <c r="O35" i="3" s="1"/>
  <c r="S156" i="1"/>
  <c r="V149" i="1"/>
  <c r="V26" i="3" s="1"/>
  <c r="S288" i="1"/>
  <c r="I156" i="1"/>
  <c r="X149" i="1"/>
  <c r="P35" i="3" s="1"/>
  <c r="U149" i="1"/>
  <c r="U26" i="3" s="1"/>
  <c r="S1960" i="1"/>
  <c r="I1036" i="1"/>
  <c r="X1029" i="1"/>
  <c r="F20" i="3" s="1"/>
  <c r="U1029" i="1"/>
  <c r="K11" i="3" s="1"/>
  <c r="I1476" i="1"/>
  <c r="S464" i="1"/>
  <c r="I2092" i="1"/>
  <c r="Y32" i="1"/>
  <c r="R39" i="1"/>
  <c r="G40" i="1"/>
  <c r="I40" i="1" s="1"/>
  <c r="R36" i="1"/>
  <c r="R38" i="1"/>
  <c r="Y34" i="1"/>
  <c r="N42" i="1"/>
  <c r="V34" i="1"/>
  <c r="O42" i="1"/>
  <c r="R37" i="1"/>
  <c r="R33" i="1"/>
  <c r="R34" i="1"/>
  <c r="G35" i="1"/>
  <c r="I35" i="1" s="1"/>
  <c r="R31" i="1"/>
  <c r="H31" i="1"/>
  <c r="H33" i="1"/>
  <c r="Y33" i="1"/>
  <c r="Q35" i="1"/>
  <c r="H36" i="1"/>
  <c r="H37" i="1"/>
  <c r="H38" i="1"/>
  <c r="Q40" i="1"/>
  <c r="S40" i="1" s="1"/>
  <c r="H32" i="1"/>
  <c r="X31" i="1"/>
  <c r="V33" i="1"/>
  <c r="V31" i="1"/>
  <c r="W32" i="1"/>
  <c r="R32" i="1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5" i="4"/>
  <c r="X4" i="4"/>
  <c r="X3" i="4"/>
  <c r="R40" i="1" l="1"/>
  <c r="S38" i="1" s="1"/>
  <c r="G42" i="1"/>
  <c r="U39" i="1" s="1"/>
  <c r="E52" i="3" s="1"/>
  <c r="ML50" i="3" s="1"/>
  <c r="R35" i="1"/>
  <c r="S35" i="1"/>
  <c r="Q42" i="1"/>
  <c r="H40" i="1"/>
  <c r="I38" i="1" s="1"/>
  <c r="H35" i="1"/>
  <c r="ML47" i="3"/>
  <c r="ML44" i="3"/>
  <c r="ML41" i="3"/>
  <c r="ML38" i="3"/>
  <c r="ML35" i="3"/>
  <c r="ML32" i="3"/>
  <c r="ML29" i="3"/>
  <c r="ML26" i="3"/>
  <c r="ML23" i="3"/>
  <c r="ML20" i="3"/>
  <c r="ML17" i="3"/>
  <c r="ML14" i="3"/>
  <c r="X39" i="1" l="1"/>
  <c r="AF13" i="3" s="1"/>
  <c r="J42" i="1"/>
  <c r="R42" i="1"/>
  <c r="W38" i="1" s="1"/>
  <c r="AE12" i="3" s="1"/>
  <c r="KV11" i="3" s="1"/>
  <c r="S33" i="1"/>
  <c r="J26" i="1"/>
  <c r="S39" i="1"/>
  <c r="I33" i="1"/>
  <c r="H42" i="1"/>
  <c r="W39" i="1"/>
  <c r="AE13" i="3" s="1"/>
  <c r="ML11" i="3" s="1"/>
  <c r="T42" i="1"/>
  <c r="V39" i="1"/>
  <c r="F52" i="3" s="1"/>
  <c r="I39" i="1"/>
  <c r="LA11" i="3"/>
  <c r="LE11" i="3"/>
  <c r="LG11" i="3"/>
  <c r="LI11" i="3"/>
  <c r="LK11" i="3"/>
  <c r="LM11" i="3"/>
  <c r="LO11" i="3"/>
  <c r="LQ11" i="3"/>
  <c r="LS11" i="3"/>
  <c r="LU11" i="3"/>
  <c r="LW11" i="3"/>
  <c r="LY11" i="3"/>
  <c r="MA11" i="3"/>
  <c r="ME11" i="3"/>
  <c r="LA14" i="3"/>
  <c r="LC14" i="3"/>
  <c r="LG14" i="3"/>
  <c r="LI14" i="3"/>
  <c r="LK14" i="3"/>
  <c r="LM14" i="3"/>
  <c r="LO14" i="3"/>
  <c r="LQ14" i="3"/>
  <c r="LS14" i="3"/>
  <c r="LU14" i="3"/>
  <c r="LW14" i="3"/>
  <c r="LY14" i="3"/>
  <c r="MA14" i="3"/>
  <c r="MC14" i="3"/>
  <c r="ME14" i="3"/>
  <c r="LA17" i="3"/>
  <c r="LC17" i="3"/>
  <c r="LE17" i="3"/>
  <c r="LI17" i="3"/>
  <c r="LK17" i="3"/>
  <c r="LM17" i="3"/>
  <c r="LO17" i="3"/>
  <c r="LQ17" i="3"/>
  <c r="LS17" i="3"/>
  <c r="LU17" i="3"/>
  <c r="LW17" i="3"/>
  <c r="LY17" i="3"/>
  <c r="MA17" i="3"/>
  <c r="MC17" i="3"/>
  <c r="ME17" i="3"/>
  <c r="LA20" i="3"/>
  <c r="LC20" i="3"/>
  <c r="LE20" i="3"/>
  <c r="LG20" i="3"/>
  <c r="LK20" i="3"/>
  <c r="LM20" i="3"/>
  <c r="LO20" i="3"/>
  <c r="LQ20" i="3"/>
  <c r="LS20" i="3"/>
  <c r="LU20" i="3"/>
  <c r="LW20" i="3"/>
  <c r="LY20" i="3"/>
  <c r="MA20" i="3"/>
  <c r="MC20" i="3"/>
  <c r="ME20" i="3"/>
  <c r="LA23" i="3"/>
  <c r="LC23" i="3"/>
  <c r="LE23" i="3"/>
  <c r="LG23" i="3"/>
  <c r="LI23" i="3"/>
  <c r="LM23" i="3"/>
  <c r="LO23" i="3"/>
  <c r="LQ23" i="3"/>
  <c r="LS23" i="3"/>
  <c r="LU23" i="3"/>
  <c r="LW23" i="3"/>
  <c r="LY23" i="3"/>
  <c r="MA23" i="3"/>
  <c r="MC23" i="3"/>
  <c r="ME23" i="3"/>
  <c r="LA26" i="3"/>
  <c r="LC26" i="3"/>
  <c r="LE26" i="3"/>
  <c r="LG26" i="3"/>
  <c r="LI26" i="3"/>
  <c r="LK26" i="3"/>
  <c r="LO26" i="3"/>
  <c r="LQ26" i="3"/>
  <c r="LS26" i="3"/>
  <c r="LU26" i="3"/>
  <c r="LW26" i="3"/>
  <c r="LY26" i="3"/>
  <c r="MA26" i="3"/>
  <c r="MC26" i="3"/>
  <c r="ME26" i="3"/>
  <c r="LA29" i="3"/>
  <c r="LC29" i="3"/>
  <c r="LE29" i="3"/>
  <c r="LG29" i="3"/>
  <c r="LI29" i="3"/>
  <c r="LK29" i="3"/>
  <c r="LM29" i="3"/>
  <c r="LQ29" i="3"/>
  <c r="LS29" i="3"/>
  <c r="LU29" i="3"/>
  <c r="LW29" i="3"/>
  <c r="LY29" i="3"/>
  <c r="MA29" i="3"/>
  <c r="MC29" i="3"/>
  <c r="ME29" i="3"/>
  <c r="LA32" i="3"/>
  <c r="LC32" i="3"/>
  <c r="LE32" i="3"/>
  <c r="LG32" i="3"/>
  <c r="LI32" i="3"/>
  <c r="LK32" i="3"/>
  <c r="LM32" i="3"/>
  <c r="LO32" i="3"/>
  <c r="LS32" i="3"/>
  <c r="LU32" i="3"/>
  <c r="LW32" i="3"/>
  <c r="LY32" i="3"/>
  <c r="MA32" i="3"/>
  <c r="MC32" i="3"/>
  <c r="ME32" i="3"/>
  <c r="LA35" i="3"/>
  <c r="LC35" i="3"/>
  <c r="LE35" i="3"/>
  <c r="LG35" i="3"/>
  <c r="LI35" i="3"/>
  <c r="LK35" i="3"/>
  <c r="LM35" i="3"/>
  <c r="LO35" i="3"/>
  <c r="LQ35" i="3"/>
  <c r="LU35" i="3"/>
  <c r="LW35" i="3"/>
  <c r="LY35" i="3"/>
  <c r="MA35" i="3"/>
  <c r="MC35" i="3"/>
  <c r="ME35" i="3"/>
  <c r="LA38" i="3"/>
  <c r="LC38" i="3"/>
  <c r="LE38" i="3"/>
  <c r="LG38" i="3"/>
  <c r="LI38" i="3"/>
  <c r="LK38" i="3"/>
  <c r="LM38" i="3"/>
  <c r="LO38" i="3"/>
  <c r="LQ38" i="3"/>
  <c r="LS38" i="3"/>
  <c r="LW38" i="3"/>
  <c r="LY38" i="3"/>
  <c r="MA38" i="3"/>
  <c r="MC38" i="3"/>
  <c r="ME38" i="3"/>
  <c r="LA41" i="3"/>
  <c r="LC41" i="3"/>
  <c r="LE41" i="3"/>
  <c r="LG41" i="3"/>
  <c r="LI41" i="3"/>
  <c r="LK41" i="3"/>
  <c r="LM41" i="3"/>
  <c r="LO41" i="3"/>
  <c r="LQ41" i="3"/>
  <c r="LS41" i="3"/>
  <c r="LU41" i="3"/>
  <c r="LY41" i="3"/>
  <c r="MA41" i="3"/>
  <c r="MC41" i="3"/>
  <c r="ME41" i="3"/>
  <c r="LA44" i="3"/>
  <c r="LC44" i="3"/>
  <c r="LE44" i="3"/>
  <c r="LG44" i="3"/>
  <c r="LI44" i="3"/>
  <c r="LK44" i="3"/>
  <c r="LM44" i="3"/>
  <c r="LO44" i="3"/>
  <c r="LQ44" i="3"/>
  <c r="LS44" i="3"/>
  <c r="LU44" i="3"/>
  <c r="LW44" i="3"/>
  <c r="MA44" i="3"/>
  <c r="MC44" i="3"/>
  <c r="ME44" i="3"/>
  <c r="LA47" i="3"/>
  <c r="LC47" i="3"/>
  <c r="LE47" i="3"/>
  <c r="LG47" i="3"/>
  <c r="LI47" i="3"/>
  <c r="LK47" i="3"/>
  <c r="LM47" i="3"/>
  <c r="LO47" i="3"/>
  <c r="LQ47" i="3"/>
  <c r="LS47" i="3"/>
  <c r="LU47" i="3"/>
  <c r="LW47" i="3"/>
  <c r="LY47" i="3"/>
  <c r="MC47" i="3"/>
  <c r="ME47" i="3"/>
  <c r="LA50" i="3"/>
  <c r="LE50" i="3"/>
  <c r="LG50" i="3"/>
  <c r="LI50" i="3"/>
  <c r="LK50" i="3"/>
  <c r="LM50" i="3"/>
  <c r="LO50" i="3"/>
  <c r="LQ50" i="3"/>
  <c r="LS50" i="3"/>
  <c r="LU50" i="3"/>
  <c r="LW50" i="3"/>
  <c r="LY50" i="3"/>
  <c r="MA50" i="3"/>
  <c r="ME50" i="3"/>
  <c r="LC53" i="3"/>
  <c r="LE53" i="3"/>
  <c r="LG53" i="3"/>
  <c r="LI53" i="3"/>
  <c r="LK53" i="3"/>
  <c r="LM53" i="3"/>
  <c r="LO53" i="3"/>
  <c r="LQ53" i="3"/>
  <c r="LS53" i="3"/>
  <c r="LU53" i="3"/>
  <c r="LW53" i="3"/>
  <c r="LY53" i="3"/>
  <c r="MA53" i="3"/>
  <c r="MC53" i="3"/>
  <c r="LE8" i="3"/>
  <c r="LG8" i="3"/>
  <c r="LI8" i="3"/>
  <c r="LK8" i="3"/>
  <c r="LM8" i="3"/>
  <c r="LO8" i="3"/>
  <c r="LQ8" i="3"/>
  <c r="LS8" i="3"/>
  <c r="LU8" i="3"/>
  <c r="LW8" i="3"/>
  <c r="LY8" i="3"/>
  <c r="MA8" i="3"/>
  <c r="MC8" i="3"/>
  <c r="JT11" i="3"/>
  <c r="JX11" i="3"/>
  <c r="JZ11" i="3"/>
  <c r="KB11" i="3"/>
  <c r="KD11" i="3"/>
  <c r="KF11" i="3"/>
  <c r="KH11" i="3"/>
  <c r="KJ11" i="3"/>
  <c r="KL11" i="3"/>
  <c r="KN11" i="3"/>
  <c r="KP11" i="3"/>
  <c r="KR11" i="3"/>
  <c r="KT11" i="3"/>
  <c r="KX11" i="3"/>
  <c r="JT14" i="3"/>
  <c r="JV14" i="3"/>
  <c r="JZ14" i="3"/>
  <c r="KB14" i="3"/>
  <c r="KD14" i="3"/>
  <c r="KF14" i="3"/>
  <c r="KH14" i="3"/>
  <c r="KJ14" i="3"/>
  <c r="KL14" i="3"/>
  <c r="KN14" i="3"/>
  <c r="KP14" i="3"/>
  <c r="KR14" i="3"/>
  <c r="KT14" i="3"/>
  <c r="KV14" i="3"/>
  <c r="KX14" i="3"/>
  <c r="JT17" i="3"/>
  <c r="JV17" i="3"/>
  <c r="JX17" i="3"/>
  <c r="KB17" i="3"/>
  <c r="KD17" i="3"/>
  <c r="KF17" i="3"/>
  <c r="KH17" i="3"/>
  <c r="KJ17" i="3"/>
  <c r="KL17" i="3"/>
  <c r="KN17" i="3"/>
  <c r="KP17" i="3"/>
  <c r="KR17" i="3"/>
  <c r="KT17" i="3"/>
  <c r="KV17" i="3"/>
  <c r="KX17" i="3"/>
  <c r="JT20" i="3"/>
  <c r="JV20" i="3"/>
  <c r="JX20" i="3"/>
  <c r="JZ20" i="3"/>
  <c r="KD20" i="3"/>
  <c r="KF20" i="3"/>
  <c r="KH20" i="3"/>
  <c r="KJ20" i="3"/>
  <c r="KL20" i="3"/>
  <c r="KN20" i="3"/>
  <c r="KP20" i="3"/>
  <c r="KR20" i="3"/>
  <c r="KT20" i="3"/>
  <c r="KV20" i="3"/>
  <c r="KX20" i="3"/>
  <c r="JT23" i="3"/>
  <c r="JV23" i="3"/>
  <c r="JX23" i="3"/>
  <c r="JZ23" i="3"/>
  <c r="KB23" i="3"/>
  <c r="KF23" i="3"/>
  <c r="KH23" i="3"/>
  <c r="KJ23" i="3"/>
  <c r="KL23" i="3"/>
  <c r="KN23" i="3"/>
  <c r="KP23" i="3"/>
  <c r="KR23" i="3"/>
  <c r="KT23" i="3"/>
  <c r="KV23" i="3"/>
  <c r="KX23" i="3"/>
  <c r="JT26" i="3"/>
  <c r="JV26" i="3"/>
  <c r="JX26" i="3"/>
  <c r="JZ26" i="3"/>
  <c r="KB26" i="3"/>
  <c r="KD26" i="3"/>
  <c r="KH26" i="3"/>
  <c r="KJ26" i="3"/>
  <c r="KL26" i="3"/>
  <c r="KN26" i="3"/>
  <c r="KP26" i="3"/>
  <c r="KR26" i="3"/>
  <c r="KT26" i="3"/>
  <c r="KV26" i="3"/>
  <c r="KX26" i="3"/>
  <c r="JT29" i="3"/>
  <c r="JV29" i="3"/>
  <c r="JX29" i="3"/>
  <c r="JZ29" i="3"/>
  <c r="KB29" i="3"/>
  <c r="KD29" i="3"/>
  <c r="KF29" i="3"/>
  <c r="KJ29" i="3"/>
  <c r="KL29" i="3"/>
  <c r="KN29" i="3"/>
  <c r="KP29" i="3"/>
  <c r="KR29" i="3"/>
  <c r="KT29" i="3"/>
  <c r="KV29" i="3"/>
  <c r="KX29" i="3"/>
  <c r="JT32" i="3"/>
  <c r="JV32" i="3"/>
  <c r="JX32" i="3"/>
  <c r="JZ32" i="3"/>
  <c r="KB32" i="3"/>
  <c r="KD32" i="3"/>
  <c r="KF32" i="3"/>
  <c r="KH32" i="3"/>
  <c r="KL32" i="3"/>
  <c r="KN32" i="3"/>
  <c r="KP32" i="3"/>
  <c r="KR32" i="3"/>
  <c r="KT32" i="3"/>
  <c r="KV32" i="3"/>
  <c r="KX32" i="3"/>
  <c r="JT35" i="3"/>
  <c r="JV35" i="3"/>
  <c r="JX35" i="3"/>
  <c r="JZ35" i="3"/>
  <c r="KB35" i="3"/>
  <c r="KD35" i="3"/>
  <c r="KF35" i="3"/>
  <c r="KH35" i="3"/>
  <c r="KJ35" i="3"/>
  <c r="KN35" i="3"/>
  <c r="KP35" i="3"/>
  <c r="KR35" i="3"/>
  <c r="KT35" i="3"/>
  <c r="KV35" i="3"/>
  <c r="KX35" i="3"/>
  <c r="JT38" i="3"/>
  <c r="JV38" i="3"/>
  <c r="JX38" i="3"/>
  <c r="JZ38" i="3"/>
  <c r="KB38" i="3"/>
  <c r="KD38" i="3"/>
  <c r="KF38" i="3"/>
  <c r="KH38" i="3"/>
  <c r="KJ38" i="3"/>
  <c r="KL38" i="3"/>
  <c r="KP38" i="3"/>
  <c r="KR38" i="3"/>
  <c r="KT38" i="3"/>
  <c r="KV38" i="3"/>
  <c r="KX38" i="3"/>
  <c r="JT41" i="3"/>
  <c r="JV41" i="3"/>
  <c r="JX41" i="3"/>
  <c r="JZ41" i="3"/>
  <c r="KB41" i="3"/>
  <c r="KD41" i="3"/>
  <c r="KF41" i="3"/>
  <c r="KH41" i="3"/>
  <c r="KJ41" i="3"/>
  <c r="KL41" i="3"/>
  <c r="KN41" i="3"/>
  <c r="KR41" i="3"/>
  <c r="KT41" i="3"/>
  <c r="KV41" i="3"/>
  <c r="KX41" i="3"/>
  <c r="JT44" i="3"/>
  <c r="JV44" i="3"/>
  <c r="JX44" i="3"/>
  <c r="JZ44" i="3"/>
  <c r="KB44" i="3"/>
  <c r="KD44" i="3"/>
  <c r="KF44" i="3"/>
  <c r="KH44" i="3"/>
  <c r="KJ44" i="3"/>
  <c r="KL44" i="3"/>
  <c r="KN44" i="3"/>
  <c r="KP44" i="3"/>
  <c r="KT44" i="3"/>
  <c r="KV44" i="3"/>
  <c r="KX44" i="3"/>
  <c r="JT47" i="3"/>
  <c r="JV47" i="3"/>
  <c r="JX47" i="3"/>
  <c r="JZ47" i="3"/>
  <c r="KB47" i="3"/>
  <c r="KD47" i="3"/>
  <c r="KF47" i="3"/>
  <c r="KH47" i="3"/>
  <c r="KJ47" i="3"/>
  <c r="KL47" i="3"/>
  <c r="KN47" i="3"/>
  <c r="KP47" i="3"/>
  <c r="KR47" i="3"/>
  <c r="KV47" i="3"/>
  <c r="KX47" i="3"/>
  <c r="JT50" i="3"/>
  <c r="JX50" i="3"/>
  <c r="JZ50" i="3"/>
  <c r="KB50" i="3"/>
  <c r="KD50" i="3"/>
  <c r="KF50" i="3"/>
  <c r="KH50" i="3"/>
  <c r="KJ50" i="3"/>
  <c r="KL50" i="3"/>
  <c r="KN50" i="3"/>
  <c r="KP50" i="3"/>
  <c r="KR50" i="3"/>
  <c r="KT50" i="3"/>
  <c r="KX50" i="3"/>
  <c r="JV53" i="3"/>
  <c r="JX53" i="3"/>
  <c r="JZ53" i="3"/>
  <c r="KB53" i="3"/>
  <c r="KD53" i="3"/>
  <c r="KF53" i="3"/>
  <c r="KH53" i="3"/>
  <c r="KJ53" i="3"/>
  <c r="KL53" i="3"/>
  <c r="KN53" i="3"/>
  <c r="KP53" i="3"/>
  <c r="KR53" i="3"/>
  <c r="KT53" i="3"/>
  <c r="KV53" i="3"/>
  <c r="JX8" i="3"/>
  <c r="JZ8" i="3"/>
  <c r="KB8" i="3"/>
  <c r="KD8" i="3"/>
  <c r="KF8" i="3"/>
  <c r="KH8" i="3"/>
  <c r="KJ8" i="3"/>
  <c r="KL8" i="3"/>
  <c r="KN8" i="3"/>
  <c r="KP8" i="3"/>
  <c r="KR8" i="3"/>
  <c r="KT8" i="3"/>
  <c r="KV8" i="3"/>
  <c r="IQ11" i="3"/>
  <c r="IS11" i="3"/>
  <c r="IU11" i="3"/>
  <c r="IW11" i="3"/>
  <c r="IY11" i="3"/>
  <c r="JA11" i="3"/>
  <c r="JC11" i="3"/>
  <c r="JE11" i="3"/>
  <c r="JG11" i="3"/>
  <c r="JI11" i="3"/>
  <c r="JK11" i="3"/>
  <c r="JM11" i="3"/>
  <c r="JQ11" i="3"/>
  <c r="IM14" i="3"/>
  <c r="IO14" i="3"/>
  <c r="IS14" i="3"/>
  <c r="IU14" i="3"/>
  <c r="IW14" i="3"/>
  <c r="IY14" i="3"/>
  <c r="JA14" i="3"/>
  <c r="JC14" i="3"/>
  <c r="JE14" i="3"/>
  <c r="JG14" i="3"/>
  <c r="JI14" i="3"/>
  <c r="JK14" i="3"/>
  <c r="JM14" i="3"/>
  <c r="JO14" i="3"/>
  <c r="JQ14" i="3"/>
  <c r="IM17" i="3"/>
  <c r="IO17" i="3"/>
  <c r="IQ17" i="3"/>
  <c r="IU17" i="3"/>
  <c r="IW17" i="3"/>
  <c r="IY17" i="3"/>
  <c r="JA17" i="3"/>
  <c r="JC17" i="3"/>
  <c r="JE17" i="3"/>
  <c r="JG17" i="3"/>
  <c r="JI17" i="3"/>
  <c r="JK17" i="3"/>
  <c r="JM17" i="3"/>
  <c r="JO17" i="3"/>
  <c r="JQ17" i="3"/>
  <c r="IM20" i="3"/>
  <c r="IO20" i="3"/>
  <c r="IQ20" i="3"/>
  <c r="IS20" i="3"/>
  <c r="IW20" i="3"/>
  <c r="IY20" i="3"/>
  <c r="JA20" i="3"/>
  <c r="JC20" i="3"/>
  <c r="JE20" i="3"/>
  <c r="JG20" i="3"/>
  <c r="JI20" i="3"/>
  <c r="JK20" i="3"/>
  <c r="JM20" i="3"/>
  <c r="JO20" i="3"/>
  <c r="JQ20" i="3"/>
  <c r="IM23" i="3"/>
  <c r="IO23" i="3"/>
  <c r="IQ23" i="3"/>
  <c r="IS23" i="3"/>
  <c r="IU23" i="3"/>
  <c r="IY23" i="3"/>
  <c r="JA23" i="3"/>
  <c r="JC23" i="3"/>
  <c r="JE23" i="3"/>
  <c r="JG23" i="3"/>
  <c r="JI23" i="3"/>
  <c r="JK23" i="3"/>
  <c r="JM23" i="3"/>
  <c r="JO23" i="3"/>
  <c r="JQ23" i="3"/>
  <c r="IM26" i="3"/>
  <c r="IO26" i="3"/>
  <c r="IQ26" i="3"/>
  <c r="IS26" i="3"/>
  <c r="IU26" i="3"/>
  <c r="IW26" i="3"/>
  <c r="JA26" i="3"/>
  <c r="JC26" i="3"/>
  <c r="JE26" i="3"/>
  <c r="JG26" i="3"/>
  <c r="JI26" i="3"/>
  <c r="JK26" i="3"/>
  <c r="JM26" i="3"/>
  <c r="JO26" i="3"/>
  <c r="JQ26" i="3"/>
  <c r="IM29" i="3"/>
  <c r="IO29" i="3"/>
  <c r="IQ29" i="3"/>
  <c r="IS29" i="3"/>
  <c r="IU29" i="3"/>
  <c r="IW29" i="3"/>
  <c r="IY29" i="3"/>
  <c r="JC29" i="3"/>
  <c r="JE29" i="3"/>
  <c r="JG29" i="3"/>
  <c r="JI29" i="3"/>
  <c r="JK29" i="3"/>
  <c r="JM29" i="3"/>
  <c r="JO29" i="3"/>
  <c r="JQ29" i="3"/>
  <c r="IM32" i="3"/>
  <c r="IO32" i="3"/>
  <c r="IQ32" i="3"/>
  <c r="IS32" i="3"/>
  <c r="IU32" i="3"/>
  <c r="IW32" i="3"/>
  <c r="IY32" i="3"/>
  <c r="JA32" i="3"/>
  <c r="JE32" i="3"/>
  <c r="JG32" i="3"/>
  <c r="JI32" i="3"/>
  <c r="JK32" i="3"/>
  <c r="JM32" i="3"/>
  <c r="JO32" i="3"/>
  <c r="JQ32" i="3"/>
  <c r="IM35" i="3"/>
  <c r="IO35" i="3"/>
  <c r="IQ35" i="3"/>
  <c r="IS35" i="3"/>
  <c r="IU35" i="3"/>
  <c r="IW35" i="3"/>
  <c r="IY35" i="3"/>
  <c r="JA35" i="3"/>
  <c r="JC35" i="3"/>
  <c r="JG35" i="3"/>
  <c r="JI35" i="3"/>
  <c r="JK35" i="3"/>
  <c r="JM35" i="3"/>
  <c r="JO35" i="3"/>
  <c r="JQ35" i="3"/>
  <c r="IM38" i="3"/>
  <c r="IO38" i="3"/>
  <c r="IQ38" i="3"/>
  <c r="IS38" i="3"/>
  <c r="IU38" i="3"/>
  <c r="IW38" i="3"/>
  <c r="IY38" i="3"/>
  <c r="JA38" i="3"/>
  <c r="JC38" i="3"/>
  <c r="JE38" i="3"/>
  <c r="JI38" i="3"/>
  <c r="JK38" i="3"/>
  <c r="JM38" i="3"/>
  <c r="JO38" i="3"/>
  <c r="JQ38" i="3"/>
  <c r="IM41" i="3"/>
  <c r="IO41" i="3"/>
  <c r="IQ41" i="3"/>
  <c r="IS41" i="3"/>
  <c r="IU41" i="3"/>
  <c r="IW41" i="3"/>
  <c r="IY41" i="3"/>
  <c r="JA41" i="3"/>
  <c r="JC41" i="3"/>
  <c r="JE41" i="3"/>
  <c r="JG41" i="3"/>
  <c r="JK41" i="3"/>
  <c r="JM41" i="3"/>
  <c r="JO41" i="3"/>
  <c r="JQ41" i="3"/>
  <c r="IM44" i="3"/>
  <c r="IO44" i="3"/>
  <c r="IQ44" i="3"/>
  <c r="IS44" i="3"/>
  <c r="IU44" i="3"/>
  <c r="IW44" i="3"/>
  <c r="IY44" i="3"/>
  <c r="JA44" i="3"/>
  <c r="JC44" i="3"/>
  <c r="JE44" i="3"/>
  <c r="JG44" i="3"/>
  <c r="JI44" i="3"/>
  <c r="JM44" i="3"/>
  <c r="JO44" i="3"/>
  <c r="JQ44" i="3"/>
  <c r="IM47" i="3"/>
  <c r="IO47" i="3"/>
  <c r="IQ47" i="3"/>
  <c r="IS47" i="3"/>
  <c r="IU47" i="3"/>
  <c r="IW47" i="3"/>
  <c r="IY47" i="3"/>
  <c r="JA47" i="3"/>
  <c r="JC47" i="3"/>
  <c r="JE47" i="3"/>
  <c r="JG47" i="3"/>
  <c r="JI47" i="3"/>
  <c r="JK47" i="3"/>
  <c r="JO47" i="3"/>
  <c r="JQ47" i="3"/>
  <c r="IM50" i="3"/>
  <c r="IQ50" i="3"/>
  <c r="IS50" i="3"/>
  <c r="IU50" i="3"/>
  <c r="IW50" i="3"/>
  <c r="IY50" i="3"/>
  <c r="JA50" i="3"/>
  <c r="JC50" i="3"/>
  <c r="JE50" i="3"/>
  <c r="JG50" i="3"/>
  <c r="JI50" i="3"/>
  <c r="JK50" i="3"/>
  <c r="JM50" i="3"/>
  <c r="JQ50" i="3"/>
  <c r="IO53" i="3"/>
  <c r="IQ53" i="3"/>
  <c r="IS53" i="3"/>
  <c r="IU53" i="3"/>
  <c r="IW53" i="3"/>
  <c r="IY53" i="3"/>
  <c r="JA53" i="3"/>
  <c r="JC53" i="3"/>
  <c r="JE53" i="3"/>
  <c r="JG53" i="3"/>
  <c r="JI53" i="3"/>
  <c r="JK53" i="3"/>
  <c r="JM53" i="3"/>
  <c r="JO53" i="3"/>
  <c r="IQ8" i="3"/>
  <c r="IS8" i="3"/>
  <c r="IU8" i="3"/>
  <c r="IW8" i="3"/>
  <c r="IY8" i="3"/>
  <c r="JA8" i="3"/>
  <c r="JC8" i="3"/>
  <c r="JE8" i="3"/>
  <c r="JG8" i="3"/>
  <c r="JI8" i="3"/>
  <c r="JK8" i="3"/>
  <c r="JM8" i="3"/>
  <c r="JO8" i="3"/>
  <c r="HF11" i="3"/>
  <c r="HJ11" i="3"/>
  <c r="HL11" i="3"/>
  <c r="HN11" i="3"/>
  <c r="HP11" i="3"/>
  <c r="HR11" i="3"/>
  <c r="HT11" i="3"/>
  <c r="HV11" i="3"/>
  <c r="HX11" i="3"/>
  <c r="HZ11" i="3"/>
  <c r="IB11" i="3"/>
  <c r="ID11" i="3"/>
  <c r="IF11" i="3"/>
  <c r="IJ11" i="3"/>
  <c r="HF14" i="3"/>
  <c r="HH14" i="3"/>
  <c r="HL14" i="3"/>
  <c r="HN14" i="3"/>
  <c r="HP14" i="3"/>
  <c r="HR14" i="3"/>
  <c r="HT14" i="3"/>
  <c r="HV14" i="3"/>
  <c r="HX14" i="3"/>
  <c r="HZ14" i="3"/>
  <c r="IB14" i="3"/>
  <c r="ID14" i="3"/>
  <c r="IF14" i="3"/>
  <c r="IH14" i="3"/>
  <c r="IJ14" i="3"/>
  <c r="HF17" i="3"/>
  <c r="HH17" i="3"/>
  <c r="HJ17" i="3"/>
  <c r="HN17" i="3"/>
  <c r="HP17" i="3"/>
  <c r="HR17" i="3"/>
  <c r="HT17" i="3"/>
  <c r="HV17" i="3"/>
  <c r="HX17" i="3"/>
  <c r="HZ17" i="3"/>
  <c r="IB17" i="3"/>
  <c r="ID17" i="3"/>
  <c r="IF17" i="3"/>
  <c r="IH17" i="3"/>
  <c r="IJ17" i="3"/>
  <c r="HF20" i="3"/>
  <c r="HH20" i="3"/>
  <c r="HJ20" i="3"/>
  <c r="HL20" i="3"/>
  <c r="HP20" i="3"/>
  <c r="HR20" i="3"/>
  <c r="HT20" i="3"/>
  <c r="HV20" i="3"/>
  <c r="HX20" i="3"/>
  <c r="HZ20" i="3"/>
  <c r="IB20" i="3"/>
  <c r="ID20" i="3"/>
  <c r="IF20" i="3"/>
  <c r="IH20" i="3"/>
  <c r="IJ20" i="3"/>
  <c r="HF23" i="3"/>
  <c r="HH23" i="3"/>
  <c r="HJ23" i="3"/>
  <c r="HL23" i="3"/>
  <c r="HN23" i="3"/>
  <c r="HR23" i="3"/>
  <c r="HT23" i="3"/>
  <c r="HV23" i="3"/>
  <c r="HX23" i="3"/>
  <c r="HZ23" i="3"/>
  <c r="IB23" i="3"/>
  <c r="ID23" i="3"/>
  <c r="IF23" i="3"/>
  <c r="IH23" i="3"/>
  <c r="IJ23" i="3"/>
  <c r="HF26" i="3"/>
  <c r="HH26" i="3"/>
  <c r="HJ26" i="3"/>
  <c r="HL26" i="3"/>
  <c r="HN26" i="3"/>
  <c r="HP26" i="3"/>
  <c r="HT26" i="3"/>
  <c r="HV26" i="3"/>
  <c r="HX26" i="3"/>
  <c r="HZ26" i="3"/>
  <c r="IB26" i="3"/>
  <c r="ID26" i="3"/>
  <c r="IF26" i="3"/>
  <c r="IH26" i="3"/>
  <c r="IJ26" i="3"/>
  <c r="HF29" i="3"/>
  <c r="HH29" i="3"/>
  <c r="HJ29" i="3"/>
  <c r="HL29" i="3"/>
  <c r="HN29" i="3"/>
  <c r="HP29" i="3"/>
  <c r="HR29" i="3"/>
  <c r="HV29" i="3"/>
  <c r="HX29" i="3"/>
  <c r="HZ29" i="3"/>
  <c r="IB29" i="3"/>
  <c r="ID29" i="3"/>
  <c r="IF29" i="3"/>
  <c r="IH29" i="3"/>
  <c r="IJ29" i="3"/>
  <c r="HF32" i="3"/>
  <c r="HH32" i="3"/>
  <c r="HJ32" i="3"/>
  <c r="HL32" i="3"/>
  <c r="HN32" i="3"/>
  <c r="HP32" i="3"/>
  <c r="HR32" i="3"/>
  <c r="HT32" i="3"/>
  <c r="HX32" i="3"/>
  <c r="HZ32" i="3"/>
  <c r="IB32" i="3"/>
  <c r="ID32" i="3"/>
  <c r="IF32" i="3"/>
  <c r="IH32" i="3"/>
  <c r="IJ32" i="3"/>
  <c r="HF35" i="3"/>
  <c r="HH35" i="3"/>
  <c r="HJ35" i="3"/>
  <c r="HL35" i="3"/>
  <c r="HN35" i="3"/>
  <c r="HP35" i="3"/>
  <c r="HR35" i="3"/>
  <c r="HT35" i="3"/>
  <c r="HV35" i="3"/>
  <c r="HZ35" i="3"/>
  <c r="IB35" i="3"/>
  <c r="ID35" i="3"/>
  <c r="IF35" i="3"/>
  <c r="IH35" i="3"/>
  <c r="IJ35" i="3"/>
  <c r="HF38" i="3"/>
  <c r="HH38" i="3"/>
  <c r="HJ38" i="3"/>
  <c r="HL38" i="3"/>
  <c r="HN38" i="3"/>
  <c r="HP38" i="3"/>
  <c r="HR38" i="3"/>
  <c r="HT38" i="3"/>
  <c r="HV38" i="3"/>
  <c r="HX38" i="3"/>
  <c r="IB38" i="3"/>
  <c r="ID38" i="3"/>
  <c r="IF38" i="3"/>
  <c r="IH38" i="3"/>
  <c r="IJ38" i="3"/>
  <c r="HF41" i="3"/>
  <c r="HH41" i="3"/>
  <c r="HJ41" i="3"/>
  <c r="HL41" i="3"/>
  <c r="HN41" i="3"/>
  <c r="HP41" i="3"/>
  <c r="HR41" i="3"/>
  <c r="HT41" i="3"/>
  <c r="HV41" i="3"/>
  <c r="HX41" i="3"/>
  <c r="HZ41" i="3"/>
  <c r="ID41" i="3"/>
  <c r="IF41" i="3"/>
  <c r="IH41" i="3"/>
  <c r="IJ41" i="3"/>
  <c r="HF44" i="3"/>
  <c r="HH44" i="3"/>
  <c r="HJ44" i="3"/>
  <c r="HL44" i="3"/>
  <c r="HN44" i="3"/>
  <c r="HP44" i="3"/>
  <c r="HR44" i="3"/>
  <c r="HT44" i="3"/>
  <c r="HV44" i="3"/>
  <c r="HX44" i="3"/>
  <c r="HZ44" i="3"/>
  <c r="IB44" i="3"/>
  <c r="IF44" i="3"/>
  <c r="IH44" i="3"/>
  <c r="IJ44" i="3"/>
  <c r="HF47" i="3"/>
  <c r="HH47" i="3"/>
  <c r="HJ47" i="3"/>
  <c r="HL47" i="3"/>
  <c r="HN47" i="3"/>
  <c r="HP47" i="3"/>
  <c r="HR47" i="3"/>
  <c r="HT47" i="3"/>
  <c r="HV47" i="3"/>
  <c r="HX47" i="3"/>
  <c r="HZ47" i="3"/>
  <c r="IB47" i="3"/>
  <c r="ID47" i="3"/>
  <c r="IH47" i="3"/>
  <c r="IJ47" i="3"/>
  <c r="HF50" i="3"/>
  <c r="HJ50" i="3"/>
  <c r="HL50" i="3"/>
  <c r="HN50" i="3"/>
  <c r="HP50" i="3"/>
  <c r="HR50" i="3"/>
  <c r="HT50" i="3"/>
  <c r="HV50" i="3"/>
  <c r="HX50" i="3"/>
  <c r="HZ50" i="3"/>
  <c r="IB50" i="3"/>
  <c r="ID50" i="3"/>
  <c r="IF50" i="3"/>
  <c r="IJ50" i="3"/>
  <c r="HH53" i="3"/>
  <c r="HJ53" i="3"/>
  <c r="HL53" i="3"/>
  <c r="HN53" i="3"/>
  <c r="HP53" i="3"/>
  <c r="HR53" i="3"/>
  <c r="HT53" i="3"/>
  <c r="HV53" i="3"/>
  <c r="HX53" i="3"/>
  <c r="HZ53" i="3"/>
  <c r="IB53" i="3"/>
  <c r="ID53" i="3"/>
  <c r="IF53" i="3"/>
  <c r="IH53" i="3"/>
  <c r="HL8" i="3"/>
  <c r="HN8" i="3"/>
  <c r="HP8" i="3"/>
  <c r="HR8" i="3"/>
  <c r="HT8" i="3"/>
  <c r="HV8" i="3"/>
  <c r="HX8" i="3"/>
  <c r="HZ8" i="3"/>
  <c r="IB8" i="3"/>
  <c r="ID8" i="3"/>
  <c r="IF8" i="3"/>
  <c r="IH8" i="3"/>
  <c r="HJ8" i="3"/>
  <c r="GC11" i="3"/>
  <c r="GE11" i="3"/>
  <c r="GG11" i="3"/>
  <c r="GI11" i="3"/>
  <c r="GK11" i="3"/>
  <c r="GM11" i="3"/>
  <c r="GO11" i="3"/>
  <c r="GQ11" i="3"/>
  <c r="GS11" i="3"/>
  <c r="GU11" i="3"/>
  <c r="GW11" i="3"/>
  <c r="GY11" i="3"/>
  <c r="HC11" i="3"/>
  <c r="FY14" i="3"/>
  <c r="GA14" i="3"/>
  <c r="GE14" i="3"/>
  <c r="GG14" i="3"/>
  <c r="GI14" i="3"/>
  <c r="GK14" i="3"/>
  <c r="GM14" i="3"/>
  <c r="GO14" i="3"/>
  <c r="GQ14" i="3"/>
  <c r="GS14" i="3"/>
  <c r="GU14" i="3"/>
  <c r="GW14" i="3"/>
  <c r="GY14" i="3"/>
  <c r="HA14" i="3"/>
  <c r="HC14" i="3"/>
  <c r="FY17" i="3"/>
  <c r="GA17" i="3"/>
  <c r="GC17" i="3"/>
  <c r="GG17" i="3"/>
  <c r="GI17" i="3"/>
  <c r="GK17" i="3"/>
  <c r="GM17" i="3"/>
  <c r="GO17" i="3"/>
  <c r="GQ17" i="3"/>
  <c r="GS17" i="3"/>
  <c r="GU17" i="3"/>
  <c r="GW17" i="3"/>
  <c r="GY17" i="3"/>
  <c r="HA17" i="3"/>
  <c r="HC17" i="3"/>
  <c r="FY20" i="3"/>
  <c r="GA20" i="3"/>
  <c r="GC20" i="3"/>
  <c r="GE20" i="3"/>
  <c r="GI20" i="3"/>
  <c r="GK20" i="3"/>
  <c r="GM20" i="3"/>
  <c r="GO20" i="3"/>
  <c r="GQ20" i="3"/>
  <c r="GS20" i="3"/>
  <c r="GU20" i="3"/>
  <c r="GW20" i="3"/>
  <c r="GY20" i="3"/>
  <c r="HA20" i="3"/>
  <c r="HC20" i="3"/>
  <c r="FY23" i="3"/>
  <c r="GA23" i="3"/>
  <c r="GC23" i="3"/>
  <c r="GE23" i="3"/>
  <c r="GG23" i="3"/>
  <c r="GK23" i="3"/>
  <c r="GM23" i="3"/>
  <c r="GO23" i="3"/>
  <c r="GQ23" i="3"/>
  <c r="GS23" i="3"/>
  <c r="GU23" i="3"/>
  <c r="GW23" i="3"/>
  <c r="GY23" i="3"/>
  <c r="HA23" i="3"/>
  <c r="HC23" i="3"/>
  <c r="FY26" i="3"/>
  <c r="GA26" i="3"/>
  <c r="GC26" i="3"/>
  <c r="GE26" i="3"/>
  <c r="GG26" i="3"/>
  <c r="GI26" i="3"/>
  <c r="GM26" i="3"/>
  <c r="GO26" i="3"/>
  <c r="GQ26" i="3"/>
  <c r="GS26" i="3"/>
  <c r="GU26" i="3"/>
  <c r="GW26" i="3"/>
  <c r="GY26" i="3"/>
  <c r="HA26" i="3"/>
  <c r="HC26" i="3"/>
  <c r="FY29" i="3"/>
  <c r="GA29" i="3"/>
  <c r="GC29" i="3"/>
  <c r="GE29" i="3"/>
  <c r="GG29" i="3"/>
  <c r="GI29" i="3"/>
  <c r="GK29" i="3"/>
  <c r="GO29" i="3"/>
  <c r="GQ29" i="3"/>
  <c r="GS29" i="3"/>
  <c r="GU29" i="3"/>
  <c r="GW29" i="3"/>
  <c r="GY29" i="3"/>
  <c r="HA29" i="3"/>
  <c r="HC29" i="3"/>
  <c r="FY32" i="3"/>
  <c r="GA32" i="3"/>
  <c r="GC32" i="3"/>
  <c r="GE32" i="3"/>
  <c r="GG32" i="3"/>
  <c r="GI32" i="3"/>
  <c r="GK32" i="3"/>
  <c r="GM32" i="3"/>
  <c r="GQ32" i="3"/>
  <c r="GS32" i="3"/>
  <c r="GU32" i="3"/>
  <c r="GW32" i="3"/>
  <c r="GY32" i="3"/>
  <c r="HA32" i="3"/>
  <c r="HC32" i="3"/>
  <c r="FY35" i="3"/>
  <c r="GA35" i="3"/>
  <c r="GC35" i="3"/>
  <c r="GE35" i="3"/>
  <c r="GG35" i="3"/>
  <c r="GI35" i="3"/>
  <c r="GK35" i="3"/>
  <c r="GM35" i="3"/>
  <c r="GO35" i="3"/>
  <c r="GS35" i="3"/>
  <c r="GU35" i="3"/>
  <c r="GW35" i="3"/>
  <c r="GY35" i="3"/>
  <c r="HA35" i="3"/>
  <c r="HC35" i="3"/>
  <c r="FY38" i="3"/>
  <c r="GA38" i="3"/>
  <c r="GC38" i="3"/>
  <c r="GE38" i="3"/>
  <c r="GG38" i="3"/>
  <c r="GI38" i="3"/>
  <c r="GK38" i="3"/>
  <c r="GM38" i="3"/>
  <c r="GO38" i="3"/>
  <c r="GQ38" i="3"/>
  <c r="GU38" i="3"/>
  <c r="GW38" i="3"/>
  <c r="GY38" i="3"/>
  <c r="HA38" i="3"/>
  <c r="HC38" i="3"/>
  <c r="FY41" i="3"/>
  <c r="GA41" i="3"/>
  <c r="GC41" i="3"/>
  <c r="GE41" i="3"/>
  <c r="GG41" i="3"/>
  <c r="GI41" i="3"/>
  <c r="GK41" i="3"/>
  <c r="GM41" i="3"/>
  <c r="GO41" i="3"/>
  <c r="GQ41" i="3"/>
  <c r="GS41" i="3"/>
  <c r="GW41" i="3"/>
  <c r="GY41" i="3"/>
  <c r="HA41" i="3"/>
  <c r="HC41" i="3"/>
  <c r="FY44" i="3"/>
  <c r="GA44" i="3"/>
  <c r="GC44" i="3"/>
  <c r="GE44" i="3"/>
  <c r="GG44" i="3"/>
  <c r="GI44" i="3"/>
  <c r="GK44" i="3"/>
  <c r="GM44" i="3"/>
  <c r="GO44" i="3"/>
  <c r="GQ44" i="3"/>
  <c r="GS44" i="3"/>
  <c r="GU44" i="3"/>
  <c r="GY44" i="3"/>
  <c r="HA44" i="3"/>
  <c r="HC44" i="3"/>
  <c r="FY47" i="3"/>
  <c r="GA47" i="3"/>
  <c r="GC47" i="3"/>
  <c r="GE47" i="3"/>
  <c r="GG47" i="3"/>
  <c r="GI47" i="3"/>
  <c r="GK47" i="3"/>
  <c r="GM47" i="3"/>
  <c r="GO47" i="3"/>
  <c r="GQ47" i="3"/>
  <c r="GS47" i="3"/>
  <c r="GU47" i="3"/>
  <c r="GW47" i="3"/>
  <c r="HA47" i="3"/>
  <c r="HC47" i="3"/>
  <c r="FY50" i="3"/>
  <c r="GC50" i="3"/>
  <c r="GE50" i="3"/>
  <c r="GG50" i="3"/>
  <c r="GI50" i="3"/>
  <c r="GK50" i="3"/>
  <c r="GM50" i="3"/>
  <c r="GO50" i="3"/>
  <c r="GQ50" i="3"/>
  <c r="GS50" i="3"/>
  <c r="GU50" i="3"/>
  <c r="GW50" i="3"/>
  <c r="GY50" i="3"/>
  <c r="HC50" i="3"/>
  <c r="GA53" i="3"/>
  <c r="GC53" i="3"/>
  <c r="GE53" i="3"/>
  <c r="GG53" i="3"/>
  <c r="GI53" i="3"/>
  <c r="GK53" i="3"/>
  <c r="GM53" i="3"/>
  <c r="GO53" i="3"/>
  <c r="GQ53" i="3"/>
  <c r="GS53" i="3"/>
  <c r="GU53" i="3"/>
  <c r="GW53" i="3"/>
  <c r="GY53" i="3"/>
  <c r="HA53" i="3"/>
  <c r="GC8" i="3"/>
  <c r="GE8" i="3"/>
  <c r="GG8" i="3"/>
  <c r="GI8" i="3"/>
  <c r="GK8" i="3"/>
  <c r="GM8" i="3"/>
  <c r="GO8" i="3"/>
  <c r="GQ8" i="3"/>
  <c r="GS8" i="3"/>
  <c r="GU8" i="3"/>
  <c r="GW8" i="3"/>
  <c r="GY8" i="3"/>
  <c r="HA8" i="3"/>
  <c r="EV11" i="3"/>
  <c r="EX11" i="3"/>
  <c r="EZ11" i="3"/>
  <c r="FB11" i="3"/>
  <c r="FD11" i="3"/>
  <c r="FF11" i="3"/>
  <c r="FH11" i="3"/>
  <c r="FJ11" i="3"/>
  <c r="FL11" i="3"/>
  <c r="FN11" i="3"/>
  <c r="FP11" i="3"/>
  <c r="FR11" i="3"/>
  <c r="FV11" i="3"/>
  <c r="ER14" i="3"/>
  <c r="ET14" i="3"/>
  <c r="EX14" i="3"/>
  <c r="EZ14" i="3"/>
  <c r="FB14" i="3"/>
  <c r="FD14" i="3"/>
  <c r="FF14" i="3"/>
  <c r="FH14" i="3"/>
  <c r="FJ14" i="3"/>
  <c r="FL14" i="3"/>
  <c r="FN14" i="3"/>
  <c r="FP14" i="3"/>
  <c r="FR14" i="3"/>
  <c r="FT14" i="3"/>
  <c r="FV14" i="3"/>
  <c r="ER17" i="3"/>
  <c r="ET17" i="3"/>
  <c r="EV17" i="3"/>
  <c r="EZ17" i="3"/>
  <c r="FB17" i="3"/>
  <c r="FD17" i="3"/>
  <c r="FF17" i="3"/>
  <c r="FH17" i="3"/>
  <c r="FJ17" i="3"/>
  <c r="FL17" i="3"/>
  <c r="FN17" i="3"/>
  <c r="FP17" i="3"/>
  <c r="FR17" i="3"/>
  <c r="FT17" i="3"/>
  <c r="FV17" i="3"/>
  <c r="ER20" i="3"/>
  <c r="ET20" i="3"/>
  <c r="EV20" i="3"/>
  <c r="EX20" i="3"/>
  <c r="FB20" i="3"/>
  <c r="FD20" i="3"/>
  <c r="FF20" i="3"/>
  <c r="FH20" i="3"/>
  <c r="FJ20" i="3"/>
  <c r="FL20" i="3"/>
  <c r="FN20" i="3"/>
  <c r="FP20" i="3"/>
  <c r="FR20" i="3"/>
  <c r="FT20" i="3"/>
  <c r="FV20" i="3"/>
  <c r="ER23" i="3"/>
  <c r="ET23" i="3"/>
  <c r="EV23" i="3"/>
  <c r="EX23" i="3"/>
  <c r="EZ23" i="3"/>
  <c r="FD23" i="3"/>
  <c r="FF23" i="3"/>
  <c r="FH23" i="3"/>
  <c r="FJ23" i="3"/>
  <c r="FL23" i="3"/>
  <c r="FN23" i="3"/>
  <c r="FP23" i="3"/>
  <c r="FR23" i="3"/>
  <c r="FT23" i="3"/>
  <c r="FV23" i="3"/>
  <c r="ER26" i="3"/>
  <c r="ET26" i="3"/>
  <c r="EV26" i="3"/>
  <c r="EX26" i="3"/>
  <c r="EZ26" i="3"/>
  <c r="FB26" i="3"/>
  <c r="FF26" i="3"/>
  <c r="FH26" i="3"/>
  <c r="FJ26" i="3"/>
  <c r="FL26" i="3"/>
  <c r="FN26" i="3"/>
  <c r="FP26" i="3"/>
  <c r="FR26" i="3"/>
  <c r="FT26" i="3"/>
  <c r="FV26" i="3"/>
  <c r="ER29" i="3"/>
  <c r="ET29" i="3"/>
  <c r="EV29" i="3"/>
  <c r="EX29" i="3"/>
  <c r="EZ29" i="3"/>
  <c r="FB29" i="3"/>
  <c r="FD29" i="3"/>
  <c r="FH29" i="3"/>
  <c r="FJ29" i="3"/>
  <c r="FL29" i="3"/>
  <c r="FN29" i="3"/>
  <c r="FP29" i="3"/>
  <c r="FR29" i="3"/>
  <c r="FT29" i="3"/>
  <c r="FV29" i="3"/>
  <c r="ER32" i="3"/>
  <c r="ET32" i="3"/>
  <c r="EV32" i="3"/>
  <c r="EX32" i="3"/>
  <c r="EZ32" i="3"/>
  <c r="FB32" i="3"/>
  <c r="FD32" i="3"/>
  <c r="FF32" i="3"/>
  <c r="FJ32" i="3"/>
  <c r="FL32" i="3"/>
  <c r="FN32" i="3"/>
  <c r="FP32" i="3"/>
  <c r="FR32" i="3"/>
  <c r="FT32" i="3"/>
  <c r="FV32" i="3"/>
  <c r="ER35" i="3"/>
  <c r="ET35" i="3"/>
  <c r="EV35" i="3"/>
  <c r="EX35" i="3"/>
  <c r="EZ35" i="3"/>
  <c r="FB35" i="3"/>
  <c r="FD35" i="3"/>
  <c r="FF35" i="3"/>
  <c r="FH35" i="3"/>
  <c r="FL35" i="3"/>
  <c r="FN35" i="3"/>
  <c r="FP35" i="3"/>
  <c r="FR35" i="3"/>
  <c r="FT35" i="3"/>
  <c r="FV35" i="3"/>
  <c r="ER38" i="3"/>
  <c r="ET38" i="3"/>
  <c r="EV38" i="3"/>
  <c r="EX38" i="3"/>
  <c r="EZ38" i="3"/>
  <c r="FB38" i="3"/>
  <c r="FD38" i="3"/>
  <c r="FF38" i="3"/>
  <c r="FH38" i="3"/>
  <c r="FJ38" i="3"/>
  <c r="FN38" i="3"/>
  <c r="FP38" i="3"/>
  <c r="FR38" i="3"/>
  <c r="FT38" i="3"/>
  <c r="FV38" i="3"/>
  <c r="ER41" i="3"/>
  <c r="ET41" i="3"/>
  <c r="EV41" i="3"/>
  <c r="EX41" i="3"/>
  <c r="EZ41" i="3"/>
  <c r="FB41" i="3"/>
  <c r="FD41" i="3"/>
  <c r="FF41" i="3"/>
  <c r="FH41" i="3"/>
  <c r="FJ41" i="3"/>
  <c r="FL41" i="3"/>
  <c r="FP41" i="3"/>
  <c r="FR41" i="3"/>
  <c r="FT41" i="3"/>
  <c r="FV41" i="3"/>
  <c r="ER44" i="3"/>
  <c r="ET44" i="3"/>
  <c r="EV44" i="3"/>
  <c r="EX44" i="3"/>
  <c r="EZ44" i="3"/>
  <c r="FB44" i="3"/>
  <c r="FD44" i="3"/>
  <c r="FF44" i="3"/>
  <c r="FH44" i="3"/>
  <c r="FJ44" i="3"/>
  <c r="FL44" i="3"/>
  <c r="FN44" i="3"/>
  <c r="FR44" i="3"/>
  <c r="FT44" i="3"/>
  <c r="FV44" i="3"/>
  <c r="ER47" i="3"/>
  <c r="ET47" i="3"/>
  <c r="EV47" i="3"/>
  <c r="EX47" i="3"/>
  <c r="EZ47" i="3"/>
  <c r="FB47" i="3"/>
  <c r="FD47" i="3"/>
  <c r="FF47" i="3"/>
  <c r="FH47" i="3"/>
  <c r="FJ47" i="3"/>
  <c r="FL47" i="3"/>
  <c r="FN47" i="3"/>
  <c r="FP47" i="3"/>
  <c r="FT47" i="3"/>
  <c r="FV47" i="3"/>
  <c r="ER50" i="3"/>
  <c r="EV50" i="3"/>
  <c r="EX50" i="3"/>
  <c r="EZ50" i="3"/>
  <c r="FB50" i="3"/>
  <c r="FD50" i="3"/>
  <c r="FF50" i="3"/>
  <c r="FH50" i="3"/>
  <c r="FJ50" i="3"/>
  <c r="FL50" i="3"/>
  <c r="FN50" i="3"/>
  <c r="FP50" i="3"/>
  <c r="FR50" i="3"/>
  <c r="FV50" i="3"/>
  <c r="ET53" i="3"/>
  <c r="EV53" i="3"/>
  <c r="EX53" i="3"/>
  <c r="EZ53" i="3"/>
  <c r="FB53" i="3"/>
  <c r="FD53" i="3"/>
  <c r="FF53" i="3"/>
  <c r="FH53" i="3"/>
  <c r="FJ53" i="3"/>
  <c r="FL53" i="3"/>
  <c r="FN53" i="3"/>
  <c r="FP53" i="3"/>
  <c r="FR53" i="3"/>
  <c r="FT53" i="3"/>
  <c r="EV8" i="3"/>
  <c r="EX8" i="3"/>
  <c r="EZ8" i="3"/>
  <c r="FB8" i="3"/>
  <c r="FD8" i="3"/>
  <c r="FF8" i="3"/>
  <c r="FH8" i="3"/>
  <c r="FJ8" i="3"/>
  <c r="FL8" i="3"/>
  <c r="FN8" i="3"/>
  <c r="FP8" i="3"/>
  <c r="FR8" i="3"/>
  <c r="FT8" i="3"/>
  <c r="DO11" i="3"/>
  <c r="DQ11" i="3"/>
  <c r="DS11" i="3"/>
  <c r="DU11" i="3"/>
  <c r="DW11" i="3"/>
  <c r="DY11" i="3"/>
  <c r="EA11" i="3"/>
  <c r="EC11" i="3"/>
  <c r="EE11" i="3"/>
  <c r="EG11" i="3"/>
  <c r="EI11" i="3"/>
  <c r="EK11" i="3"/>
  <c r="EO11" i="3"/>
  <c r="DK14" i="3"/>
  <c r="DM14" i="3"/>
  <c r="DQ14" i="3"/>
  <c r="DS14" i="3"/>
  <c r="DU14" i="3"/>
  <c r="DW14" i="3"/>
  <c r="DY14" i="3"/>
  <c r="EA14" i="3"/>
  <c r="EC14" i="3"/>
  <c r="EE14" i="3"/>
  <c r="EG14" i="3"/>
  <c r="EI14" i="3"/>
  <c r="EK14" i="3"/>
  <c r="EM14" i="3"/>
  <c r="EO14" i="3"/>
  <c r="DK17" i="3"/>
  <c r="DM17" i="3"/>
  <c r="DO17" i="3"/>
  <c r="DS17" i="3"/>
  <c r="DU17" i="3"/>
  <c r="DW17" i="3"/>
  <c r="DY17" i="3"/>
  <c r="EA17" i="3"/>
  <c r="EC17" i="3"/>
  <c r="EE17" i="3"/>
  <c r="EG17" i="3"/>
  <c r="EI17" i="3"/>
  <c r="EK17" i="3"/>
  <c r="EM17" i="3"/>
  <c r="EO17" i="3"/>
  <c r="DK20" i="3"/>
  <c r="DM20" i="3"/>
  <c r="DO20" i="3"/>
  <c r="DQ20" i="3"/>
  <c r="DU20" i="3"/>
  <c r="DW20" i="3"/>
  <c r="DY20" i="3"/>
  <c r="EA20" i="3"/>
  <c r="EC20" i="3"/>
  <c r="EE20" i="3"/>
  <c r="EG20" i="3"/>
  <c r="EI20" i="3"/>
  <c r="EK20" i="3"/>
  <c r="EM20" i="3"/>
  <c r="EO20" i="3"/>
  <c r="DK23" i="3"/>
  <c r="DM23" i="3"/>
  <c r="DO23" i="3"/>
  <c r="DQ23" i="3"/>
  <c r="DS23" i="3"/>
  <c r="DW23" i="3"/>
  <c r="DY23" i="3"/>
  <c r="EA23" i="3"/>
  <c r="EC23" i="3"/>
  <c r="EE23" i="3"/>
  <c r="EG23" i="3"/>
  <c r="EI23" i="3"/>
  <c r="EK23" i="3"/>
  <c r="EM23" i="3"/>
  <c r="EO23" i="3"/>
  <c r="DK26" i="3"/>
  <c r="DM26" i="3"/>
  <c r="DO26" i="3"/>
  <c r="DQ26" i="3"/>
  <c r="DS26" i="3"/>
  <c r="DU26" i="3"/>
  <c r="DY26" i="3"/>
  <c r="EA26" i="3"/>
  <c r="EC26" i="3"/>
  <c r="EE26" i="3"/>
  <c r="EG26" i="3"/>
  <c r="EI26" i="3"/>
  <c r="EK26" i="3"/>
  <c r="EM26" i="3"/>
  <c r="EO26" i="3"/>
  <c r="DK29" i="3"/>
  <c r="DM29" i="3"/>
  <c r="DO29" i="3"/>
  <c r="DQ29" i="3"/>
  <c r="DS29" i="3"/>
  <c r="DU29" i="3"/>
  <c r="DW29" i="3"/>
  <c r="EA29" i="3"/>
  <c r="EC29" i="3"/>
  <c r="EE29" i="3"/>
  <c r="EG29" i="3"/>
  <c r="EI29" i="3"/>
  <c r="EK29" i="3"/>
  <c r="EM29" i="3"/>
  <c r="EO29" i="3"/>
  <c r="DK32" i="3"/>
  <c r="DM32" i="3"/>
  <c r="DO32" i="3"/>
  <c r="DQ32" i="3"/>
  <c r="DS32" i="3"/>
  <c r="DU32" i="3"/>
  <c r="DW32" i="3"/>
  <c r="DY32" i="3"/>
  <c r="EC32" i="3"/>
  <c r="EE32" i="3"/>
  <c r="EG32" i="3"/>
  <c r="EI32" i="3"/>
  <c r="EK32" i="3"/>
  <c r="EM32" i="3"/>
  <c r="EO32" i="3"/>
  <c r="DK35" i="3"/>
  <c r="DM35" i="3"/>
  <c r="DO35" i="3"/>
  <c r="DQ35" i="3"/>
  <c r="DS35" i="3"/>
  <c r="DU35" i="3"/>
  <c r="DW35" i="3"/>
  <c r="DY35" i="3"/>
  <c r="EA35" i="3"/>
  <c r="EE35" i="3"/>
  <c r="EG35" i="3"/>
  <c r="EI35" i="3"/>
  <c r="EK35" i="3"/>
  <c r="EM35" i="3"/>
  <c r="EO35" i="3"/>
  <c r="DK38" i="3"/>
  <c r="DM38" i="3"/>
  <c r="DO38" i="3"/>
  <c r="DQ38" i="3"/>
  <c r="DS38" i="3"/>
  <c r="DU38" i="3"/>
  <c r="DW38" i="3"/>
  <c r="DY38" i="3"/>
  <c r="EA38" i="3"/>
  <c r="EC38" i="3"/>
  <c r="EG38" i="3"/>
  <c r="EI38" i="3"/>
  <c r="EK38" i="3"/>
  <c r="EM38" i="3"/>
  <c r="EO38" i="3"/>
  <c r="DK41" i="3"/>
  <c r="DM41" i="3"/>
  <c r="DO41" i="3"/>
  <c r="DQ41" i="3"/>
  <c r="DS41" i="3"/>
  <c r="DU41" i="3"/>
  <c r="DW41" i="3"/>
  <c r="DY41" i="3"/>
  <c r="EA41" i="3"/>
  <c r="EC41" i="3"/>
  <c r="EE41" i="3"/>
  <c r="EI41" i="3"/>
  <c r="EK41" i="3"/>
  <c r="EM41" i="3"/>
  <c r="EO41" i="3"/>
  <c r="DK44" i="3"/>
  <c r="DM44" i="3"/>
  <c r="DO44" i="3"/>
  <c r="DQ44" i="3"/>
  <c r="DS44" i="3"/>
  <c r="DU44" i="3"/>
  <c r="DW44" i="3"/>
  <c r="DY44" i="3"/>
  <c r="EA44" i="3"/>
  <c r="EC44" i="3"/>
  <c r="EE44" i="3"/>
  <c r="EG44" i="3"/>
  <c r="EK44" i="3"/>
  <c r="EM44" i="3"/>
  <c r="EO44" i="3"/>
  <c r="DK47" i="3"/>
  <c r="DM47" i="3"/>
  <c r="DO47" i="3"/>
  <c r="DQ47" i="3"/>
  <c r="DS47" i="3"/>
  <c r="DU47" i="3"/>
  <c r="DW47" i="3"/>
  <c r="DY47" i="3"/>
  <c r="EA47" i="3"/>
  <c r="EC47" i="3"/>
  <c r="EE47" i="3"/>
  <c r="EG47" i="3"/>
  <c r="EI47" i="3"/>
  <c r="EM47" i="3"/>
  <c r="EO47" i="3"/>
  <c r="DK50" i="3"/>
  <c r="DO50" i="3"/>
  <c r="DQ50" i="3"/>
  <c r="DS50" i="3"/>
  <c r="DU50" i="3"/>
  <c r="DW50" i="3"/>
  <c r="DY50" i="3"/>
  <c r="EA50" i="3"/>
  <c r="EC50" i="3"/>
  <c r="EE50" i="3"/>
  <c r="EG50" i="3"/>
  <c r="EI50" i="3"/>
  <c r="EK50" i="3"/>
  <c r="EO50" i="3"/>
  <c r="DM53" i="3"/>
  <c r="DO53" i="3"/>
  <c r="DQ53" i="3"/>
  <c r="DS53" i="3"/>
  <c r="DU53" i="3"/>
  <c r="DW53" i="3"/>
  <c r="DY53" i="3"/>
  <c r="EA53" i="3"/>
  <c r="EC53" i="3"/>
  <c r="EE53" i="3"/>
  <c r="EG53" i="3"/>
  <c r="EI53" i="3"/>
  <c r="EK53" i="3"/>
  <c r="EM53" i="3"/>
  <c r="DO8" i="3"/>
  <c r="DQ8" i="3"/>
  <c r="DS8" i="3"/>
  <c r="DU8" i="3"/>
  <c r="DW8" i="3"/>
  <c r="DY8" i="3"/>
  <c r="EA8" i="3"/>
  <c r="EC8" i="3"/>
  <c r="EE8" i="3"/>
  <c r="EG8" i="3"/>
  <c r="EI8" i="3"/>
  <c r="EK8" i="3"/>
  <c r="EM8" i="3"/>
  <c r="I34" i="1" l="1"/>
  <c r="V38" i="1"/>
  <c r="F51" i="3" s="1"/>
  <c r="LC50" i="3" s="1"/>
  <c r="AR50" i="3" s="1"/>
  <c r="AF17" i="4" s="1"/>
  <c r="S34" i="1"/>
  <c r="S42" i="1" s="1"/>
  <c r="I42" i="1"/>
  <c r="U37" i="1" s="1"/>
  <c r="E50" i="3" s="1"/>
  <c r="U38" i="1"/>
  <c r="E51" i="3" s="1"/>
  <c r="JV50" i="3" s="1"/>
  <c r="AP50" i="3" s="1"/>
  <c r="AE17" i="4" s="1"/>
  <c r="X38" i="1"/>
  <c r="AF12" i="3" s="1"/>
  <c r="MC11" i="3" s="1"/>
  <c r="AR11" i="3" s="1"/>
  <c r="AF4" i="4" s="1"/>
  <c r="AP32" i="3"/>
  <c r="AE11" i="4" s="1"/>
  <c r="AR32" i="3"/>
  <c r="AF11" i="4" s="1"/>
  <c r="AR20" i="3"/>
  <c r="AF7" i="4" s="1"/>
  <c r="AP44" i="3"/>
  <c r="AE15" i="4" s="1"/>
  <c r="AP38" i="3"/>
  <c r="AE13" i="4" s="1"/>
  <c r="AR26" i="3"/>
  <c r="AF9" i="4" s="1"/>
  <c r="AR14" i="3"/>
  <c r="AF5" i="4" s="1"/>
  <c r="AP41" i="3"/>
  <c r="AE14" i="4" s="1"/>
  <c r="AP29" i="3"/>
  <c r="AE10" i="4" s="1"/>
  <c r="AP17" i="3"/>
  <c r="AE6" i="4" s="1"/>
  <c r="AR41" i="3"/>
  <c r="AF14" i="4" s="1"/>
  <c r="AR29" i="3"/>
  <c r="AF10" i="4" s="1"/>
  <c r="AR17" i="3"/>
  <c r="AF6" i="4" s="1"/>
  <c r="AP26" i="3"/>
  <c r="AE9" i="4" s="1"/>
  <c r="AP20" i="3"/>
  <c r="AE7" i="4" s="1"/>
  <c r="AP14" i="3"/>
  <c r="AR44" i="3"/>
  <c r="AF15" i="4" s="1"/>
  <c r="AR38" i="3"/>
  <c r="AF13" i="4" s="1"/>
  <c r="AP47" i="3"/>
  <c r="AE16" i="4" s="1"/>
  <c r="AP35" i="3"/>
  <c r="AE12" i="4" s="1"/>
  <c r="AP23" i="3"/>
  <c r="AE8" i="4" s="1"/>
  <c r="AP11" i="3"/>
  <c r="AE4" i="4" s="1"/>
  <c r="AR47" i="3"/>
  <c r="AF16" i="4" s="1"/>
  <c r="AR35" i="3"/>
  <c r="AF12" i="4" s="1"/>
  <c r="AR23" i="3"/>
  <c r="AF8" i="4" s="1"/>
  <c r="AM38" i="3"/>
  <c r="AC13" i="4" s="1"/>
  <c r="AM29" i="3"/>
  <c r="AC10" i="4" s="1"/>
  <c r="AM41" i="3"/>
  <c r="AC14" i="4" s="1"/>
  <c r="AO26" i="3"/>
  <c r="AD9" i="4" s="1"/>
  <c r="AO14" i="3"/>
  <c r="AD5" i="4" s="1"/>
  <c r="AO41" i="3"/>
  <c r="AD14" i="4" s="1"/>
  <c r="AO29" i="3"/>
  <c r="AD10" i="4" s="1"/>
  <c r="AO17" i="3"/>
  <c r="AD6" i="4" s="1"/>
  <c r="AM26" i="3"/>
  <c r="AC9" i="4" s="1"/>
  <c r="AM14" i="3"/>
  <c r="AC5" i="4" s="1"/>
  <c r="AO38" i="3"/>
  <c r="AD13" i="4" s="1"/>
  <c r="AM47" i="3"/>
  <c r="AC16" i="4" s="1"/>
  <c r="AM44" i="3"/>
  <c r="AC15" i="4" s="1"/>
  <c r="AM35" i="3"/>
  <c r="AC12" i="4" s="1"/>
  <c r="AM32" i="3"/>
  <c r="AC11" i="4" s="1"/>
  <c r="AM23" i="3"/>
  <c r="AC8" i="4" s="1"/>
  <c r="AM20" i="3"/>
  <c r="AC7" i="4" s="1"/>
  <c r="AO47" i="3"/>
  <c r="AD16" i="4" s="1"/>
  <c r="AO44" i="3"/>
  <c r="AD15" i="4" s="1"/>
  <c r="AO35" i="3"/>
  <c r="AD12" i="4" s="1"/>
  <c r="AO32" i="3"/>
  <c r="AD11" i="4" s="1"/>
  <c r="AO23" i="3"/>
  <c r="AD8" i="4" s="1"/>
  <c r="AO20" i="3"/>
  <c r="AD7" i="4" s="1"/>
  <c r="AM17" i="3"/>
  <c r="AC6" i="4" s="1"/>
  <c r="AJ41" i="3"/>
  <c r="Z14" i="4" s="1"/>
  <c r="AK41" i="3"/>
  <c r="AA14" i="4" s="1"/>
  <c r="AK29" i="3"/>
  <c r="AA10" i="4" s="1"/>
  <c r="AK17" i="3"/>
  <c r="AA6" i="4" s="1"/>
  <c r="AJ47" i="3"/>
  <c r="Z16" i="4" s="1"/>
  <c r="AJ35" i="3"/>
  <c r="Z12" i="4" s="1"/>
  <c r="AJ23" i="3"/>
  <c r="Z8" i="4" s="1"/>
  <c r="AL38" i="3"/>
  <c r="AB13" i="4" s="1"/>
  <c r="AL26" i="3"/>
  <c r="AB9" i="4" s="1"/>
  <c r="AL14" i="3"/>
  <c r="AB5" i="4" s="1"/>
  <c r="AJ29" i="3"/>
  <c r="Z10" i="4" s="1"/>
  <c r="AJ17" i="3"/>
  <c r="Z6" i="4" s="1"/>
  <c r="AL44" i="3"/>
  <c r="AB15" i="4" s="1"/>
  <c r="AL41" i="3"/>
  <c r="AB14" i="4" s="1"/>
  <c r="AL29" i="3"/>
  <c r="AB10" i="4" s="1"/>
  <c r="AL17" i="3"/>
  <c r="AB6" i="4" s="1"/>
  <c r="AJ32" i="3"/>
  <c r="Z11" i="4" s="1"/>
  <c r="AJ20" i="3"/>
  <c r="Z7" i="4" s="1"/>
  <c r="AK47" i="3"/>
  <c r="AA16" i="4" s="1"/>
  <c r="AK35" i="3"/>
  <c r="AA12" i="4" s="1"/>
  <c r="AK32" i="3"/>
  <c r="AA11" i="4" s="1"/>
  <c r="AK23" i="3"/>
  <c r="AA8" i="4" s="1"/>
  <c r="AK20" i="3"/>
  <c r="AA7" i="4" s="1"/>
  <c r="AK38" i="3"/>
  <c r="AA13" i="4" s="1"/>
  <c r="AK26" i="3"/>
  <c r="AA9" i="4" s="1"/>
  <c r="AK14" i="3"/>
  <c r="AA5" i="4" s="1"/>
  <c r="AL47" i="3"/>
  <c r="AB16" i="4" s="1"/>
  <c r="AL32" i="3"/>
  <c r="AB11" i="4" s="1"/>
  <c r="AL20" i="3"/>
  <c r="AB7" i="4" s="1"/>
  <c r="AK44" i="3"/>
  <c r="AA15" i="4" s="1"/>
  <c r="AJ44" i="3"/>
  <c r="Z15" i="4" s="1"/>
  <c r="AL35" i="3"/>
  <c r="AB12" i="4" s="1"/>
  <c r="AL23" i="3"/>
  <c r="AB8" i="4" s="1"/>
  <c r="AJ38" i="3"/>
  <c r="Z13" i="4" s="1"/>
  <c r="AJ26" i="3"/>
  <c r="Z9" i="4" s="1"/>
  <c r="AJ14" i="3"/>
  <c r="Z5" i="4" s="1"/>
  <c r="CH11" i="3"/>
  <c r="CJ11" i="3"/>
  <c r="CL11" i="3"/>
  <c r="CN11" i="3"/>
  <c r="CP11" i="3"/>
  <c r="CR11" i="3"/>
  <c r="CT11" i="3"/>
  <c r="CV11" i="3"/>
  <c r="CX11" i="3"/>
  <c r="CZ11" i="3"/>
  <c r="DB11" i="3"/>
  <c r="DD11" i="3"/>
  <c r="DH11" i="3"/>
  <c r="CD14" i="3"/>
  <c r="CF14" i="3"/>
  <c r="CJ14" i="3"/>
  <c r="CL14" i="3"/>
  <c r="CN14" i="3"/>
  <c r="CP14" i="3"/>
  <c r="CR14" i="3"/>
  <c r="CT14" i="3"/>
  <c r="CV14" i="3"/>
  <c r="CX14" i="3"/>
  <c r="CZ14" i="3"/>
  <c r="DB14" i="3"/>
  <c r="DD14" i="3"/>
  <c r="DF14" i="3"/>
  <c r="DH14" i="3"/>
  <c r="CD17" i="3"/>
  <c r="CF17" i="3"/>
  <c r="CH17" i="3"/>
  <c r="CL17" i="3"/>
  <c r="CN17" i="3"/>
  <c r="CP17" i="3"/>
  <c r="CR17" i="3"/>
  <c r="CT17" i="3"/>
  <c r="CV17" i="3"/>
  <c r="CX17" i="3"/>
  <c r="CZ17" i="3"/>
  <c r="DB17" i="3"/>
  <c r="DD17" i="3"/>
  <c r="DF17" i="3"/>
  <c r="DH17" i="3"/>
  <c r="CD20" i="3"/>
  <c r="CF20" i="3"/>
  <c r="CH20" i="3"/>
  <c r="CJ20" i="3"/>
  <c r="CN20" i="3"/>
  <c r="CP20" i="3"/>
  <c r="CR20" i="3"/>
  <c r="CT20" i="3"/>
  <c r="CV20" i="3"/>
  <c r="CX20" i="3"/>
  <c r="CZ20" i="3"/>
  <c r="DB20" i="3"/>
  <c r="DD20" i="3"/>
  <c r="DF20" i="3"/>
  <c r="DH20" i="3"/>
  <c r="CD23" i="3"/>
  <c r="CF23" i="3"/>
  <c r="CH23" i="3"/>
  <c r="CJ23" i="3"/>
  <c r="CL23" i="3"/>
  <c r="CP23" i="3"/>
  <c r="CR23" i="3"/>
  <c r="CT23" i="3"/>
  <c r="CV23" i="3"/>
  <c r="CX23" i="3"/>
  <c r="CZ23" i="3"/>
  <c r="DB23" i="3"/>
  <c r="DD23" i="3"/>
  <c r="DF23" i="3"/>
  <c r="DH23" i="3"/>
  <c r="CD26" i="3"/>
  <c r="CF26" i="3"/>
  <c r="CH26" i="3"/>
  <c r="CJ26" i="3"/>
  <c r="CL26" i="3"/>
  <c r="CN26" i="3"/>
  <c r="CR26" i="3"/>
  <c r="CT26" i="3"/>
  <c r="CV26" i="3"/>
  <c r="CX26" i="3"/>
  <c r="CZ26" i="3"/>
  <c r="DB26" i="3"/>
  <c r="DD26" i="3"/>
  <c r="DF26" i="3"/>
  <c r="DH26" i="3"/>
  <c r="CD29" i="3"/>
  <c r="CF29" i="3"/>
  <c r="CH29" i="3"/>
  <c r="CJ29" i="3"/>
  <c r="CL29" i="3"/>
  <c r="CN29" i="3"/>
  <c r="CP29" i="3"/>
  <c r="CT29" i="3"/>
  <c r="CV29" i="3"/>
  <c r="CX29" i="3"/>
  <c r="CZ29" i="3"/>
  <c r="DB29" i="3"/>
  <c r="DD29" i="3"/>
  <c r="DF29" i="3"/>
  <c r="DH29" i="3"/>
  <c r="CD32" i="3"/>
  <c r="CF32" i="3"/>
  <c r="CH32" i="3"/>
  <c r="CJ32" i="3"/>
  <c r="CL32" i="3"/>
  <c r="CN32" i="3"/>
  <c r="CP32" i="3"/>
  <c r="CR32" i="3"/>
  <c r="CV32" i="3"/>
  <c r="CX32" i="3"/>
  <c r="CZ32" i="3"/>
  <c r="DB32" i="3"/>
  <c r="DD32" i="3"/>
  <c r="DF32" i="3"/>
  <c r="DH32" i="3"/>
  <c r="CD35" i="3"/>
  <c r="CF35" i="3"/>
  <c r="CH35" i="3"/>
  <c r="CJ35" i="3"/>
  <c r="CL35" i="3"/>
  <c r="CN35" i="3"/>
  <c r="CP35" i="3"/>
  <c r="CR35" i="3"/>
  <c r="CT35" i="3"/>
  <c r="CX35" i="3"/>
  <c r="CZ35" i="3"/>
  <c r="DB35" i="3"/>
  <c r="DD35" i="3"/>
  <c r="DF35" i="3"/>
  <c r="DH35" i="3"/>
  <c r="CD38" i="3"/>
  <c r="CF38" i="3"/>
  <c r="CH38" i="3"/>
  <c r="CJ38" i="3"/>
  <c r="CL38" i="3"/>
  <c r="CN38" i="3"/>
  <c r="CP38" i="3"/>
  <c r="CR38" i="3"/>
  <c r="CT38" i="3"/>
  <c r="CV38" i="3"/>
  <c r="CZ38" i="3"/>
  <c r="DB38" i="3"/>
  <c r="DD38" i="3"/>
  <c r="DF38" i="3"/>
  <c r="DH38" i="3"/>
  <c r="CD41" i="3"/>
  <c r="CF41" i="3"/>
  <c r="CH41" i="3"/>
  <c r="CJ41" i="3"/>
  <c r="CL41" i="3"/>
  <c r="CN41" i="3"/>
  <c r="CP41" i="3"/>
  <c r="CR41" i="3"/>
  <c r="CT41" i="3"/>
  <c r="CV41" i="3"/>
  <c r="CX41" i="3"/>
  <c r="DB41" i="3"/>
  <c r="DD41" i="3"/>
  <c r="DF41" i="3"/>
  <c r="DH41" i="3"/>
  <c r="CD44" i="3"/>
  <c r="CF44" i="3"/>
  <c r="CH44" i="3"/>
  <c r="CJ44" i="3"/>
  <c r="CL44" i="3"/>
  <c r="CN44" i="3"/>
  <c r="CP44" i="3"/>
  <c r="CR44" i="3"/>
  <c r="CT44" i="3"/>
  <c r="CV44" i="3"/>
  <c r="CX44" i="3"/>
  <c r="CZ44" i="3"/>
  <c r="DD44" i="3"/>
  <c r="DF44" i="3"/>
  <c r="DH44" i="3"/>
  <c r="CD47" i="3"/>
  <c r="CF47" i="3"/>
  <c r="CH47" i="3"/>
  <c r="CJ47" i="3"/>
  <c r="CL47" i="3"/>
  <c r="CN47" i="3"/>
  <c r="CP47" i="3"/>
  <c r="CR47" i="3"/>
  <c r="CT47" i="3"/>
  <c r="CV47" i="3"/>
  <c r="CX47" i="3"/>
  <c r="CZ47" i="3"/>
  <c r="DB47" i="3"/>
  <c r="DF47" i="3"/>
  <c r="DH47" i="3"/>
  <c r="CD50" i="3"/>
  <c r="CH50" i="3"/>
  <c r="CJ50" i="3"/>
  <c r="CL50" i="3"/>
  <c r="CN50" i="3"/>
  <c r="CP50" i="3"/>
  <c r="CR50" i="3"/>
  <c r="CT50" i="3"/>
  <c r="CV50" i="3"/>
  <c r="CX50" i="3"/>
  <c r="CZ50" i="3"/>
  <c r="DB50" i="3"/>
  <c r="DD50" i="3"/>
  <c r="DH50" i="3"/>
  <c r="CF53" i="3"/>
  <c r="CH53" i="3"/>
  <c r="CJ53" i="3"/>
  <c r="CL53" i="3"/>
  <c r="CN53" i="3"/>
  <c r="CP53" i="3"/>
  <c r="CR53" i="3"/>
  <c r="CT53" i="3"/>
  <c r="CV53" i="3"/>
  <c r="CX53" i="3"/>
  <c r="CZ53" i="3"/>
  <c r="DB53" i="3"/>
  <c r="DD53" i="3"/>
  <c r="DF53" i="3"/>
  <c r="CH8" i="3"/>
  <c r="CJ8" i="3"/>
  <c r="CL8" i="3"/>
  <c r="CN8" i="3"/>
  <c r="CP8" i="3"/>
  <c r="CR8" i="3"/>
  <c r="CT8" i="3"/>
  <c r="CV8" i="3"/>
  <c r="CX8" i="3"/>
  <c r="CZ8" i="3"/>
  <c r="DB8" i="3"/>
  <c r="DD8" i="3"/>
  <c r="DF8" i="3"/>
  <c r="BA11" i="3"/>
  <c r="BC11" i="3"/>
  <c r="BE11" i="3"/>
  <c r="BG11" i="3"/>
  <c r="BI11" i="3"/>
  <c r="BK11" i="3"/>
  <c r="BM11" i="3"/>
  <c r="BO11" i="3"/>
  <c r="BQ11" i="3"/>
  <c r="BS11" i="3"/>
  <c r="BU11" i="3"/>
  <c r="BW11" i="3"/>
  <c r="CA11" i="3"/>
  <c r="AW14" i="3"/>
  <c r="AY14" i="3"/>
  <c r="BC14" i="3"/>
  <c r="BE14" i="3"/>
  <c r="BG14" i="3"/>
  <c r="BI14" i="3"/>
  <c r="BK14" i="3"/>
  <c r="BM14" i="3"/>
  <c r="BO14" i="3"/>
  <c r="BQ14" i="3"/>
  <c r="BS14" i="3"/>
  <c r="BU14" i="3"/>
  <c r="BW14" i="3"/>
  <c r="BY14" i="3"/>
  <c r="CA14" i="3"/>
  <c r="AW17" i="3"/>
  <c r="AY17" i="3"/>
  <c r="BA17" i="3"/>
  <c r="BE17" i="3"/>
  <c r="BG17" i="3"/>
  <c r="BI17" i="3"/>
  <c r="BK17" i="3"/>
  <c r="BM17" i="3"/>
  <c r="BO17" i="3"/>
  <c r="BQ17" i="3"/>
  <c r="BS17" i="3"/>
  <c r="BU17" i="3"/>
  <c r="BW17" i="3"/>
  <c r="BY17" i="3"/>
  <c r="CA17" i="3"/>
  <c r="AW20" i="3"/>
  <c r="AY20" i="3"/>
  <c r="BA20" i="3"/>
  <c r="BC20" i="3"/>
  <c r="BG20" i="3"/>
  <c r="BI20" i="3"/>
  <c r="BK20" i="3"/>
  <c r="BM20" i="3"/>
  <c r="BO20" i="3"/>
  <c r="BQ20" i="3"/>
  <c r="BS20" i="3"/>
  <c r="BU20" i="3"/>
  <c r="BW20" i="3"/>
  <c r="BY20" i="3"/>
  <c r="CA20" i="3"/>
  <c r="AW23" i="3"/>
  <c r="AY23" i="3"/>
  <c r="BA23" i="3"/>
  <c r="BC23" i="3"/>
  <c r="BE23" i="3"/>
  <c r="BI23" i="3"/>
  <c r="BK23" i="3"/>
  <c r="BM23" i="3"/>
  <c r="BO23" i="3"/>
  <c r="BQ23" i="3"/>
  <c r="BS23" i="3"/>
  <c r="BU23" i="3"/>
  <c r="BW23" i="3"/>
  <c r="BY23" i="3"/>
  <c r="CA23" i="3"/>
  <c r="AW26" i="3"/>
  <c r="AY26" i="3"/>
  <c r="BA26" i="3"/>
  <c r="BC26" i="3"/>
  <c r="BE26" i="3"/>
  <c r="BG26" i="3"/>
  <c r="BK26" i="3"/>
  <c r="BM26" i="3"/>
  <c r="BO26" i="3"/>
  <c r="BQ26" i="3"/>
  <c r="BS26" i="3"/>
  <c r="BU26" i="3"/>
  <c r="BW26" i="3"/>
  <c r="BY26" i="3"/>
  <c r="CA26" i="3"/>
  <c r="AW29" i="3"/>
  <c r="AY29" i="3"/>
  <c r="BA29" i="3"/>
  <c r="BC29" i="3"/>
  <c r="BE29" i="3"/>
  <c r="BG29" i="3"/>
  <c r="BI29" i="3"/>
  <c r="BM29" i="3"/>
  <c r="BO29" i="3"/>
  <c r="BQ29" i="3"/>
  <c r="BS29" i="3"/>
  <c r="BU29" i="3"/>
  <c r="BW29" i="3"/>
  <c r="BY29" i="3"/>
  <c r="CA29" i="3"/>
  <c r="AW32" i="3"/>
  <c r="AY32" i="3"/>
  <c r="BA32" i="3"/>
  <c r="BC32" i="3"/>
  <c r="BE32" i="3"/>
  <c r="BG32" i="3"/>
  <c r="BI32" i="3"/>
  <c r="BK32" i="3"/>
  <c r="BO32" i="3"/>
  <c r="BQ32" i="3"/>
  <c r="BS32" i="3"/>
  <c r="BU32" i="3"/>
  <c r="BW32" i="3"/>
  <c r="BY32" i="3"/>
  <c r="CA32" i="3"/>
  <c r="AW35" i="3"/>
  <c r="AY35" i="3"/>
  <c r="BA35" i="3"/>
  <c r="BC35" i="3"/>
  <c r="BE35" i="3"/>
  <c r="BG35" i="3"/>
  <c r="BI35" i="3"/>
  <c r="BK35" i="3"/>
  <c r="BM35" i="3"/>
  <c r="BQ35" i="3"/>
  <c r="BS35" i="3"/>
  <c r="BU35" i="3"/>
  <c r="BW35" i="3"/>
  <c r="BY35" i="3"/>
  <c r="CA35" i="3"/>
  <c r="AW38" i="3"/>
  <c r="AY38" i="3"/>
  <c r="BA38" i="3"/>
  <c r="BC38" i="3"/>
  <c r="BE38" i="3"/>
  <c r="BG38" i="3"/>
  <c r="BI38" i="3"/>
  <c r="BK38" i="3"/>
  <c r="BM38" i="3"/>
  <c r="BO38" i="3"/>
  <c r="BS38" i="3"/>
  <c r="BU38" i="3"/>
  <c r="BW38" i="3"/>
  <c r="BY38" i="3"/>
  <c r="CA38" i="3"/>
  <c r="AW41" i="3"/>
  <c r="AY41" i="3"/>
  <c r="BA41" i="3"/>
  <c r="BC41" i="3"/>
  <c r="BE41" i="3"/>
  <c r="BG41" i="3"/>
  <c r="BI41" i="3"/>
  <c r="BK41" i="3"/>
  <c r="BM41" i="3"/>
  <c r="BO41" i="3"/>
  <c r="BQ41" i="3"/>
  <c r="BU41" i="3"/>
  <c r="BW41" i="3"/>
  <c r="BY41" i="3"/>
  <c r="CA41" i="3"/>
  <c r="AW44" i="3"/>
  <c r="AY44" i="3"/>
  <c r="BA44" i="3"/>
  <c r="BC44" i="3"/>
  <c r="BE44" i="3"/>
  <c r="BG44" i="3"/>
  <c r="BI44" i="3"/>
  <c r="BK44" i="3"/>
  <c r="BM44" i="3"/>
  <c r="BO44" i="3"/>
  <c r="BQ44" i="3"/>
  <c r="BS44" i="3"/>
  <c r="BW44" i="3"/>
  <c r="BY44" i="3"/>
  <c r="CA44" i="3"/>
  <c r="AW47" i="3"/>
  <c r="AY47" i="3"/>
  <c r="BA47" i="3"/>
  <c r="BC47" i="3"/>
  <c r="BE47" i="3"/>
  <c r="BG47" i="3"/>
  <c r="BI47" i="3"/>
  <c r="BK47" i="3"/>
  <c r="BM47" i="3"/>
  <c r="BO47" i="3"/>
  <c r="BQ47" i="3"/>
  <c r="BS47" i="3"/>
  <c r="BU47" i="3"/>
  <c r="BY47" i="3"/>
  <c r="CA47" i="3"/>
  <c r="AW50" i="3"/>
  <c r="BA50" i="3"/>
  <c r="BC50" i="3"/>
  <c r="BE50" i="3"/>
  <c r="BG50" i="3"/>
  <c r="BI50" i="3"/>
  <c r="BK50" i="3"/>
  <c r="BM50" i="3"/>
  <c r="BO50" i="3"/>
  <c r="BQ50" i="3"/>
  <c r="BS50" i="3"/>
  <c r="BU50" i="3"/>
  <c r="BW50" i="3"/>
  <c r="CA50" i="3"/>
  <c r="AY53" i="3"/>
  <c r="BA53" i="3"/>
  <c r="BC53" i="3"/>
  <c r="BE53" i="3"/>
  <c r="BG53" i="3"/>
  <c r="BI53" i="3"/>
  <c r="BK53" i="3"/>
  <c r="BM53" i="3"/>
  <c r="BO53" i="3"/>
  <c r="BQ53" i="3"/>
  <c r="BS53" i="3"/>
  <c r="BU53" i="3"/>
  <c r="BW53" i="3"/>
  <c r="BY53" i="3"/>
  <c r="BA8" i="3"/>
  <c r="BC8" i="3"/>
  <c r="BE8" i="3"/>
  <c r="BG8" i="3"/>
  <c r="BI8" i="3"/>
  <c r="BK8" i="3"/>
  <c r="BM8" i="3"/>
  <c r="BO8" i="3"/>
  <c r="BQ8" i="3"/>
  <c r="BS8" i="3"/>
  <c r="BU8" i="3"/>
  <c r="BW8" i="3"/>
  <c r="BY8" i="3"/>
  <c r="X37" i="1" l="1"/>
  <c r="AF11" i="3" s="1"/>
  <c r="JO11" i="3" s="1"/>
  <c r="I44" i="1"/>
  <c r="HH50" i="3"/>
  <c r="AM50" i="3" s="1"/>
  <c r="AC17" i="4" s="1"/>
  <c r="W37" i="1"/>
  <c r="AE11" i="3" s="1"/>
  <c r="V37" i="1"/>
  <c r="F50" i="3" s="1"/>
  <c r="DM50" i="3" s="1"/>
  <c r="AJ50" i="3" s="1"/>
  <c r="Z17" i="4" s="1"/>
  <c r="S44" i="1"/>
  <c r="MJ14" i="3"/>
  <c r="AE5" i="4"/>
  <c r="MH29" i="3"/>
  <c r="MJ50" i="3"/>
  <c r="MH17" i="3"/>
  <c r="MJ44" i="3"/>
  <c r="MH26" i="3"/>
  <c r="MH32" i="3"/>
  <c r="MJ35" i="3"/>
  <c r="MJ29" i="3"/>
  <c r="MH35" i="3"/>
  <c r="MH38" i="3"/>
  <c r="MJ47" i="3"/>
  <c r="MJ20" i="3"/>
  <c r="MJ41" i="3"/>
  <c r="MJ38" i="3"/>
  <c r="MH20" i="3"/>
  <c r="MH44" i="3"/>
  <c r="MH14" i="3"/>
  <c r="MH41" i="3"/>
  <c r="MJ11" i="3"/>
  <c r="MJ26" i="3"/>
  <c r="MH23" i="3"/>
  <c r="MH47" i="3"/>
  <c r="MJ23" i="3"/>
  <c r="MJ17" i="3"/>
  <c r="MJ32" i="3"/>
  <c r="AI41" i="3"/>
  <c r="AI38" i="3"/>
  <c r="AI29" i="3"/>
  <c r="AI23" i="3"/>
  <c r="AI17" i="3"/>
  <c r="AI47" i="3"/>
  <c r="AI35" i="3"/>
  <c r="AI32" i="3"/>
  <c r="AI20" i="3"/>
  <c r="AI44" i="3"/>
  <c r="AT44" i="3"/>
  <c r="AH15" i="4" s="1"/>
  <c r="AT41" i="3"/>
  <c r="AH14" i="4" s="1"/>
  <c r="AI26" i="3"/>
  <c r="AI14" i="3"/>
  <c r="AT32" i="3"/>
  <c r="AH11" i="4" s="1"/>
  <c r="AT38" i="3"/>
  <c r="AH13" i="4" s="1"/>
  <c r="AT47" i="3"/>
  <c r="AH16" i="4" s="1"/>
  <c r="AT35" i="3"/>
  <c r="AH12" i="4" s="1"/>
  <c r="AH3" i="2"/>
  <c r="I90" i="2"/>
  <c r="AB3" i="2"/>
  <c r="AJ3" i="2"/>
  <c r="I91" i="2"/>
  <c r="AC3" i="2"/>
  <c r="AK3" i="2"/>
  <c r="I92" i="2"/>
  <c r="AD3" i="2"/>
  <c r="AL3" i="2"/>
  <c r="I93" i="2"/>
  <c r="AE3" i="2"/>
  <c r="AM3" i="2"/>
  <c r="I94" i="2"/>
  <c r="AF3" i="2"/>
  <c r="AN3" i="2"/>
  <c r="I95" i="2"/>
  <c r="AG3" i="2"/>
  <c r="AO3" i="2"/>
  <c r="I96" i="2"/>
  <c r="Z4" i="2"/>
  <c r="AH4" i="2"/>
  <c r="R96" i="2"/>
  <c r="AP4" i="2"/>
  <c r="T96" i="2"/>
  <c r="AR4" i="2" s="1"/>
  <c r="I98" i="2"/>
  <c r="AB4" i="2"/>
  <c r="AJ4" i="2"/>
  <c r="I99" i="2"/>
  <c r="AC4" i="2"/>
  <c r="AK4" i="2"/>
  <c r="I100" i="2"/>
  <c r="AD4" i="2"/>
  <c r="AL4" i="2"/>
  <c r="I101" i="2"/>
  <c r="AE4" i="2"/>
  <c r="AM4" i="2"/>
  <c r="I102" i="2"/>
  <c r="AF4" i="2"/>
  <c r="AN4" i="2"/>
  <c r="I103" i="2"/>
  <c r="AG4" i="2"/>
  <c r="AO4" i="2"/>
  <c r="I104" i="2"/>
  <c r="Z5" i="2"/>
  <c r="AH5" i="2"/>
  <c r="I106" i="2"/>
  <c r="AB5" i="2"/>
  <c r="AJ5" i="2"/>
  <c r="I107" i="2"/>
  <c r="AC5" i="2"/>
  <c r="AK5" i="2"/>
  <c r="I108" i="2"/>
  <c r="AD5" i="2"/>
  <c r="AL5" i="2"/>
  <c r="I109" i="2"/>
  <c r="AE5" i="2"/>
  <c r="AM5" i="2"/>
  <c r="I110" i="2"/>
  <c r="AF5" i="2"/>
  <c r="AN5" i="2"/>
  <c r="AP5" i="2"/>
  <c r="I111" i="2"/>
  <c r="AO5" i="2"/>
  <c r="Z6" i="2"/>
  <c r="I112" i="2"/>
  <c r="AH6" i="2"/>
  <c r="R112" i="2"/>
  <c r="AB6" i="2"/>
  <c r="I114" i="2"/>
  <c r="AJ6" i="2"/>
  <c r="AC6" i="2"/>
  <c r="I115" i="2"/>
  <c r="AK6" i="2"/>
  <c r="AD6" i="2"/>
  <c r="I116" i="2"/>
  <c r="AL6" i="2"/>
  <c r="AE6" i="2"/>
  <c r="I117" i="2"/>
  <c r="AM6" i="2"/>
  <c r="AF6" i="2"/>
  <c r="I118" i="2"/>
  <c r="AN6" i="2"/>
  <c r="AG6" i="2"/>
  <c r="I119" i="2"/>
  <c r="AO6" i="2"/>
  <c r="Z7" i="2"/>
  <c r="I120" i="2"/>
  <c r="AH7" i="2"/>
  <c r="AB7" i="2"/>
  <c r="I122" i="2"/>
  <c r="AJ7" i="2"/>
  <c r="AC7" i="2"/>
  <c r="I123" i="2"/>
  <c r="AK7" i="2"/>
  <c r="AD7" i="2"/>
  <c r="I124" i="2"/>
  <c r="AL7" i="2"/>
  <c r="AE7" i="2"/>
  <c r="I125" i="2"/>
  <c r="AM7" i="2"/>
  <c r="AF7" i="2"/>
  <c r="AN7" i="2"/>
  <c r="AG7" i="2"/>
  <c r="I127" i="2"/>
  <c r="AO7" i="2"/>
  <c r="Z8" i="2"/>
  <c r="I128" i="2"/>
  <c r="AH8" i="2"/>
  <c r="AB8" i="2"/>
  <c r="I130" i="2"/>
  <c r="AJ8" i="2"/>
  <c r="AC8" i="2"/>
  <c r="I131" i="2"/>
  <c r="AK8" i="2"/>
  <c r="AD8" i="2"/>
  <c r="I132" i="2"/>
  <c r="AL8" i="2"/>
  <c r="AE8" i="2"/>
  <c r="I133" i="2"/>
  <c r="AM8" i="2"/>
  <c r="AF8" i="2"/>
  <c r="I134" i="2"/>
  <c r="AN8" i="2"/>
  <c r="AG8" i="2"/>
  <c r="I135" i="2"/>
  <c r="AO8" i="2"/>
  <c r="Z9" i="2"/>
  <c r="I136" i="2"/>
  <c r="AH9" i="2"/>
  <c r="AB9" i="2"/>
  <c r="I138" i="2"/>
  <c r="AJ9" i="2"/>
  <c r="AC9" i="2"/>
  <c r="I139" i="2"/>
  <c r="AK9" i="2"/>
  <c r="AD9" i="2"/>
  <c r="I140" i="2"/>
  <c r="AL9" i="2"/>
  <c r="AE9" i="2"/>
  <c r="I141" i="2"/>
  <c r="AM9" i="2"/>
  <c r="AF9" i="2"/>
  <c r="I142" i="2"/>
  <c r="AN9" i="2"/>
  <c r="AG9" i="2"/>
  <c r="I143" i="2"/>
  <c r="AO9" i="2"/>
  <c r="Z10" i="2"/>
  <c r="I144" i="2"/>
  <c r="AH10" i="2"/>
  <c r="R144" i="2"/>
  <c r="AB10" i="2"/>
  <c r="I146" i="2"/>
  <c r="AJ10" i="2"/>
  <c r="AC10" i="2"/>
  <c r="I147" i="2"/>
  <c r="AK10" i="2"/>
  <c r="AD10" i="2"/>
  <c r="I148" i="2"/>
  <c r="AL10" i="2"/>
  <c r="AE10" i="2"/>
  <c r="I149" i="2"/>
  <c r="AM10" i="2"/>
  <c r="AF10" i="2"/>
  <c r="I150" i="2"/>
  <c r="AN10" i="2"/>
  <c r="AG10" i="2"/>
  <c r="I151" i="2"/>
  <c r="AO10" i="2"/>
  <c r="Z12" i="2"/>
  <c r="I160" i="2"/>
  <c r="AH12" i="2"/>
  <c r="R160" i="2"/>
  <c r="AB12" i="2"/>
  <c r="AJ12" i="2"/>
  <c r="AC12" i="2"/>
  <c r="I163" i="2"/>
  <c r="AK12" i="2"/>
  <c r="AD12" i="2"/>
  <c r="AL12" i="2"/>
  <c r="AE12" i="2"/>
  <c r="I165" i="2"/>
  <c r="AM12" i="2"/>
  <c r="AF12" i="2"/>
  <c r="I166" i="2"/>
  <c r="AN12" i="2"/>
  <c r="AG12" i="2"/>
  <c r="I167" i="2"/>
  <c r="AO12" i="2"/>
  <c r="Z13" i="2"/>
  <c r="I168" i="2"/>
  <c r="AH13" i="2"/>
  <c r="R168" i="2"/>
  <c r="AB13" i="2"/>
  <c r="I170" i="2"/>
  <c r="AJ13" i="2"/>
  <c r="AC13" i="2"/>
  <c r="I171" i="2"/>
  <c r="AK13" i="2"/>
  <c r="AD13" i="2"/>
  <c r="I172" i="2"/>
  <c r="AL13" i="2"/>
  <c r="AE13" i="2"/>
  <c r="I173" i="2"/>
  <c r="AM13" i="2"/>
  <c r="AF13" i="2"/>
  <c r="I174" i="2"/>
  <c r="AN13" i="2"/>
  <c r="AG13" i="2"/>
  <c r="I175" i="2"/>
  <c r="AO13" i="2"/>
  <c r="I176" i="2"/>
  <c r="AH14" i="2"/>
  <c r="AB14" i="2"/>
  <c r="I178" i="2"/>
  <c r="AJ14" i="2"/>
  <c r="AC14" i="2"/>
  <c r="I179" i="2"/>
  <c r="AK14" i="2"/>
  <c r="AD14" i="2"/>
  <c r="I180" i="2"/>
  <c r="AL14" i="2"/>
  <c r="AE14" i="2"/>
  <c r="I181" i="2"/>
  <c r="AM14" i="2"/>
  <c r="AF14" i="2"/>
  <c r="I182" i="2"/>
  <c r="AN14" i="2"/>
  <c r="AG14" i="2"/>
  <c r="I183" i="2"/>
  <c r="AO14" i="2"/>
  <c r="I184" i="2"/>
  <c r="AH15" i="2"/>
  <c r="AB15" i="2"/>
  <c r="AJ15" i="2"/>
  <c r="AC15" i="2"/>
  <c r="I187" i="2"/>
  <c r="AK15" i="2"/>
  <c r="AD15" i="2"/>
  <c r="I188" i="2"/>
  <c r="AL15" i="2"/>
  <c r="AE15" i="2"/>
  <c r="I189" i="2"/>
  <c r="AM15" i="2"/>
  <c r="AF15" i="2"/>
  <c r="AN15" i="2"/>
  <c r="AG15" i="2"/>
  <c r="I191" i="2"/>
  <c r="AO15" i="2"/>
  <c r="I192" i="2"/>
  <c r="AH16" i="2"/>
  <c r="AB16" i="2"/>
  <c r="I194" i="2"/>
  <c r="AJ16" i="2"/>
  <c r="AC16" i="2"/>
  <c r="I195" i="2"/>
  <c r="AK16" i="2"/>
  <c r="AD16" i="2"/>
  <c r="I196" i="2"/>
  <c r="AL16" i="2"/>
  <c r="AE16" i="2"/>
  <c r="I197" i="2"/>
  <c r="AM16" i="2"/>
  <c r="AF16" i="2"/>
  <c r="I198" i="2"/>
  <c r="AN16" i="2"/>
  <c r="AG16" i="2"/>
  <c r="I199" i="2"/>
  <c r="AO16" i="2"/>
  <c r="I200" i="2"/>
  <c r="AH17" i="2"/>
  <c r="AB17" i="2"/>
  <c r="I202" i="2"/>
  <c r="AJ17" i="2"/>
  <c r="AC17" i="2"/>
  <c r="I203" i="2"/>
  <c r="AK17" i="2"/>
  <c r="AD17" i="2"/>
  <c r="I204" i="2"/>
  <c r="AL17" i="2"/>
  <c r="AE17" i="2"/>
  <c r="I205" i="2"/>
  <c r="AM17" i="2"/>
  <c r="AF17" i="2"/>
  <c r="I206" i="2"/>
  <c r="AN17" i="2"/>
  <c r="AG17" i="2"/>
  <c r="I207" i="2"/>
  <c r="AO17" i="2"/>
  <c r="R208" i="2"/>
  <c r="I208" i="2"/>
  <c r="AH18" i="2"/>
  <c r="AB18" i="2"/>
  <c r="I210" i="2"/>
  <c r="AJ18" i="2"/>
  <c r="AC18" i="2"/>
  <c r="I211" i="2"/>
  <c r="AK18" i="2"/>
  <c r="AD18" i="2"/>
  <c r="I212" i="2"/>
  <c r="AL18" i="2"/>
  <c r="AE18" i="2"/>
  <c r="I213" i="2"/>
  <c r="AM18" i="2"/>
  <c r="AF18" i="2"/>
  <c r="I214" i="2"/>
  <c r="AN18" i="2"/>
  <c r="AG18" i="2"/>
  <c r="I215" i="2"/>
  <c r="AO18" i="2"/>
  <c r="I216" i="2"/>
  <c r="AH19" i="2"/>
  <c r="AB19" i="2"/>
  <c r="I218" i="2"/>
  <c r="AJ19" i="2"/>
  <c r="AC19" i="2"/>
  <c r="I219" i="2"/>
  <c r="AK19" i="2"/>
  <c r="AD19" i="2"/>
  <c r="I220" i="2"/>
  <c r="AL19" i="2"/>
  <c r="AE19" i="2"/>
  <c r="I221" i="2"/>
  <c r="AM19" i="2"/>
  <c r="AF19" i="2"/>
  <c r="I222" i="2"/>
  <c r="AN19" i="2"/>
  <c r="AG19" i="2"/>
  <c r="I223" i="2"/>
  <c r="AO19" i="2"/>
  <c r="I224" i="2"/>
  <c r="AH20" i="2"/>
  <c r="R224" i="2"/>
  <c r="AB20" i="2"/>
  <c r="I226" i="2"/>
  <c r="AJ20" i="2"/>
  <c r="AC20" i="2"/>
  <c r="I227" i="2"/>
  <c r="AK20" i="2"/>
  <c r="AD20" i="2"/>
  <c r="I228" i="2"/>
  <c r="AL20" i="2"/>
  <c r="AE20" i="2"/>
  <c r="I229" i="2"/>
  <c r="AM20" i="2"/>
  <c r="AF20" i="2"/>
  <c r="I230" i="2"/>
  <c r="AN20" i="2"/>
  <c r="AG20" i="2"/>
  <c r="I231" i="2"/>
  <c r="AO20" i="2"/>
  <c r="I232" i="2"/>
  <c r="AH21" i="2"/>
  <c r="AB21" i="2"/>
  <c r="AJ21" i="2"/>
  <c r="AC21" i="2"/>
  <c r="I235" i="2"/>
  <c r="AK21" i="2"/>
  <c r="AD21" i="2"/>
  <c r="I236" i="2"/>
  <c r="AL21" i="2"/>
  <c r="AE21" i="2"/>
  <c r="I237" i="2"/>
  <c r="AM21" i="2"/>
  <c r="AF21" i="2"/>
  <c r="I238" i="2"/>
  <c r="AN21" i="2"/>
  <c r="AG21" i="2"/>
  <c r="I239" i="2"/>
  <c r="AO21" i="2"/>
  <c r="R240" i="2"/>
  <c r="I240" i="2"/>
  <c r="AH22" i="2"/>
  <c r="AB22" i="2"/>
  <c r="I242" i="2"/>
  <c r="AJ22" i="2"/>
  <c r="AC22" i="2"/>
  <c r="I243" i="2"/>
  <c r="AK22" i="2"/>
  <c r="AD22" i="2"/>
  <c r="AL22" i="2"/>
  <c r="AE22" i="2"/>
  <c r="I245" i="2"/>
  <c r="AM22" i="2"/>
  <c r="AF22" i="2"/>
  <c r="I246" i="2"/>
  <c r="AN22" i="2"/>
  <c r="AG22" i="2"/>
  <c r="I247" i="2"/>
  <c r="AO22" i="2"/>
  <c r="R248" i="2"/>
  <c r="I248" i="2"/>
  <c r="AH23" i="2"/>
  <c r="AB23" i="2"/>
  <c r="I250" i="2"/>
  <c r="AJ23" i="2"/>
  <c r="AC23" i="2"/>
  <c r="I251" i="2"/>
  <c r="AK23" i="2"/>
  <c r="AD23" i="2"/>
  <c r="I252" i="2"/>
  <c r="AL23" i="2"/>
  <c r="AE23" i="2"/>
  <c r="I253" i="2"/>
  <c r="AM23" i="2"/>
  <c r="AF23" i="2"/>
  <c r="AN23" i="2"/>
  <c r="AG23" i="2"/>
  <c r="I255" i="2"/>
  <c r="AO23" i="2"/>
  <c r="I256" i="2"/>
  <c r="AH24" i="2"/>
  <c r="AB24" i="2"/>
  <c r="I258" i="2"/>
  <c r="AJ24" i="2"/>
  <c r="AC24" i="2"/>
  <c r="I259" i="2"/>
  <c r="AK24" i="2"/>
  <c r="AD24" i="2"/>
  <c r="I260" i="2"/>
  <c r="AL24" i="2"/>
  <c r="AE24" i="2"/>
  <c r="I261" i="2"/>
  <c r="AM24" i="2"/>
  <c r="AF24" i="2"/>
  <c r="I262" i="2"/>
  <c r="AN24" i="2"/>
  <c r="AG24" i="2"/>
  <c r="I263" i="2"/>
  <c r="AO24" i="2"/>
  <c r="I264" i="2"/>
  <c r="AH25" i="2"/>
  <c r="AB25" i="2"/>
  <c r="I266" i="2"/>
  <c r="AJ25" i="2"/>
  <c r="AC25" i="2"/>
  <c r="I267" i="2"/>
  <c r="AK25" i="2"/>
  <c r="AD25" i="2"/>
  <c r="I268" i="2"/>
  <c r="AL25" i="2"/>
  <c r="AE25" i="2"/>
  <c r="I269" i="2"/>
  <c r="AM25" i="2"/>
  <c r="AF25" i="2"/>
  <c r="I270" i="2"/>
  <c r="AN25" i="2"/>
  <c r="AG25" i="2"/>
  <c r="I271" i="2"/>
  <c r="AO25" i="2"/>
  <c r="R272" i="2"/>
  <c r="I272" i="2"/>
  <c r="AH26" i="2"/>
  <c r="AB26" i="2"/>
  <c r="I274" i="2"/>
  <c r="AJ26" i="2"/>
  <c r="AC26" i="2"/>
  <c r="I275" i="2"/>
  <c r="AK26" i="2"/>
  <c r="AD26" i="2"/>
  <c r="I276" i="2"/>
  <c r="AL26" i="2"/>
  <c r="AE26" i="2"/>
  <c r="I277" i="2"/>
  <c r="AM26" i="2"/>
  <c r="AF26" i="2"/>
  <c r="I278" i="2"/>
  <c r="AN26" i="2"/>
  <c r="AG26" i="2"/>
  <c r="I279" i="2"/>
  <c r="AO26" i="2"/>
  <c r="R280" i="2"/>
  <c r="AH27" i="2"/>
  <c r="AB27" i="2"/>
  <c r="I282" i="2"/>
  <c r="AJ27" i="2"/>
  <c r="AC27" i="2"/>
  <c r="I283" i="2"/>
  <c r="AK27" i="2"/>
  <c r="AD27" i="2"/>
  <c r="I284" i="2"/>
  <c r="AL27" i="2"/>
  <c r="AE27" i="2"/>
  <c r="I285" i="2"/>
  <c r="AM27" i="2"/>
  <c r="AF27" i="2"/>
  <c r="I286" i="2"/>
  <c r="AN27" i="2"/>
  <c r="AG27" i="2"/>
  <c r="I287" i="2"/>
  <c r="AO27" i="2"/>
  <c r="I288" i="2"/>
  <c r="AH28" i="2"/>
  <c r="AB28" i="2"/>
  <c r="I290" i="2"/>
  <c r="AJ28" i="2"/>
  <c r="AC28" i="2"/>
  <c r="I291" i="2"/>
  <c r="AK28" i="2"/>
  <c r="AD28" i="2"/>
  <c r="I292" i="2"/>
  <c r="AL28" i="2"/>
  <c r="AE28" i="2"/>
  <c r="AM28" i="2"/>
  <c r="AF28" i="2"/>
  <c r="I294" i="2"/>
  <c r="AN28" i="2"/>
  <c r="AG28" i="2"/>
  <c r="I295" i="2"/>
  <c r="AO28" i="2"/>
  <c r="I296" i="2"/>
  <c r="AH29" i="2"/>
  <c r="AB29" i="2"/>
  <c r="I298" i="2"/>
  <c r="AJ29" i="2"/>
  <c r="AC29" i="2"/>
  <c r="I299" i="2"/>
  <c r="AK29" i="2"/>
  <c r="AD29" i="2"/>
  <c r="I300" i="2"/>
  <c r="AL29" i="2"/>
  <c r="AE29" i="2"/>
  <c r="I301" i="2"/>
  <c r="AM29" i="2"/>
  <c r="AF29" i="2"/>
  <c r="I302" i="2"/>
  <c r="AN29" i="2"/>
  <c r="AG29" i="2"/>
  <c r="I303" i="2"/>
  <c r="AO29" i="2"/>
  <c r="R304" i="2"/>
  <c r="I304" i="2"/>
  <c r="AH30" i="2"/>
  <c r="AB30" i="2"/>
  <c r="I306" i="2"/>
  <c r="AJ30" i="2"/>
  <c r="I307" i="2"/>
  <c r="AC30" i="2"/>
  <c r="AK30" i="2"/>
  <c r="AD30" i="2"/>
  <c r="I308" i="2"/>
  <c r="AL30" i="2"/>
  <c r="AE30" i="2"/>
  <c r="AM30" i="2"/>
  <c r="AF30" i="2"/>
  <c r="I310" i="2"/>
  <c r="AN30" i="2"/>
  <c r="AG30" i="2"/>
  <c r="I311" i="2"/>
  <c r="AO30" i="2"/>
  <c r="I312" i="2"/>
  <c r="AH31" i="2"/>
  <c r="AB31" i="2"/>
  <c r="I314" i="2"/>
  <c r="AJ31" i="2"/>
  <c r="AC31" i="2"/>
  <c r="I315" i="2"/>
  <c r="AK31" i="2"/>
  <c r="AD31" i="2"/>
  <c r="I316" i="2"/>
  <c r="AL31" i="2"/>
  <c r="AE31" i="2"/>
  <c r="I317" i="2"/>
  <c r="AM31" i="2"/>
  <c r="AF31" i="2"/>
  <c r="I318" i="2"/>
  <c r="AN31" i="2"/>
  <c r="AG31" i="2"/>
  <c r="I319" i="2"/>
  <c r="AO31" i="2"/>
  <c r="Z32" i="2"/>
  <c r="I320" i="2"/>
  <c r="AH32" i="2"/>
  <c r="R320" i="2"/>
  <c r="AB32" i="2"/>
  <c r="I322" i="2"/>
  <c r="AJ32" i="2"/>
  <c r="AC32" i="2"/>
  <c r="I323" i="2"/>
  <c r="AK32" i="2"/>
  <c r="AD32" i="2"/>
  <c r="I324" i="2"/>
  <c r="AL32" i="2"/>
  <c r="AE32" i="2"/>
  <c r="I325" i="2"/>
  <c r="AM32" i="2"/>
  <c r="AF32" i="2"/>
  <c r="I326" i="2"/>
  <c r="AN32" i="2"/>
  <c r="AG32" i="2"/>
  <c r="I327" i="2"/>
  <c r="AO32" i="2"/>
  <c r="Z33" i="2"/>
  <c r="I328" i="2"/>
  <c r="AH33" i="2"/>
  <c r="R328" i="2"/>
  <c r="AP33" i="2"/>
  <c r="AB33" i="2"/>
  <c r="I330" i="2"/>
  <c r="AJ33" i="2"/>
  <c r="AC33" i="2"/>
  <c r="I331" i="2"/>
  <c r="AK33" i="2"/>
  <c r="AD33" i="2"/>
  <c r="I332" i="2"/>
  <c r="AL33" i="2"/>
  <c r="AE33" i="2"/>
  <c r="I333" i="2"/>
  <c r="AM33" i="2"/>
  <c r="AF33" i="2"/>
  <c r="I334" i="2"/>
  <c r="AN33" i="2"/>
  <c r="AG33" i="2"/>
  <c r="I335" i="2"/>
  <c r="AO33" i="2"/>
  <c r="I336" i="2"/>
  <c r="AH34" i="2"/>
  <c r="AB34" i="2"/>
  <c r="I338" i="2"/>
  <c r="AJ34" i="2"/>
  <c r="AC34" i="2"/>
  <c r="AK34" i="2"/>
  <c r="AD34" i="2"/>
  <c r="I340" i="2"/>
  <c r="AL34" i="2"/>
  <c r="AE34" i="2"/>
  <c r="I341" i="2"/>
  <c r="AM34" i="2"/>
  <c r="AF34" i="2"/>
  <c r="I342" i="2"/>
  <c r="AN34" i="2"/>
  <c r="AG34" i="2"/>
  <c r="I343" i="2"/>
  <c r="AO34" i="2"/>
  <c r="I344" i="2"/>
  <c r="Z35" i="2"/>
  <c r="AH35" i="2"/>
  <c r="R344" i="2"/>
  <c r="AP35" i="2"/>
  <c r="T344" i="2"/>
  <c r="AR35" i="2" s="1"/>
  <c r="AB35" i="2"/>
  <c r="I346" i="2"/>
  <c r="AJ35" i="2"/>
  <c r="I347" i="2"/>
  <c r="AC35" i="2"/>
  <c r="AK35" i="2"/>
  <c r="AD35" i="2"/>
  <c r="I348" i="2"/>
  <c r="AL35" i="2"/>
  <c r="AE35" i="2"/>
  <c r="I349" i="2"/>
  <c r="AM35" i="2"/>
  <c r="AF35" i="2"/>
  <c r="I350" i="2"/>
  <c r="AN35" i="2"/>
  <c r="I351" i="2"/>
  <c r="AG35" i="2"/>
  <c r="AO35" i="2"/>
  <c r="I352" i="2"/>
  <c r="AH36" i="2"/>
  <c r="AP36" i="2"/>
  <c r="AB36" i="2"/>
  <c r="I354" i="2"/>
  <c r="AJ36" i="2"/>
  <c r="AC36" i="2"/>
  <c r="I355" i="2"/>
  <c r="AK36" i="2"/>
  <c r="AD36" i="2"/>
  <c r="I356" i="2"/>
  <c r="AL36" i="2"/>
  <c r="AE36" i="2"/>
  <c r="I357" i="2"/>
  <c r="AM36" i="2"/>
  <c r="AF36" i="2"/>
  <c r="I358" i="2"/>
  <c r="AN36" i="2"/>
  <c r="AG36" i="2"/>
  <c r="I359" i="2"/>
  <c r="AO36" i="2"/>
  <c r="Z37" i="2"/>
  <c r="I360" i="2"/>
  <c r="AH37" i="2"/>
  <c r="R360" i="2"/>
  <c r="AP37" i="2"/>
  <c r="AB37" i="2"/>
  <c r="I362" i="2"/>
  <c r="AJ37" i="2"/>
  <c r="AC37" i="2"/>
  <c r="I363" i="2"/>
  <c r="AK37" i="2"/>
  <c r="AD37" i="2"/>
  <c r="AL37" i="2"/>
  <c r="AE37" i="2"/>
  <c r="I365" i="2"/>
  <c r="AM37" i="2"/>
  <c r="AF37" i="2"/>
  <c r="AN37" i="2"/>
  <c r="I367" i="2"/>
  <c r="AG37" i="2"/>
  <c r="AO37" i="2"/>
  <c r="I368" i="2"/>
  <c r="AH38" i="2"/>
  <c r="AP38" i="2"/>
  <c r="AB38" i="2"/>
  <c r="AJ38" i="2"/>
  <c r="AC38" i="2"/>
  <c r="I371" i="2"/>
  <c r="AK38" i="2"/>
  <c r="AD38" i="2"/>
  <c r="I372" i="2"/>
  <c r="AL38" i="2"/>
  <c r="AE38" i="2"/>
  <c r="I373" i="2"/>
  <c r="AM38" i="2"/>
  <c r="AF38" i="2"/>
  <c r="I374" i="2"/>
  <c r="AN38" i="2"/>
  <c r="AG38" i="2"/>
  <c r="I375" i="2"/>
  <c r="AO38" i="2"/>
  <c r="Z39" i="2"/>
  <c r="AH39" i="2"/>
  <c r="AP39" i="2"/>
  <c r="AB39" i="2"/>
  <c r="I378" i="2"/>
  <c r="AJ39" i="2"/>
  <c r="AC39" i="2"/>
  <c r="I379" i="2"/>
  <c r="AK39" i="2"/>
  <c r="AD39" i="2"/>
  <c r="I380" i="2"/>
  <c r="AL39" i="2"/>
  <c r="AE39" i="2"/>
  <c r="AM39" i="2"/>
  <c r="AF39" i="2"/>
  <c r="AN39" i="2"/>
  <c r="AG39" i="2"/>
  <c r="I383" i="2"/>
  <c r="AO39" i="2"/>
  <c r="I384" i="2"/>
  <c r="AH40" i="2"/>
  <c r="R384" i="2"/>
  <c r="AB40" i="2"/>
  <c r="AJ40" i="2"/>
  <c r="AC40" i="2"/>
  <c r="I387" i="2"/>
  <c r="AK40" i="2"/>
  <c r="AD40" i="2"/>
  <c r="I388" i="2"/>
  <c r="AL40" i="2"/>
  <c r="I389" i="2"/>
  <c r="AE40" i="2"/>
  <c r="AM40" i="2"/>
  <c r="AF40" i="2"/>
  <c r="I390" i="2"/>
  <c r="AN40" i="2"/>
  <c r="AG40" i="2"/>
  <c r="I391" i="2"/>
  <c r="AO40" i="2"/>
  <c r="R392" i="2"/>
  <c r="AH41" i="2"/>
  <c r="AB41" i="2"/>
  <c r="I394" i="2"/>
  <c r="AJ41" i="2"/>
  <c r="I395" i="2"/>
  <c r="AC41" i="2"/>
  <c r="AK41" i="2"/>
  <c r="AD41" i="2"/>
  <c r="I396" i="2"/>
  <c r="AL41" i="2"/>
  <c r="AE41" i="2"/>
  <c r="I397" i="2"/>
  <c r="AM41" i="2"/>
  <c r="AF41" i="2"/>
  <c r="I398" i="2"/>
  <c r="AN41" i="2"/>
  <c r="I399" i="2"/>
  <c r="AG41" i="2"/>
  <c r="AO41" i="2"/>
  <c r="Z42" i="2"/>
  <c r="I400" i="2"/>
  <c r="AH42" i="2"/>
  <c r="AP42" i="2"/>
  <c r="AB42" i="2"/>
  <c r="I402" i="2"/>
  <c r="AJ42" i="2"/>
  <c r="AC42" i="2"/>
  <c r="I403" i="2"/>
  <c r="AK42" i="2"/>
  <c r="AD42" i="2"/>
  <c r="AL42" i="2"/>
  <c r="AE42" i="2"/>
  <c r="I405" i="2"/>
  <c r="AM42" i="2"/>
  <c r="AF42" i="2"/>
  <c r="I406" i="2"/>
  <c r="AN42" i="2"/>
  <c r="AG42" i="2"/>
  <c r="I407" i="2"/>
  <c r="AO42" i="2"/>
  <c r="I408" i="2"/>
  <c r="Z43" i="2"/>
  <c r="AH43" i="2"/>
  <c r="P408" i="2"/>
  <c r="R408" i="2"/>
  <c r="AP43" i="2"/>
  <c r="T408" i="2"/>
  <c r="AR43" i="2" s="1"/>
  <c r="AB43" i="2"/>
  <c r="I410" i="2"/>
  <c r="AJ43" i="2"/>
  <c r="P410" i="2"/>
  <c r="AC43" i="2"/>
  <c r="I411" i="2"/>
  <c r="AK43" i="2"/>
  <c r="AD43" i="2"/>
  <c r="I412" i="2"/>
  <c r="AL43" i="2"/>
  <c r="AE43" i="2"/>
  <c r="I413" i="2"/>
  <c r="AM43" i="2"/>
  <c r="P413" i="2"/>
  <c r="AF43" i="2"/>
  <c r="I414" i="2"/>
  <c r="AN43" i="2"/>
  <c r="AG43" i="2"/>
  <c r="I415" i="2"/>
  <c r="AO43" i="2"/>
  <c r="P415" i="2"/>
  <c r="AP44" i="2"/>
  <c r="I416" i="2"/>
  <c r="AH44" i="2"/>
  <c r="P416" i="2"/>
  <c r="AB44" i="2"/>
  <c r="I418" i="2"/>
  <c r="AJ44" i="2"/>
  <c r="P418" i="2"/>
  <c r="AC44" i="2"/>
  <c r="I419" i="2"/>
  <c r="AK44" i="2"/>
  <c r="AD44" i="2"/>
  <c r="I420" i="2"/>
  <c r="AL44" i="2"/>
  <c r="P420" i="2"/>
  <c r="AE44" i="2"/>
  <c r="I421" i="2"/>
  <c r="AM44" i="2"/>
  <c r="P421" i="2"/>
  <c r="AF44" i="2"/>
  <c r="I422" i="2"/>
  <c r="AN44" i="2"/>
  <c r="P422" i="2"/>
  <c r="AG44" i="2"/>
  <c r="I423" i="2"/>
  <c r="AO44" i="2"/>
  <c r="P423" i="2"/>
  <c r="R424" i="2"/>
  <c r="I424" i="2"/>
  <c r="AH45" i="2"/>
  <c r="P424" i="2"/>
  <c r="AP45" i="2"/>
  <c r="AB45" i="2"/>
  <c r="I426" i="2"/>
  <c r="AJ45" i="2"/>
  <c r="P426" i="2"/>
  <c r="AC45" i="2"/>
  <c r="I427" i="2"/>
  <c r="AK45" i="2"/>
  <c r="P427" i="2"/>
  <c r="AD45" i="2"/>
  <c r="I428" i="2"/>
  <c r="AL45" i="2"/>
  <c r="P428" i="2"/>
  <c r="AE45" i="2"/>
  <c r="I429" i="2"/>
  <c r="AM45" i="2"/>
  <c r="P429" i="2"/>
  <c r="I430" i="2"/>
  <c r="AF45" i="2"/>
  <c r="AN45" i="2"/>
  <c r="AG45" i="2"/>
  <c r="AO45" i="2"/>
  <c r="P431" i="2"/>
  <c r="AH46" i="2"/>
  <c r="P432" i="2"/>
  <c r="AB46" i="2"/>
  <c r="I434" i="2"/>
  <c r="AJ46" i="2"/>
  <c r="P434" i="2"/>
  <c r="I435" i="2"/>
  <c r="AC46" i="2"/>
  <c r="AK46" i="2"/>
  <c r="P435" i="2"/>
  <c r="AD46" i="2"/>
  <c r="I436" i="2"/>
  <c r="AL46" i="2"/>
  <c r="AE46" i="2"/>
  <c r="I437" i="2"/>
  <c r="AM46" i="2"/>
  <c r="AF46" i="2"/>
  <c r="I438" i="2"/>
  <c r="AN46" i="2"/>
  <c r="AG46" i="2"/>
  <c r="I439" i="2"/>
  <c r="AO46" i="2"/>
  <c r="R440" i="2"/>
  <c r="I440" i="2"/>
  <c r="AH47" i="2"/>
  <c r="AB47" i="2"/>
  <c r="I442" i="2"/>
  <c r="AJ47" i="2"/>
  <c r="AC47" i="2"/>
  <c r="I443" i="2"/>
  <c r="AK47" i="2"/>
  <c r="AD47" i="2"/>
  <c r="I444" i="2"/>
  <c r="AL47" i="2"/>
  <c r="P444" i="2"/>
  <c r="I445" i="2"/>
  <c r="AE47" i="2"/>
  <c r="AM47" i="2"/>
  <c r="P445" i="2"/>
  <c r="AF47" i="2"/>
  <c r="AN47" i="2"/>
  <c r="P446" i="2"/>
  <c r="AG47" i="2"/>
  <c r="I447" i="2"/>
  <c r="AO47" i="2"/>
  <c r="T448" i="2"/>
  <c r="AR48" i="2" s="1"/>
  <c r="I448" i="2"/>
  <c r="AH48" i="2"/>
  <c r="AB48" i="2"/>
  <c r="I450" i="2"/>
  <c r="AJ48" i="2"/>
  <c r="AC48" i="2"/>
  <c r="I451" i="2"/>
  <c r="AK48" i="2"/>
  <c r="AD48" i="2"/>
  <c r="I452" i="2"/>
  <c r="AL48" i="2"/>
  <c r="P452" i="2"/>
  <c r="AE48" i="2"/>
  <c r="I453" i="2"/>
  <c r="AM48" i="2"/>
  <c r="P453" i="2"/>
  <c r="AF48" i="2"/>
  <c r="I454" i="2"/>
  <c r="AN48" i="2"/>
  <c r="AG48" i="2"/>
  <c r="I455" i="2"/>
  <c r="AO48" i="2"/>
  <c r="P455" i="2"/>
  <c r="I456" i="2"/>
  <c r="AH49" i="2"/>
  <c r="P456" i="2"/>
  <c r="AB49" i="2"/>
  <c r="I458" i="2"/>
  <c r="AJ49" i="2"/>
  <c r="AC49" i="2"/>
  <c r="I459" i="2"/>
  <c r="AK49" i="2"/>
  <c r="P459" i="2"/>
  <c r="AD49" i="2"/>
  <c r="I460" i="2"/>
  <c r="AL49" i="2"/>
  <c r="AE49" i="2"/>
  <c r="I461" i="2"/>
  <c r="AM49" i="2"/>
  <c r="AF49" i="2"/>
  <c r="I462" i="2"/>
  <c r="AN49" i="2"/>
  <c r="P462" i="2"/>
  <c r="AG49" i="2"/>
  <c r="I463" i="2"/>
  <c r="AO49" i="2"/>
  <c r="P463" i="2"/>
  <c r="Z50" i="2"/>
  <c r="I464" i="2"/>
  <c r="AH50" i="2"/>
  <c r="P464" i="2"/>
  <c r="AB50" i="2"/>
  <c r="I466" i="2"/>
  <c r="AJ50" i="2"/>
  <c r="P466" i="2"/>
  <c r="AC50" i="2"/>
  <c r="AK50" i="2"/>
  <c r="AD50" i="2"/>
  <c r="I468" i="2"/>
  <c r="AL50" i="2"/>
  <c r="AE50" i="2"/>
  <c r="I469" i="2"/>
  <c r="AM50" i="2"/>
  <c r="P469" i="2"/>
  <c r="AF50" i="2"/>
  <c r="I470" i="2"/>
  <c r="AN50" i="2"/>
  <c r="P470" i="2"/>
  <c r="AG50" i="2"/>
  <c r="I471" i="2"/>
  <c r="AO50" i="2"/>
  <c r="P471" i="2"/>
  <c r="I472" i="2"/>
  <c r="AH51" i="2"/>
  <c r="P472" i="2"/>
  <c r="AB51" i="2"/>
  <c r="I474" i="2"/>
  <c r="AJ51" i="2"/>
  <c r="I475" i="2"/>
  <c r="AC51" i="2"/>
  <c r="AK51" i="2"/>
  <c r="AD51" i="2"/>
  <c r="I476" i="2"/>
  <c r="AL51" i="2"/>
  <c r="P476" i="2"/>
  <c r="AE51" i="2"/>
  <c r="AM51" i="2"/>
  <c r="P477" i="2"/>
  <c r="AF51" i="2"/>
  <c r="AN51" i="2"/>
  <c r="P478" i="2"/>
  <c r="AG51" i="2"/>
  <c r="I479" i="2"/>
  <c r="AO51" i="2"/>
  <c r="P479" i="2"/>
  <c r="Z52" i="2"/>
  <c r="I480" i="2"/>
  <c r="AH52" i="2"/>
  <c r="P480" i="2"/>
  <c r="R480" i="2"/>
  <c r="AP52" i="2"/>
  <c r="I482" i="2"/>
  <c r="AB52" i="2"/>
  <c r="AJ52" i="2"/>
  <c r="AC52" i="2"/>
  <c r="I483" i="2"/>
  <c r="AK52" i="2"/>
  <c r="I484" i="2"/>
  <c r="AD52" i="2"/>
  <c r="AL52" i="2"/>
  <c r="P484" i="2"/>
  <c r="AE52" i="2"/>
  <c r="I485" i="2"/>
  <c r="AM52" i="2"/>
  <c r="AF52" i="2"/>
  <c r="I486" i="2"/>
  <c r="AN52" i="2"/>
  <c r="AG52" i="2"/>
  <c r="I487" i="2"/>
  <c r="AO52" i="2"/>
  <c r="R488" i="2"/>
  <c r="I488" i="2"/>
  <c r="Z53" i="2"/>
  <c r="AH53" i="2"/>
  <c r="P488" i="2"/>
  <c r="AP53" i="2"/>
  <c r="T488" i="2"/>
  <c r="AR53" i="2" s="1"/>
  <c r="AB53" i="2"/>
  <c r="I490" i="2"/>
  <c r="AJ53" i="2"/>
  <c r="P490" i="2"/>
  <c r="AC53" i="2"/>
  <c r="AK53" i="2"/>
  <c r="P491" i="2"/>
  <c r="AD53" i="2"/>
  <c r="I492" i="2"/>
  <c r="AL53" i="2"/>
  <c r="P492" i="2"/>
  <c r="AE53" i="2"/>
  <c r="I493" i="2"/>
  <c r="AM53" i="2"/>
  <c r="P493" i="2"/>
  <c r="I494" i="2"/>
  <c r="AF53" i="2"/>
  <c r="AN53" i="2"/>
  <c r="AG53" i="2"/>
  <c r="I495" i="2"/>
  <c r="AO53" i="2"/>
  <c r="Z54" i="2"/>
  <c r="I496" i="2"/>
  <c r="AH54" i="2"/>
  <c r="T496" i="2"/>
  <c r="AR54" i="2" s="1"/>
  <c r="AB54" i="2"/>
  <c r="AJ54" i="2"/>
  <c r="P498" i="2"/>
  <c r="AC54" i="2"/>
  <c r="I499" i="2"/>
  <c r="AK54" i="2"/>
  <c r="AD54" i="2"/>
  <c r="I500" i="2"/>
  <c r="AL54" i="2"/>
  <c r="AE54" i="2"/>
  <c r="I501" i="2"/>
  <c r="AM54" i="2"/>
  <c r="P501" i="2"/>
  <c r="AF54" i="2"/>
  <c r="I502" i="2"/>
  <c r="AN54" i="2"/>
  <c r="P502" i="2"/>
  <c r="AG54" i="2"/>
  <c r="I503" i="2"/>
  <c r="AO54" i="2"/>
  <c r="P503" i="2"/>
  <c r="R504" i="2"/>
  <c r="I504" i="2"/>
  <c r="Z55" i="2"/>
  <c r="AH55" i="2"/>
  <c r="P504" i="2"/>
  <c r="AP55" i="2"/>
  <c r="T504" i="2"/>
  <c r="AR55" i="2" s="1"/>
  <c r="AB55" i="2"/>
  <c r="I506" i="2"/>
  <c r="AJ55" i="2"/>
  <c r="P506" i="2"/>
  <c r="AC55" i="2"/>
  <c r="I507" i="2"/>
  <c r="AK55" i="2"/>
  <c r="P507" i="2"/>
  <c r="AD55" i="2"/>
  <c r="I508" i="2"/>
  <c r="AL55" i="2"/>
  <c r="AE55" i="2"/>
  <c r="I509" i="2"/>
  <c r="AM55" i="2"/>
  <c r="P509" i="2"/>
  <c r="AF55" i="2"/>
  <c r="I510" i="2"/>
  <c r="AN55" i="2"/>
  <c r="AG55" i="2"/>
  <c r="I511" i="2"/>
  <c r="AO55" i="2"/>
  <c r="R512" i="2"/>
  <c r="I512" i="2"/>
  <c r="AH56" i="2"/>
  <c r="AB56" i="2"/>
  <c r="I514" i="2"/>
  <c r="AJ56" i="2"/>
  <c r="P514" i="2"/>
  <c r="AC56" i="2"/>
  <c r="I515" i="2"/>
  <c r="AK56" i="2"/>
  <c r="P515" i="2"/>
  <c r="AD56" i="2"/>
  <c r="I516" i="2"/>
  <c r="AL56" i="2"/>
  <c r="P516" i="2"/>
  <c r="AE56" i="2"/>
  <c r="I517" i="2"/>
  <c r="AM56" i="2"/>
  <c r="P517" i="2"/>
  <c r="AF56" i="2"/>
  <c r="I518" i="2"/>
  <c r="AN56" i="2"/>
  <c r="P518" i="2"/>
  <c r="AG56" i="2"/>
  <c r="I519" i="2"/>
  <c r="AO56" i="2"/>
  <c r="P519" i="2"/>
  <c r="R520" i="2"/>
  <c r="I520" i="2"/>
  <c r="AH57" i="2"/>
  <c r="P520" i="2"/>
  <c r="AB57" i="2"/>
  <c r="I522" i="2"/>
  <c r="AJ57" i="2"/>
  <c r="P522" i="2"/>
  <c r="AC57" i="2"/>
  <c r="I523" i="2"/>
  <c r="AK57" i="2"/>
  <c r="P523" i="2"/>
  <c r="AD57" i="2"/>
  <c r="I524" i="2"/>
  <c r="AL57" i="2"/>
  <c r="P524" i="2"/>
  <c r="I525" i="2"/>
  <c r="AE57" i="2"/>
  <c r="AM57" i="2"/>
  <c r="P525" i="2"/>
  <c r="AF57" i="2"/>
  <c r="I526" i="2"/>
  <c r="AN57" i="2"/>
  <c r="P526" i="2"/>
  <c r="AG57" i="2"/>
  <c r="I527" i="2"/>
  <c r="AO57" i="2"/>
  <c r="P527" i="2"/>
  <c r="Z58" i="2"/>
  <c r="I528" i="2"/>
  <c r="AH58" i="2"/>
  <c r="T528" i="2"/>
  <c r="AR58" i="2" s="1"/>
  <c r="AB58" i="2"/>
  <c r="I530" i="2"/>
  <c r="AJ58" i="2"/>
  <c r="P530" i="2"/>
  <c r="AC58" i="2"/>
  <c r="I531" i="2"/>
  <c r="AK58" i="2"/>
  <c r="P531" i="2"/>
  <c r="AD58" i="2"/>
  <c r="AL58" i="2"/>
  <c r="P532" i="2"/>
  <c r="AE58" i="2"/>
  <c r="I533" i="2"/>
  <c r="AM58" i="2"/>
  <c r="P533" i="2"/>
  <c r="AF58" i="2"/>
  <c r="I534" i="2"/>
  <c r="AN58" i="2"/>
  <c r="P534" i="2"/>
  <c r="AG58" i="2"/>
  <c r="I535" i="2"/>
  <c r="AO58" i="2"/>
  <c r="I536" i="2"/>
  <c r="AH59" i="2"/>
  <c r="P536" i="2"/>
  <c r="AB59" i="2"/>
  <c r="I538" i="2"/>
  <c r="AJ59" i="2"/>
  <c r="P538" i="2"/>
  <c r="AC59" i="2"/>
  <c r="I539" i="2"/>
  <c r="AK59" i="2"/>
  <c r="AD59" i="2"/>
  <c r="I540" i="2"/>
  <c r="AL59" i="2"/>
  <c r="P540" i="2"/>
  <c r="AE59" i="2"/>
  <c r="I541" i="2"/>
  <c r="AM59" i="2"/>
  <c r="P541" i="2"/>
  <c r="AF59" i="2"/>
  <c r="I542" i="2"/>
  <c r="AN59" i="2"/>
  <c r="P542" i="2"/>
  <c r="AG59" i="2"/>
  <c r="I543" i="2"/>
  <c r="AO59" i="2"/>
  <c r="Z60" i="2"/>
  <c r="I544" i="2"/>
  <c r="AH60" i="2"/>
  <c r="P544" i="2"/>
  <c r="AB60" i="2"/>
  <c r="I546" i="2"/>
  <c r="AJ60" i="2"/>
  <c r="AC60" i="2"/>
  <c r="I547" i="2"/>
  <c r="AK60" i="2"/>
  <c r="AD60" i="2"/>
  <c r="I548" i="2"/>
  <c r="AL60" i="2"/>
  <c r="AE60" i="2"/>
  <c r="I549" i="2"/>
  <c r="AM60" i="2"/>
  <c r="P549" i="2"/>
  <c r="AF60" i="2"/>
  <c r="I550" i="2"/>
  <c r="AN60" i="2"/>
  <c r="P550" i="2"/>
  <c r="AG60" i="2"/>
  <c r="I551" i="2"/>
  <c r="AO60" i="2"/>
  <c r="P551" i="2"/>
  <c r="Z61" i="2"/>
  <c r="I552" i="2"/>
  <c r="AH61" i="2"/>
  <c r="P552" i="2"/>
  <c r="AB61" i="2"/>
  <c r="I554" i="2"/>
  <c r="AJ61" i="2"/>
  <c r="P554" i="2"/>
  <c r="AC61" i="2"/>
  <c r="I555" i="2"/>
  <c r="AK61" i="2"/>
  <c r="P555" i="2"/>
  <c r="AD61" i="2"/>
  <c r="I556" i="2"/>
  <c r="AL61" i="2"/>
  <c r="AE61" i="2"/>
  <c r="I557" i="2"/>
  <c r="AM61" i="2"/>
  <c r="AF61" i="2"/>
  <c r="I558" i="2"/>
  <c r="AN61" i="2"/>
  <c r="P558" i="2"/>
  <c r="AG61" i="2"/>
  <c r="I559" i="2"/>
  <c r="AO61" i="2"/>
  <c r="P559" i="2"/>
  <c r="Z62" i="2"/>
  <c r="I560" i="2"/>
  <c r="AH62" i="2"/>
  <c r="P560" i="2"/>
  <c r="R560" i="2"/>
  <c r="T560" i="2"/>
  <c r="AR62" i="2" s="1"/>
  <c r="AB62" i="2"/>
  <c r="I562" i="2"/>
  <c r="AJ62" i="2"/>
  <c r="P562" i="2"/>
  <c r="AC62" i="2"/>
  <c r="I563" i="2"/>
  <c r="AK62" i="2"/>
  <c r="P563" i="2"/>
  <c r="AD62" i="2"/>
  <c r="I564" i="2"/>
  <c r="AL62" i="2"/>
  <c r="AE62" i="2"/>
  <c r="I565" i="2"/>
  <c r="AM62" i="2"/>
  <c r="AF62" i="2"/>
  <c r="I566" i="2"/>
  <c r="AN62" i="2"/>
  <c r="P566" i="2"/>
  <c r="AG62" i="2"/>
  <c r="I567" i="2"/>
  <c r="AO62" i="2"/>
  <c r="P567" i="2"/>
  <c r="Z63" i="2"/>
  <c r="I568" i="2"/>
  <c r="AH63" i="2"/>
  <c r="R568" i="2"/>
  <c r="AB63" i="2"/>
  <c r="I570" i="2"/>
  <c r="AJ63" i="2"/>
  <c r="P570" i="2"/>
  <c r="AC63" i="2"/>
  <c r="I571" i="2"/>
  <c r="AK63" i="2"/>
  <c r="AD63" i="2"/>
  <c r="I572" i="2"/>
  <c r="AL63" i="2"/>
  <c r="P572" i="2"/>
  <c r="AE63" i="2"/>
  <c r="I573" i="2"/>
  <c r="AM63" i="2"/>
  <c r="P573" i="2"/>
  <c r="AF63" i="2"/>
  <c r="AN63" i="2"/>
  <c r="P574" i="2"/>
  <c r="AG63" i="2"/>
  <c r="I575" i="2"/>
  <c r="AO63" i="2"/>
  <c r="Z64" i="2"/>
  <c r="I576" i="2"/>
  <c r="AH64" i="2"/>
  <c r="AB64" i="2"/>
  <c r="AJ64" i="2"/>
  <c r="P578" i="2"/>
  <c r="AC64" i="2"/>
  <c r="I579" i="2"/>
  <c r="AK64" i="2"/>
  <c r="P579" i="2"/>
  <c r="AD64" i="2"/>
  <c r="I580" i="2"/>
  <c r="AL64" i="2"/>
  <c r="P580" i="2"/>
  <c r="AE64" i="2"/>
  <c r="I581" i="2"/>
  <c r="AM64" i="2"/>
  <c r="P581" i="2"/>
  <c r="AF64" i="2"/>
  <c r="I582" i="2"/>
  <c r="AN64" i="2"/>
  <c r="AG64" i="2"/>
  <c r="I583" i="2"/>
  <c r="AO64" i="2"/>
  <c r="I584" i="2"/>
  <c r="AH65" i="2"/>
  <c r="AB65" i="2"/>
  <c r="I586" i="2"/>
  <c r="AJ65" i="2"/>
  <c r="P586" i="2"/>
  <c r="AC65" i="2"/>
  <c r="I587" i="2"/>
  <c r="AK65" i="2"/>
  <c r="P587" i="2"/>
  <c r="AD65" i="2"/>
  <c r="I588" i="2"/>
  <c r="AL65" i="2"/>
  <c r="P588" i="2"/>
  <c r="AE65" i="2"/>
  <c r="I589" i="2"/>
  <c r="AM65" i="2"/>
  <c r="P589" i="2"/>
  <c r="AF65" i="2"/>
  <c r="I590" i="2"/>
  <c r="AN65" i="2"/>
  <c r="AG65" i="2"/>
  <c r="AO65" i="2"/>
  <c r="P591" i="2"/>
  <c r="Z66" i="2"/>
  <c r="I592" i="2"/>
  <c r="AH66" i="2"/>
  <c r="P592" i="2"/>
  <c r="T592" i="2"/>
  <c r="AR66" i="2" s="1"/>
  <c r="AB66" i="2"/>
  <c r="I594" i="2"/>
  <c r="AJ66" i="2"/>
  <c r="AC66" i="2"/>
  <c r="I595" i="2"/>
  <c r="AK66" i="2"/>
  <c r="P595" i="2"/>
  <c r="AD66" i="2"/>
  <c r="I596" i="2"/>
  <c r="AL66" i="2"/>
  <c r="AE66" i="2"/>
  <c r="I597" i="2"/>
  <c r="AM66" i="2"/>
  <c r="AF66" i="2"/>
  <c r="I598" i="2"/>
  <c r="AN66" i="2"/>
  <c r="AG66" i="2"/>
  <c r="AO66" i="2"/>
  <c r="I600" i="2"/>
  <c r="AH67" i="2"/>
  <c r="P600" i="2"/>
  <c r="AB67" i="2"/>
  <c r="I602" i="2"/>
  <c r="AJ67" i="2"/>
  <c r="P602" i="2"/>
  <c r="AC67" i="2"/>
  <c r="AK67" i="2"/>
  <c r="AD67" i="2"/>
  <c r="I604" i="2"/>
  <c r="AL67" i="2"/>
  <c r="P604" i="2"/>
  <c r="AE67" i="2"/>
  <c r="I605" i="2"/>
  <c r="AM67" i="2"/>
  <c r="P605" i="2"/>
  <c r="AF67" i="2"/>
  <c r="I606" i="2"/>
  <c r="AN67" i="2"/>
  <c r="P606" i="2"/>
  <c r="AG67" i="2"/>
  <c r="I607" i="2"/>
  <c r="AO67" i="2"/>
  <c r="Z68" i="2"/>
  <c r="I608" i="2"/>
  <c r="AH68" i="2"/>
  <c r="AB68" i="2"/>
  <c r="I610" i="2"/>
  <c r="AJ68" i="2"/>
  <c r="P610" i="2"/>
  <c r="AC68" i="2"/>
  <c r="I611" i="2"/>
  <c r="AK68" i="2"/>
  <c r="P611" i="2"/>
  <c r="AD68" i="2"/>
  <c r="I612" i="2"/>
  <c r="AL68" i="2"/>
  <c r="P612" i="2"/>
  <c r="AE68" i="2"/>
  <c r="I613" i="2"/>
  <c r="AM68" i="2"/>
  <c r="P613" i="2"/>
  <c r="AF68" i="2"/>
  <c r="AN68" i="2"/>
  <c r="AG68" i="2"/>
  <c r="AO68" i="2"/>
  <c r="Z69" i="2"/>
  <c r="I616" i="2"/>
  <c r="AH69" i="2"/>
  <c r="P616" i="2"/>
  <c r="R616" i="2"/>
  <c r="AB69" i="2"/>
  <c r="AJ69" i="2"/>
  <c r="P618" i="2"/>
  <c r="AC69" i="2"/>
  <c r="I619" i="2"/>
  <c r="AK69" i="2"/>
  <c r="AD69" i="2"/>
  <c r="AL69" i="2"/>
  <c r="AE69" i="2"/>
  <c r="I621" i="2"/>
  <c r="AM69" i="2"/>
  <c r="P621" i="2"/>
  <c r="AF69" i="2"/>
  <c r="I622" i="2"/>
  <c r="AN69" i="2"/>
  <c r="AG69" i="2"/>
  <c r="I623" i="2"/>
  <c r="AO69" i="2"/>
  <c r="P623" i="2"/>
  <c r="Z70" i="2"/>
  <c r="I624" i="2"/>
  <c r="AH70" i="2"/>
  <c r="AB70" i="2"/>
  <c r="I626" i="2"/>
  <c r="AJ70" i="2"/>
  <c r="AC70" i="2"/>
  <c r="AK70" i="2"/>
  <c r="AD70" i="2"/>
  <c r="I628" i="2"/>
  <c r="AL70" i="2"/>
  <c r="P628" i="2"/>
  <c r="AE70" i="2"/>
  <c r="I629" i="2"/>
  <c r="AM70" i="2"/>
  <c r="P629" i="2"/>
  <c r="AF70" i="2"/>
  <c r="I630" i="2"/>
  <c r="AN70" i="2"/>
  <c r="AG70" i="2"/>
  <c r="I631" i="2"/>
  <c r="AO70" i="2"/>
  <c r="Z71" i="2"/>
  <c r="AH71" i="2"/>
  <c r="T632" i="2"/>
  <c r="AR71" i="2" s="1"/>
  <c r="AB71" i="2"/>
  <c r="I634" i="2"/>
  <c r="AJ71" i="2"/>
  <c r="AC71" i="2"/>
  <c r="AK71" i="2"/>
  <c r="P635" i="2"/>
  <c r="AD71" i="2"/>
  <c r="I636" i="2"/>
  <c r="AL71" i="2"/>
  <c r="AE71" i="2"/>
  <c r="I637" i="2"/>
  <c r="AM71" i="2"/>
  <c r="AF71" i="2"/>
  <c r="I638" i="2"/>
  <c r="AN71" i="2"/>
  <c r="P638" i="2"/>
  <c r="AG71" i="2"/>
  <c r="AO71" i="2"/>
  <c r="P639" i="2"/>
  <c r="I640" i="2"/>
  <c r="AH72" i="2"/>
  <c r="AB72" i="2"/>
  <c r="AJ72" i="2"/>
  <c r="AC72" i="2"/>
  <c r="I643" i="2"/>
  <c r="AK72" i="2"/>
  <c r="P643" i="2"/>
  <c r="AD72" i="2"/>
  <c r="I644" i="2"/>
  <c r="AL72" i="2"/>
  <c r="AE72" i="2"/>
  <c r="I645" i="2"/>
  <c r="AM72" i="2"/>
  <c r="P645" i="2"/>
  <c r="AF72" i="2"/>
  <c r="I646" i="2"/>
  <c r="AN72" i="2"/>
  <c r="AG72" i="2"/>
  <c r="I647" i="2"/>
  <c r="AO72" i="2"/>
  <c r="Z73" i="2"/>
  <c r="I648" i="2"/>
  <c r="AH73" i="2"/>
  <c r="R648" i="2"/>
  <c r="AB73" i="2"/>
  <c r="I650" i="2"/>
  <c r="AJ73" i="2"/>
  <c r="AC73" i="2"/>
  <c r="I651" i="2"/>
  <c r="AK73" i="2"/>
  <c r="AD73" i="2"/>
  <c r="I652" i="2"/>
  <c r="AL73" i="2"/>
  <c r="AE73" i="2"/>
  <c r="I653" i="2"/>
  <c r="AM73" i="2"/>
  <c r="AF73" i="2"/>
  <c r="I654" i="2"/>
  <c r="AN73" i="2"/>
  <c r="AG73" i="2"/>
  <c r="I655" i="2"/>
  <c r="AO73" i="2"/>
  <c r="Z74" i="2"/>
  <c r="I656" i="2"/>
  <c r="AH74" i="2"/>
  <c r="R656" i="2"/>
  <c r="AB74" i="2"/>
  <c r="AJ74" i="2"/>
  <c r="P658" i="2"/>
  <c r="AC74" i="2"/>
  <c r="I659" i="2"/>
  <c r="AK74" i="2"/>
  <c r="AD74" i="2"/>
  <c r="I660" i="2"/>
  <c r="AL74" i="2"/>
  <c r="AE74" i="2"/>
  <c r="I661" i="2"/>
  <c r="AM74" i="2"/>
  <c r="P661" i="2"/>
  <c r="AF74" i="2"/>
  <c r="I662" i="2"/>
  <c r="AN74" i="2"/>
  <c r="AG74" i="2"/>
  <c r="I663" i="2"/>
  <c r="AO74" i="2"/>
  <c r="P663" i="2"/>
  <c r="Z75" i="2"/>
  <c r="AH75" i="2"/>
  <c r="P664" i="2"/>
  <c r="AB75" i="2"/>
  <c r="AJ75" i="2"/>
  <c r="P666" i="2"/>
  <c r="AC75" i="2"/>
  <c r="AK75" i="2"/>
  <c r="P667" i="2"/>
  <c r="AD75" i="2"/>
  <c r="I668" i="2"/>
  <c r="AL75" i="2"/>
  <c r="AE75" i="2"/>
  <c r="I669" i="2"/>
  <c r="AM75" i="2"/>
  <c r="AF75" i="2"/>
  <c r="I670" i="2"/>
  <c r="AN75" i="2"/>
  <c r="AG75" i="2"/>
  <c r="I671" i="2"/>
  <c r="AO75" i="2"/>
  <c r="I672" i="2"/>
  <c r="AH76" i="2"/>
  <c r="T672" i="2"/>
  <c r="AR76" i="2" s="1"/>
  <c r="AB76" i="2"/>
  <c r="I674" i="2"/>
  <c r="AJ76" i="2"/>
  <c r="AC76" i="2"/>
  <c r="I675" i="2"/>
  <c r="AK76" i="2"/>
  <c r="P675" i="2"/>
  <c r="AD76" i="2"/>
  <c r="I676" i="2"/>
  <c r="AL76" i="2"/>
  <c r="AE76" i="2"/>
  <c r="I677" i="2"/>
  <c r="AM76" i="2"/>
  <c r="AF76" i="2"/>
  <c r="I678" i="2"/>
  <c r="AN76" i="2"/>
  <c r="AG76" i="2"/>
  <c r="I679" i="2"/>
  <c r="AO76" i="2"/>
  <c r="P679" i="2"/>
  <c r="Z77" i="2"/>
  <c r="AH77" i="2"/>
  <c r="P680" i="2"/>
  <c r="AB77" i="2"/>
  <c r="I682" i="2"/>
  <c r="AJ77" i="2"/>
  <c r="P682" i="2"/>
  <c r="AC77" i="2"/>
  <c r="AK77" i="2"/>
  <c r="AD77" i="2"/>
  <c r="AL77" i="2"/>
  <c r="P684" i="2"/>
  <c r="AE77" i="2"/>
  <c r="I685" i="2"/>
  <c r="AM77" i="2"/>
  <c r="AF77" i="2"/>
  <c r="AN77" i="2"/>
  <c r="P686" i="2"/>
  <c r="AG77" i="2"/>
  <c r="I687" i="2"/>
  <c r="AO77" i="2"/>
  <c r="Z78" i="2"/>
  <c r="I688" i="2"/>
  <c r="AH78" i="2"/>
  <c r="R688" i="2"/>
  <c r="AB78" i="2"/>
  <c r="I690" i="2"/>
  <c r="AJ78" i="2"/>
  <c r="P690" i="2"/>
  <c r="AC78" i="2"/>
  <c r="AK78" i="2"/>
  <c r="P691" i="2"/>
  <c r="AD78" i="2"/>
  <c r="I692" i="2"/>
  <c r="AL78" i="2"/>
  <c r="P692" i="2"/>
  <c r="AE78" i="2"/>
  <c r="AM78" i="2"/>
  <c r="AF78" i="2"/>
  <c r="I694" i="2"/>
  <c r="AN78" i="2"/>
  <c r="AG78" i="2"/>
  <c r="I695" i="2"/>
  <c r="AO78" i="2"/>
  <c r="Z79" i="2"/>
  <c r="I696" i="2"/>
  <c r="AH79" i="2"/>
  <c r="P696" i="2"/>
  <c r="AB79" i="2"/>
  <c r="I698" i="2"/>
  <c r="AJ79" i="2"/>
  <c r="AC79" i="2"/>
  <c r="AK79" i="2"/>
  <c r="AD79" i="2"/>
  <c r="I700" i="2"/>
  <c r="AL79" i="2"/>
  <c r="P700" i="2"/>
  <c r="AE79" i="2"/>
  <c r="I701" i="2"/>
  <c r="AM79" i="2"/>
  <c r="AF79" i="2"/>
  <c r="I702" i="2"/>
  <c r="AN79" i="2"/>
  <c r="AG79" i="2"/>
  <c r="I703" i="2"/>
  <c r="AO79" i="2"/>
  <c r="P703" i="2"/>
  <c r="Z80" i="2"/>
  <c r="I704" i="2"/>
  <c r="AH80" i="2"/>
  <c r="AB80" i="2"/>
  <c r="AJ80" i="2"/>
  <c r="P706" i="2"/>
  <c r="AC80" i="2"/>
  <c r="AK80" i="2"/>
  <c r="P707" i="2"/>
  <c r="AD80" i="2"/>
  <c r="AL80" i="2"/>
  <c r="AE80" i="2"/>
  <c r="I709" i="2"/>
  <c r="AM80" i="2"/>
  <c r="AF80" i="2"/>
  <c r="AN80" i="2"/>
  <c r="P710" i="2"/>
  <c r="AG80" i="2"/>
  <c r="AO80" i="2"/>
  <c r="T712" i="2"/>
  <c r="AR81" i="2" s="1"/>
  <c r="I712" i="2"/>
  <c r="AH81" i="2"/>
  <c r="AB81" i="2"/>
  <c r="AJ81" i="2"/>
  <c r="AC81" i="2"/>
  <c r="I715" i="2"/>
  <c r="AK81" i="2"/>
  <c r="AD81" i="2"/>
  <c r="I716" i="2"/>
  <c r="AL81" i="2"/>
  <c r="AE81" i="2"/>
  <c r="I717" i="2"/>
  <c r="AM81" i="2"/>
  <c r="AF81" i="2"/>
  <c r="AN81" i="2"/>
  <c r="P718" i="2"/>
  <c r="AG81" i="2"/>
  <c r="AO81" i="2"/>
  <c r="P719" i="2"/>
  <c r="Z82" i="2"/>
  <c r="AH82" i="2"/>
  <c r="P720" i="2"/>
  <c r="AB82" i="2"/>
  <c r="I722" i="2"/>
  <c r="AJ82" i="2"/>
  <c r="AC82" i="2"/>
  <c r="I723" i="2"/>
  <c r="AK82" i="2"/>
  <c r="AD82" i="2"/>
  <c r="AL82" i="2"/>
  <c r="P724" i="2"/>
  <c r="AE82" i="2"/>
  <c r="AM82" i="2"/>
  <c r="P725" i="2"/>
  <c r="AF82" i="2"/>
  <c r="I726" i="2"/>
  <c r="AN82" i="2"/>
  <c r="P726" i="2"/>
  <c r="AG82" i="2"/>
  <c r="AO82" i="2"/>
  <c r="P727" i="2"/>
  <c r="Y6" i="4" l="1"/>
  <c r="MP17" i="3"/>
  <c r="Y8" i="4"/>
  <c r="MP23" i="3"/>
  <c r="Y10" i="4"/>
  <c r="MP29" i="3"/>
  <c r="Y13" i="4"/>
  <c r="MP38" i="3"/>
  <c r="Y12" i="4"/>
  <c r="MP35" i="3"/>
  <c r="Y15" i="4"/>
  <c r="MP44" i="3"/>
  <c r="Y5" i="4"/>
  <c r="MP14" i="3"/>
  <c r="Y14" i="4"/>
  <c r="MP41" i="3"/>
  <c r="Y16" i="4"/>
  <c r="MP47" i="3"/>
  <c r="Y9" i="4"/>
  <c r="MP26" i="3"/>
  <c r="Y7" i="4"/>
  <c r="MP20" i="3"/>
  <c r="Y11" i="4"/>
  <c r="MP32" i="3"/>
  <c r="ET50" i="3"/>
  <c r="AK50" i="3" s="1"/>
  <c r="AA17" i="4" s="1"/>
  <c r="IO50" i="3"/>
  <c r="AO50" i="3" s="1"/>
  <c r="CF50" i="3"/>
  <c r="AI50" i="3" s="1"/>
  <c r="AY50" i="3"/>
  <c r="AT50" i="3" s="1"/>
  <c r="AH17" i="4" s="1"/>
  <c r="GA50" i="3"/>
  <c r="AL50" i="3" s="1"/>
  <c r="AB17" i="4" s="1"/>
  <c r="IH11" i="3"/>
  <c r="AM11" i="3" s="1"/>
  <c r="AC4" i="4" s="1"/>
  <c r="HA11" i="3"/>
  <c r="FT11" i="3"/>
  <c r="EM11" i="3"/>
  <c r="DF11" i="3"/>
  <c r="BY11" i="3"/>
  <c r="AS44" i="3"/>
  <c r="AG15" i="4" s="1"/>
  <c r="AS47" i="3"/>
  <c r="AG16" i="4" s="1"/>
  <c r="AS35" i="3"/>
  <c r="AG12" i="4" s="1"/>
  <c r="AS32" i="3"/>
  <c r="AS41" i="3"/>
  <c r="AG14" i="4" s="1"/>
  <c r="AS38" i="3"/>
  <c r="AG13" i="4" s="1"/>
  <c r="AS14" i="3"/>
  <c r="AG5" i="4" s="1"/>
  <c r="AS29" i="3"/>
  <c r="AG10" i="4" s="1"/>
  <c r="AS26" i="3"/>
  <c r="AG9" i="4" s="1"/>
  <c r="AS20" i="3"/>
  <c r="AG7" i="4" s="1"/>
  <c r="AS17" i="3"/>
  <c r="AG6" i="4" s="1"/>
  <c r="AS23" i="3"/>
  <c r="AG8" i="4" s="1"/>
  <c r="I615" i="2"/>
  <c r="P539" i="2"/>
  <c r="I532" i="2"/>
  <c r="I404" i="2"/>
  <c r="I376" i="2"/>
  <c r="I370" i="2"/>
  <c r="I366" i="2"/>
  <c r="I293" i="2"/>
  <c r="I190" i="2"/>
  <c r="T392" i="2"/>
  <c r="AR41" i="2" s="1"/>
  <c r="R376" i="2"/>
  <c r="P698" i="2"/>
  <c r="P660" i="2"/>
  <c r="I574" i="2"/>
  <c r="P512" i="2"/>
  <c r="I431" i="2"/>
  <c r="P419" i="2"/>
  <c r="P414" i="2"/>
  <c r="I386" i="2"/>
  <c r="I280" i="2"/>
  <c r="I164" i="2"/>
  <c r="I162" i="2"/>
  <c r="I724" i="2"/>
  <c r="P685" i="2"/>
  <c r="P683" i="2"/>
  <c r="I666" i="2"/>
  <c r="P656" i="2"/>
  <c r="I632" i="2"/>
  <c r="P622" i="2"/>
  <c r="I620" i="2"/>
  <c r="T608" i="2"/>
  <c r="AR68" i="2" s="1"/>
  <c r="T552" i="2"/>
  <c r="AR61" i="2" s="1"/>
  <c r="R544" i="2"/>
  <c r="T480" i="2"/>
  <c r="AR52" i="2" s="1"/>
  <c r="AP41" i="2"/>
  <c r="T360" i="2"/>
  <c r="AR37" i="2" s="1"/>
  <c r="T328" i="2"/>
  <c r="AR33" i="2" s="1"/>
  <c r="I686" i="2"/>
  <c r="I684" i="2"/>
  <c r="P646" i="2"/>
  <c r="I627" i="2"/>
  <c r="I618" i="2"/>
  <c r="P607" i="2"/>
  <c r="I603" i="2"/>
  <c r="I591" i="2"/>
  <c r="I578" i="2"/>
  <c r="I498" i="2"/>
  <c r="P494" i="2"/>
  <c r="I491" i="2"/>
  <c r="P486" i="2"/>
  <c r="I477" i="2"/>
  <c r="P443" i="2"/>
  <c r="P440" i="2"/>
  <c r="P438" i="2"/>
  <c r="I392" i="2"/>
  <c r="I382" i="2"/>
  <c r="I364" i="2"/>
  <c r="I339" i="2"/>
  <c r="I309" i="2"/>
  <c r="I254" i="2"/>
  <c r="I234" i="2"/>
  <c r="I186" i="2"/>
  <c r="I126" i="2"/>
  <c r="I710" i="2"/>
  <c r="P694" i="2"/>
  <c r="I639" i="2"/>
  <c r="I614" i="2"/>
  <c r="I599" i="2"/>
  <c r="AP56" i="2"/>
  <c r="AP50" i="2"/>
  <c r="AP47" i="2"/>
  <c r="Z41" i="2"/>
  <c r="T376" i="2"/>
  <c r="AR39" i="2" s="1"/>
  <c r="P704" i="2"/>
  <c r="P699" i="2"/>
  <c r="Z72" i="2"/>
  <c r="R640" i="2"/>
  <c r="I244" i="2"/>
  <c r="P695" i="2"/>
  <c r="P693" i="2"/>
  <c r="I683" i="2"/>
  <c r="P474" i="2"/>
  <c r="I446" i="2"/>
  <c r="R432" i="2"/>
  <c r="T432" i="2"/>
  <c r="AR46" i="2" s="1"/>
  <c r="Z15" i="2"/>
  <c r="R184" i="2"/>
  <c r="Z34" i="2"/>
  <c r="T336" i="2"/>
  <c r="AR34" i="2" s="1"/>
  <c r="R336" i="2"/>
  <c r="Z14" i="2"/>
  <c r="R176" i="2"/>
  <c r="Z81" i="2"/>
  <c r="R712" i="2"/>
  <c r="Z76" i="2"/>
  <c r="R672" i="2"/>
  <c r="Z59" i="2"/>
  <c r="T536" i="2"/>
  <c r="AR59" i="2" s="1"/>
  <c r="Z36" i="2"/>
  <c r="T352" i="2"/>
  <c r="AR36" i="2" s="1"/>
  <c r="R352" i="2"/>
  <c r="Z16" i="2"/>
  <c r="R192" i="2"/>
  <c r="I478" i="2"/>
  <c r="I467" i="2"/>
  <c r="I432" i="2"/>
  <c r="I381" i="2"/>
  <c r="Z67" i="2"/>
  <c r="R600" i="2"/>
  <c r="Z49" i="2"/>
  <c r="T456" i="2"/>
  <c r="AR49" i="2" s="1"/>
  <c r="R456" i="2"/>
  <c r="Z48" i="2"/>
  <c r="R448" i="2"/>
  <c r="AP48" i="2"/>
  <c r="T640" i="2"/>
  <c r="AR72" i="2" s="1"/>
  <c r="Z65" i="2"/>
  <c r="R584" i="2"/>
  <c r="T584" i="2"/>
  <c r="AR65" i="2" s="1"/>
  <c r="R472" i="2"/>
  <c r="AP51" i="2"/>
  <c r="AP49" i="2"/>
  <c r="Z38" i="2"/>
  <c r="T368" i="2"/>
  <c r="AR38" i="2" s="1"/>
  <c r="R368" i="2"/>
  <c r="AP34" i="2"/>
  <c r="T312" i="2"/>
  <c r="AR31" i="2" s="1"/>
  <c r="AP31" i="2"/>
  <c r="R696" i="2"/>
  <c r="T648" i="2"/>
  <c r="AR73" i="2" s="1"/>
  <c r="R632" i="2"/>
  <c r="R608" i="2"/>
  <c r="R528" i="2"/>
  <c r="AP57" i="2"/>
  <c r="R400" i="2"/>
  <c r="R128" i="2"/>
  <c r="P626" i="2"/>
  <c r="I635" i="2"/>
  <c r="T400" i="2"/>
  <c r="AR42" i="2" s="1"/>
  <c r="T320" i="2"/>
  <c r="AR32" i="2" s="1"/>
  <c r="I706" i="2"/>
  <c r="I693" i="2"/>
  <c r="I691" i="2"/>
  <c r="I642" i="2"/>
  <c r="I718" i="2"/>
  <c r="I708" i="2"/>
  <c r="I699" i="2"/>
  <c r="I680" i="2"/>
  <c r="I664" i="2"/>
  <c r="P631" i="2"/>
  <c r="T720" i="2"/>
  <c r="AR82" i="2" s="1"/>
  <c r="T704" i="2"/>
  <c r="AR80" i="2" s="1"/>
  <c r="T680" i="2"/>
  <c r="AR77" i="2" s="1"/>
  <c r="T664" i="2"/>
  <c r="AR75" i="2" s="1"/>
  <c r="T520" i="2"/>
  <c r="AR57" i="2" s="1"/>
  <c r="Z57" i="2"/>
  <c r="T512" i="2"/>
  <c r="AR56" i="2" s="1"/>
  <c r="Z56" i="2"/>
  <c r="AP54" i="2"/>
  <c r="T472" i="2"/>
  <c r="AR51" i="2" s="1"/>
  <c r="Z51" i="2"/>
  <c r="R464" i="2"/>
  <c r="T440" i="2"/>
  <c r="AR47" i="2" s="1"/>
  <c r="Z47" i="2"/>
  <c r="AP46" i="2"/>
  <c r="T424" i="2"/>
  <c r="AR45" i="2" s="1"/>
  <c r="Z45" i="2"/>
  <c r="Z44" i="2"/>
  <c r="T416" i="2"/>
  <c r="AR44" i="2" s="1"/>
  <c r="Z31" i="2"/>
  <c r="R120" i="2"/>
  <c r="I727" i="2"/>
  <c r="I725" i="2"/>
  <c r="I714" i="2"/>
  <c r="R720" i="2"/>
  <c r="R704" i="2"/>
  <c r="R664" i="2"/>
  <c r="T624" i="2"/>
  <c r="AR70" i="2" s="1"/>
  <c r="T576" i="2"/>
  <c r="AR64" i="2" s="1"/>
  <c r="R496" i="2"/>
  <c r="Z40" i="2"/>
  <c r="T384" i="2"/>
  <c r="AR40" i="2" s="1"/>
  <c r="I720" i="2"/>
  <c r="I711" i="2"/>
  <c r="I719" i="2"/>
  <c r="I707" i="2"/>
  <c r="R680" i="2"/>
  <c r="P669" i="2"/>
  <c r="I667" i="2"/>
  <c r="I658" i="2"/>
  <c r="T696" i="2"/>
  <c r="AR79" i="2" s="1"/>
  <c r="T688" i="2"/>
  <c r="AR78" i="2" s="1"/>
  <c r="T656" i="2"/>
  <c r="AR74" i="2" s="1"/>
  <c r="R624" i="2"/>
  <c r="T616" i="2"/>
  <c r="AR69" i="2" s="1"/>
  <c r="T600" i="2"/>
  <c r="AR67" i="2" s="1"/>
  <c r="R592" i="2"/>
  <c r="R576" i="2"/>
  <c r="T568" i="2"/>
  <c r="AR63" i="2" s="1"/>
  <c r="R552" i="2"/>
  <c r="T544" i="2"/>
  <c r="AR60" i="2" s="1"/>
  <c r="R536" i="2"/>
  <c r="T464" i="2"/>
  <c r="AR50" i="2" s="1"/>
  <c r="Z46" i="2"/>
  <c r="R416" i="2"/>
  <c r="AP40" i="2"/>
  <c r="R312" i="2"/>
  <c r="R136" i="2"/>
  <c r="AP32" i="2"/>
  <c r="P712" i="2"/>
  <c r="P624" i="2"/>
  <c r="P620" i="2"/>
  <c r="P619" i="2"/>
  <c r="P597" i="2"/>
  <c r="P584" i="2"/>
  <c r="P548" i="2"/>
  <c r="P543" i="2"/>
  <c r="P511" i="2"/>
  <c r="P510" i="2"/>
  <c r="P458" i="2"/>
  <c r="Z28" i="2"/>
  <c r="AP28" i="2"/>
  <c r="T288" i="2"/>
  <c r="AR28" i="2" s="1"/>
  <c r="Z24" i="2"/>
  <c r="AP24" i="2"/>
  <c r="T256" i="2"/>
  <c r="AR24" i="2" s="1"/>
  <c r="Z21" i="2"/>
  <c r="AP21" i="2"/>
  <c r="T232" i="2"/>
  <c r="AR21" i="2" s="1"/>
  <c r="Z19" i="2"/>
  <c r="AP19" i="2"/>
  <c r="T216" i="2"/>
  <c r="AR19" i="2" s="1"/>
  <c r="Z17" i="2"/>
  <c r="AP17" i="2"/>
  <c r="T200" i="2"/>
  <c r="AR17" i="2" s="1"/>
  <c r="P722" i="2"/>
  <c r="P716" i="2"/>
  <c r="P711" i="2"/>
  <c r="P678" i="2"/>
  <c r="P677" i="2"/>
  <c r="P662" i="2"/>
  <c r="P659" i="2"/>
  <c r="P655" i="2"/>
  <c r="P654" i="2"/>
  <c r="P653" i="2"/>
  <c r="P651" i="2"/>
  <c r="P642" i="2"/>
  <c r="P640" i="2"/>
  <c r="P636" i="2"/>
  <c r="P630" i="2"/>
  <c r="P603" i="2"/>
  <c r="P599" i="2"/>
  <c r="P596" i="2"/>
  <c r="P590" i="2"/>
  <c r="P583" i="2"/>
  <c r="P582" i="2"/>
  <c r="P571" i="2"/>
  <c r="P568" i="2"/>
  <c r="P557" i="2"/>
  <c r="P556" i="2"/>
  <c r="P546" i="2"/>
  <c r="P535" i="2"/>
  <c r="P528" i="2"/>
  <c r="P508" i="2"/>
  <c r="P499" i="2"/>
  <c r="P496" i="2"/>
  <c r="P487" i="2"/>
  <c r="P483" i="2"/>
  <c r="P482" i="2"/>
  <c r="P475" i="2"/>
  <c r="P468" i="2"/>
  <c r="P467" i="2"/>
  <c r="P461" i="2"/>
  <c r="P460" i="2"/>
  <c r="P454" i="2"/>
  <c r="P451" i="2"/>
  <c r="P450" i="2"/>
  <c r="P448" i="2"/>
  <c r="P447" i="2"/>
  <c r="P442" i="2"/>
  <c r="P439" i="2"/>
  <c r="P437" i="2"/>
  <c r="P436" i="2"/>
  <c r="P430" i="2"/>
  <c r="P412" i="2"/>
  <c r="P411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Z29" i="2"/>
  <c r="AP29" i="2"/>
  <c r="T296" i="2"/>
  <c r="AR29" i="2" s="1"/>
  <c r="R288" i="2"/>
  <c r="Z25" i="2"/>
  <c r="AP25" i="2"/>
  <c r="T264" i="2"/>
  <c r="AR25" i="2" s="1"/>
  <c r="R256" i="2"/>
  <c r="R232" i="2"/>
  <c r="R216" i="2"/>
  <c r="R200" i="2"/>
  <c r="P723" i="2"/>
  <c r="P709" i="2"/>
  <c r="P708" i="2"/>
  <c r="P634" i="2"/>
  <c r="P632" i="2"/>
  <c r="P627" i="2"/>
  <c r="P615" i="2"/>
  <c r="P614" i="2"/>
  <c r="P608" i="2"/>
  <c r="P598" i="2"/>
  <c r="P594" i="2"/>
  <c r="P576" i="2"/>
  <c r="P575" i="2"/>
  <c r="P565" i="2"/>
  <c r="P564" i="2"/>
  <c r="P547" i="2"/>
  <c r="P500" i="2"/>
  <c r="P495" i="2"/>
  <c r="P485" i="2"/>
  <c r="Z30" i="2"/>
  <c r="AP30" i="2"/>
  <c r="T304" i="2"/>
  <c r="AR30" i="2" s="1"/>
  <c r="R296" i="2"/>
  <c r="Z26" i="2"/>
  <c r="AP26" i="2"/>
  <c r="T272" i="2"/>
  <c r="AR26" i="2" s="1"/>
  <c r="R264" i="2"/>
  <c r="Z22" i="2"/>
  <c r="AP22" i="2"/>
  <c r="T240" i="2"/>
  <c r="AR22" i="2" s="1"/>
  <c r="Z20" i="2"/>
  <c r="AP20" i="2"/>
  <c r="T224" i="2"/>
  <c r="AR20" i="2" s="1"/>
  <c r="Z18" i="2"/>
  <c r="AP18" i="2"/>
  <c r="T208" i="2"/>
  <c r="AR18" i="2" s="1"/>
  <c r="P717" i="2"/>
  <c r="P715" i="2"/>
  <c r="P714" i="2"/>
  <c r="P702" i="2"/>
  <c r="P701" i="2"/>
  <c r="P688" i="2"/>
  <c r="P687" i="2"/>
  <c r="P676" i="2"/>
  <c r="P674" i="2"/>
  <c r="P672" i="2"/>
  <c r="P671" i="2"/>
  <c r="P670" i="2"/>
  <c r="P668" i="2"/>
  <c r="P652" i="2"/>
  <c r="P650" i="2"/>
  <c r="P648" i="2"/>
  <c r="P647" i="2"/>
  <c r="P644" i="2"/>
  <c r="P637" i="2"/>
  <c r="Z27" i="2"/>
  <c r="AP27" i="2"/>
  <c r="T280" i="2"/>
  <c r="AR27" i="2" s="1"/>
  <c r="Z23" i="2"/>
  <c r="AP23" i="2"/>
  <c r="T248" i="2"/>
  <c r="AR23" i="2" s="1"/>
  <c r="R104" i="2"/>
  <c r="T192" i="2"/>
  <c r="AR16" i="2" s="1"/>
  <c r="T184" i="2"/>
  <c r="AR15" i="2" s="1"/>
  <c r="T176" i="2"/>
  <c r="AR14" i="2" s="1"/>
  <c r="T168" i="2"/>
  <c r="AR13" i="2" s="1"/>
  <c r="T160" i="2"/>
  <c r="AR12" i="2" s="1"/>
  <c r="T144" i="2"/>
  <c r="AR10" i="2" s="1"/>
  <c r="T136" i="2"/>
  <c r="AR9" i="2" s="1"/>
  <c r="T128" i="2"/>
  <c r="AR8" i="2" s="1"/>
  <c r="T120" i="2"/>
  <c r="AR7" i="2" s="1"/>
  <c r="T112" i="2"/>
  <c r="AR6" i="2" s="1"/>
  <c r="T104" i="2"/>
  <c r="AR5" i="2" s="1"/>
  <c r="AP16" i="2"/>
  <c r="AP15" i="2"/>
  <c r="AP14" i="2"/>
  <c r="AP13" i="2"/>
  <c r="AP12" i="2"/>
  <c r="AP10" i="2"/>
  <c r="AP9" i="2"/>
  <c r="AP8" i="2"/>
  <c r="AP7" i="2"/>
  <c r="AP6" i="2"/>
  <c r="AG5" i="2"/>
  <c r="Y17" i="4" l="1"/>
  <c r="MP50" i="3"/>
  <c r="AS50" i="3"/>
  <c r="AG17" i="4" s="1"/>
  <c r="AD17" i="4"/>
  <c r="MH50" i="3"/>
  <c r="MN47" i="3"/>
  <c r="MN32" i="3"/>
  <c r="AG11" i="4"/>
  <c r="MN41" i="3"/>
  <c r="MN35" i="3"/>
  <c r="MN44" i="3"/>
  <c r="MN38" i="3"/>
  <c r="AT23" i="3"/>
  <c r="AT20" i="3"/>
  <c r="AT17" i="3"/>
  <c r="MN50" i="3" l="1"/>
  <c r="MN20" i="3"/>
  <c r="AH7" i="4"/>
  <c r="MN23" i="3"/>
  <c r="AH8" i="4"/>
  <c r="MN17" i="3"/>
  <c r="AH6" i="4"/>
  <c r="AT14" i="3"/>
  <c r="AT29" i="3"/>
  <c r="AT26" i="3"/>
  <c r="MN29" i="3" l="1"/>
  <c r="AH10" i="4"/>
  <c r="MN26" i="3"/>
  <c r="AH9" i="4"/>
  <c r="MN14" i="3"/>
  <c r="AH5" i="4"/>
  <c r="G8" i="1" l="1"/>
  <c r="V8" i="1" s="1"/>
  <c r="G9" i="1"/>
  <c r="W8" i="1" s="1"/>
  <c r="G10" i="1"/>
  <c r="X8" i="1" s="1"/>
  <c r="G11" i="1"/>
  <c r="Y8" i="1" s="1"/>
  <c r="D12" i="1"/>
  <c r="E12" i="1"/>
  <c r="F12" i="1"/>
  <c r="G13" i="1"/>
  <c r="V9" i="1" s="1"/>
  <c r="G14" i="1"/>
  <c r="W9" i="1" s="1"/>
  <c r="G15" i="1"/>
  <c r="X9" i="1" s="1"/>
  <c r="G16" i="1"/>
  <c r="Y9" i="1" s="1"/>
  <c r="D17" i="1"/>
  <c r="E17" i="1"/>
  <c r="F17" i="1"/>
  <c r="Q8" i="1"/>
  <c r="V10" i="1" s="1"/>
  <c r="Q9" i="1"/>
  <c r="W10" i="1" s="1"/>
  <c r="Q10" i="1"/>
  <c r="X10" i="1" s="1"/>
  <c r="Q11" i="1"/>
  <c r="Y10" i="1" s="1"/>
  <c r="N12" i="1"/>
  <c r="O12" i="1"/>
  <c r="P12" i="1"/>
  <c r="Q13" i="1"/>
  <c r="V11" i="1" s="1"/>
  <c r="Q14" i="1"/>
  <c r="W11" i="1" s="1"/>
  <c r="Q15" i="1"/>
  <c r="X11" i="1" s="1"/>
  <c r="Q16" i="1"/>
  <c r="Y11" i="1" s="1"/>
  <c r="N17" i="1"/>
  <c r="O17" i="1"/>
  <c r="P17" i="1"/>
  <c r="F19" i="1" l="1"/>
  <c r="P19" i="1"/>
  <c r="R16" i="1"/>
  <c r="H16" i="1"/>
  <c r="D19" i="1"/>
  <c r="N19" i="1"/>
  <c r="H11" i="1"/>
  <c r="R11" i="1"/>
  <c r="R10" i="1"/>
  <c r="H10" i="1"/>
  <c r="R14" i="1"/>
  <c r="H14" i="1"/>
  <c r="H13" i="1"/>
  <c r="R13" i="1"/>
  <c r="R9" i="1"/>
  <c r="H9" i="1"/>
  <c r="E19" i="1"/>
  <c r="O19" i="1"/>
  <c r="Q17" i="1"/>
  <c r="S17" i="1" s="1"/>
  <c r="H15" i="1"/>
  <c r="R15" i="1"/>
  <c r="G17" i="1"/>
  <c r="I17" i="1" s="1"/>
  <c r="R8" i="1"/>
  <c r="H8" i="1"/>
  <c r="Q12" i="1"/>
  <c r="G12" i="1"/>
  <c r="I12" i="1" s="1"/>
  <c r="R12" i="1" l="1"/>
  <c r="S10" i="1" s="1"/>
  <c r="R17" i="1"/>
  <c r="S15" i="1" s="1"/>
  <c r="H17" i="1"/>
  <c r="I15" i="1" s="1"/>
  <c r="Q19" i="1"/>
  <c r="S12" i="1"/>
  <c r="H12" i="1"/>
  <c r="G19" i="1"/>
  <c r="W16" i="1" l="1"/>
  <c r="AG10" i="3" s="1"/>
  <c r="V16" i="1"/>
  <c r="D55" i="3" s="1"/>
  <c r="J19" i="1"/>
  <c r="U16" i="1"/>
  <c r="C55" i="3" s="1"/>
  <c r="ML53" i="3" s="1"/>
  <c r="T19" i="1"/>
  <c r="X16" i="1"/>
  <c r="AH10" i="3" s="1"/>
  <c r="I16" i="1"/>
  <c r="S16" i="1"/>
  <c r="R19" i="1"/>
  <c r="I10" i="1"/>
  <c r="I11" i="1" s="1"/>
  <c r="J3" i="1"/>
  <c r="H19" i="1"/>
  <c r="ML8" i="3" l="1"/>
  <c r="I19" i="1"/>
  <c r="U14" i="1" s="1"/>
  <c r="C53" i="3" s="1"/>
  <c r="V15" i="1"/>
  <c r="W15" i="1"/>
  <c r="AG9" i="3" s="1"/>
  <c r="KX8" i="3" s="1"/>
  <c r="X15" i="1"/>
  <c r="AH9" i="3" s="1"/>
  <c r="ME8" i="3" s="1"/>
  <c r="U15" i="1"/>
  <c r="S11" i="1"/>
  <c r="S19" i="1" s="1"/>
  <c r="LC8" i="3" l="1"/>
  <c r="AR8" i="3" s="1"/>
  <c r="AF3" i="4" s="1"/>
  <c r="D54" i="3"/>
  <c r="LA53" i="3" s="1"/>
  <c r="AR53" i="3" s="1"/>
  <c r="AF18" i="4" s="1"/>
  <c r="JV8" i="3"/>
  <c r="AP8" i="3" s="1"/>
  <c r="C54" i="3"/>
  <c r="JT53" i="3" s="1"/>
  <c r="AP53" i="3" s="1"/>
  <c r="HF53" i="3"/>
  <c r="AM53" i="3" s="1"/>
  <c r="X14" i="1"/>
  <c r="AH8" i="3" s="1"/>
  <c r="JQ8" i="3" s="1"/>
  <c r="V14" i="1"/>
  <c r="W14" i="1"/>
  <c r="AG8" i="3" s="1"/>
  <c r="S21" i="1"/>
  <c r="I21" i="1"/>
  <c r="HH8" i="3"/>
  <c r="DK11" i="3"/>
  <c r="AJ11" i="3" s="1"/>
  <c r="Z4" i="4" s="1"/>
  <c r="MJ8" i="3" l="1"/>
  <c r="AE3" i="4"/>
  <c r="AE18" i="4"/>
  <c r="MJ53" i="3"/>
  <c r="AC18" i="4"/>
  <c r="HC8" i="3"/>
  <c r="EO8" i="3"/>
  <c r="FV8" i="3"/>
  <c r="IJ8" i="3"/>
  <c r="AM8" i="3" s="1"/>
  <c r="DH8" i="3"/>
  <c r="CA8" i="3"/>
  <c r="IO8" i="3"/>
  <c r="AO8" i="3" s="1"/>
  <c r="AD3" i="4" s="1"/>
  <c r="D53" i="3"/>
  <c r="ET8" i="3"/>
  <c r="DM8" i="3"/>
  <c r="AJ8" i="3" s="1"/>
  <c r="Z3" i="4" s="1"/>
  <c r="GA8" i="3"/>
  <c r="AY8" i="3"/>
  <c r="CF8" i="3"/>
  <c r="AI8" i="3" s="1"/>
  <c r="IM11" i="3"/>
  <c r="AO11" i="3" s="1"/>
  <c r="CD11" i="3"/>
  <c r="AI11" i="3" s="1"/>
  <c r="MP11" i="3" s="1"/>
  <c r="FY11" i="3"/>
  <c r="AL11" i="3" s="1"/>
  <c r="AB4" i="4" s="1"/>
  <c r="AW11" i="3"/>
  <c r="AT11" i="3" s="1"/>
  <c r="ER11" i="3"/>
  <c r="AK11" i="3" s="1"/>
  <c r="AA4" i="4" s="1"/>
  <c r="Y3" i="4" l="1"/>
  <c r="MP8" i="3"/>
  <c r="AT8" i="3"/>
  <c r="AH3" i="4" s="1"/>
  <c r="AK8" i="3"/>
  <c r="AA3" i="4" s="1"/>
  <c r="AL8" i="3"/>
  <c r="AB3" i="4" s="1"/>
  <c r="AC3" i="4"/>
  <c r="MH8" i="3"/>
  <c r="IM53" i="3"/>
  <c r="AO53" i="3" s="1"/>
  <c r="FY53" i="3"/>
  <c r="AL53" i="3" s="1"/>
  <c r="AB18" i="4" s="1"/>
  <c r="AW53" i="3"/>
  <c r="AT53" i="3" s="1"/>
  <c r="DK53" i="3"/>
  <c r="AJ53" i="3" s="1"/>
  <c r="Z18" i="4" s="1"/>
  <c r="CD53" i="3"/>
  <c r="AI53" i="3" s="1"/>
  <c r="MP53" i="3" s="1"/>
  <c r="ER53" i="3"/>
  <c r="AK53" i="3" s="1"/>
  <c r="AA18" i="4" s="1"/>
  <c r="AS8" i="3"/>
  <c r="AG3" i="4" s="1"/>
  <c r="MH11" i="3"/>
  <c r="AD4" i="4"/>
  <c r="AS11" i="3"/>
  <c r="AG4" i="4" s="1"/>
  <c r="Y4" i="4"/>
  <c r="AH4" i="4"/>
  <c r="Y18" i="4" l="1"/>
  <c r="AS53" i="3"/>
  <c r="AG18" i="4" s="1"/>
  <c r="AD18" i="4"/>
  <c r="MH53" i="3"/>
  <c r="AH18" i="4"/>
  <c r="MN8" i="3"/>
  <c r="MN11" i="3"/>
  <c r="MN53" i="3" l="1"/>
  <c r="AU50" i="3" s="1"/>
  <c r="W17" i="4" s="1"/>
  <c r="AU29" i="3" l="1"/>
  <c r="W10" i="4" s="1"/>
  <c r="AU47" i="3"/>
  <c r="W16" i="4" s="1"/>
  <c r="AU38" i="3"/>
  <c r="W13" i="4" s="1"/>
  <c r="AU23" i="3"/>
  <c r="W8" i="4" s="1"/>
  <c r="AU32" i="3"/>
  <c r="W11" i="4" s="1"/>
  <c r="AU53" i="3"/>
  <c r="W18" i="4" s="1"/>
  <c r="AU26" i="3"/>
  <c r="W9" i="4" s="1"/>
  <c r="AU41" i="3"/>
  <c r="W14" i="4" s="1"/>
  <c r="AU35" i="3"/>
  <c r="W12" i="4" s="1"/>
  <c r="AU20" i="3"/>
  <c r="W7" i="4" s="1"/>
  <c r="AU8" i="3"/>
  <c r="W3" i="4" s="1"/>
  <c r="AU14" i="3"/>
  <c r="W5" i="4" s="1"/>
  <c r="AU17" i="3"/>
  <c r="W6" i="4" s="1"/>
  <c r="AU44" i="3"/>
  <c r="W15" i="4" s="1"/>
  <c r="AU11" i="3"/>
  <c r="W4" i="4" s="1"/>
  <c r="B14" i="4" l="1"/>
  <c r="D14" i="4" s="1"/>
  <c r="B4" i="4"/>
  <c r="C4" i="4" s="1"/>
  <c r="B16" i="4"/>
  <c r="E16" i="4" s="1"/>
  <c r="B7" i="4"/>
  <c r="E7" i="4" s="1"/>
  <c r="B13" i="4"/>
  <c r="E13" i="4" s="1"/>
  <c r="B6" i="4"/>
  <c r="E6" i="4" s="1"/>
  <c r="B17" i="4"/>
  <c r="C17" i="4" s="1"/>
  <c r="B15" i="4"/>
  <c r="D15" i="4" s="1"/>
  <c r="B11" i="4"/>
  <c r="F11" i="4" s="1"/>
  <c r="B18" i="4"/>
  <c r="F18" i="4" s="1"/>
  <c r="B3" i="4"/>
  <c r="C3" i="4" s="1"/>
  <c r="B12" i="4"/>
  <c r="C12" i="4" s="1"/>
  <c r="B8" i="4"/>
  <c r="F8" i="4" s="1"/>
  <c r="B10" i="4"/>
  <c r="E10" i="4" s="1"/>
  <c r="B5" i="4"/>
  <c r="C5" i="4" s="1"/>
  <c r="B9" i="4"/>
  <c r="F9" i="4" s="1"/>
  <c r="R88" i="2"/>
  <c r="Z3" i="2"/>
  <c r="T88" i="2"/>
  <c r="AR3" i="2" s="1"/>
  <c r="U280" i="2"/>
  <c r="AQ27" i="2" s="1"/>
  <c r="I14" i="4" l="1"/>
  <c r="C14" i="4"/>
  <c r="G14" i="4"/>
  <c r="N14" i="4"/>
  <c r="A14" i="4"/>
  <c r="E14" i="4"/>
  <c r="M14" i="4"/>
  <c r="F14" i="4"/>
  <c r="L14" i="4"/>
  <c r="J14" i="4"/>
  <c r="I4" i="4"/>
  <c r="F4" i="4"/>
  <c r="J4" i="4"/>
  <c r="M4" i="4"/>
  <c r="A4" i="4"/>
  <c r="E4" i="4"/>
  <c r="A15" i="4"/>
  <c r="I15" i="4"/>
  <c r="F7" i="4"/>
  <c r="L15" i="4"/>
  <c r="E15" i="4"/>
  <c r="G4" i="4"/>
  <c r="L4" i="4"/>
  <c r="D4" i="4"/>
  <c r="N4" i="4"/>
  <c r="L17" i="4"/>
  <c r="I17" i="4"/>
  <c r="F17" i="4"/>
  <c r="I5" i="4"/>
  <c r="N11" i="4"/>
  <c r="M12" i="4"/>
  <c r="L9" i="4"/>
  <c r="M13" i="4"/>
  <c r="D5" i="4"/>
  <c r="E12" i="4"/>
  <c r="L13" i="4"/>
  <c r="C13" i="4"/>
  <c r="M11" i="4"/>
  <c r="M8" i="4"/>
  <c r="I13" i="4"/>
  <c r="L11" i="4"/>
  <c r="J11" i="4"/>
  <c r="I11" i="4"/>
  <c r="J13" i="4"/>
  <c r="G13" i="4"/>
  <c r="N8" i="4"/>
  <c r="A11" i="4"/>
  <c r="L8" i="4"/>
  <c r="G8" i="4"/>
  <c r="E11" i="4"/>
  <c r="D13" i="4"/>
  <c r="N9" i="4"/>
  <c r="C9" i="4"/>
  <c r="E8" i="4"/>
  <c r="L16" i="4"/>
  <c r="M5" i="4"/>
  <c r="M17" i="4"/>
  <c r="J17" i="4"/>
  <c r="A17" i="4"/>
  <c r="N17" i="4"/>
  <c r="D16" i="4"/>
  <c r="E17" i="4"/>
  <c r="M16" i="4"/>
  <c r="A16" i="4"/>
  <c r="N16" i="4"/>
  <c r="F16" i="4"/>
  <c r="C16" i="4"/>
  <c r="D17" i="4"/>
  <c r="G16" i="4"/>
  <c r="J16" i="4"/>
  <c r="I16" i="4"/>
  <c r="G5" i="4"/>
  <c r="G17" i="4"/>
  <c r="L7" i="4"/>
  <c r="G9" i="4"/>
  <c r="A7" i="4"/>
  <c r="J15" i="4"/>
  <c r="L12" i="4"/>
  <c r="N12" i="4"/>
  <c r="M7" i="4"/>
  <c r="I7" i="4"/>
  <c r="G12" i="4"/>
  <c r="E9" i="4"/>
  <c r="C15" i="4"/>
  <c r="D7" i="4"/>
  <c r="J7" i="4"/>
  <c r="N7" i="4"/>
  <c r="A9" i="4"/>
  <c r="G15" i="4"/>
  <c r="N15" i="4"/>
  <c r="A12" i="4"/>
  <c r="J12" i="4"/>
  <c r="G7" i="4"/>
  <c r="D9" i="4"/>
  <c r="F15" i="4"/>
  <c r="F12" i="4"/>
  <c r="C7" i="4"/>
  <c r="I9" i="4"/>
  <c r="M9" i="4"/>
  <c r="M15" i="4"/>
  <c r="J9" i="4"/>
  <c r="I12" i="4"/>
  <c r="D12" i="4"/>
  <c r="G3" i="4"/>
  <c r="A5" i="4"/>
  <c r="N5" i="4"/>
  <c r="E3" i="4"/>
  <c r="J5" i="4"/>
  <c r="L3" i="4"/>
  <c r="N3" i="4"/>
  <c r="F3" i="4"/>
  <c r="F5" i="4"/>
  <c r="A3" i="4"/>
  <c r="M3" i="4"/>
  <c r="D3" i="4"/>
  <c r="L5" i="4"/>
  <c r="I3" i="4"/>
  <c r="J3" i="4"/>
  <c r="E5" i="4"/>
  <c r="D11" i="4"/>
  <c r="D8" i="4"/>
  <c r="A13" i="4"/>
  <c r="N13" i="4"/>
  <c r="J8" i="4"/>
  <c r="G11" i="4"/>
  <c r="C11" i="4"/>
  <c r="C8" i="4"/>
  <c r="F13" i="4"/>
  <c r="A8" i="4"/>
  <c r="I8" i="4"/>
  <c r="D10" i="4"/>
  <c r="A10" i="4"/>
  <c r="J18" i="4"/>
  <c r="N10" i="4"/>
  <c r="D18" i="4"/>
  <c r="D6" i="4"/>
  <c r="A18" i="4"/>
  <c r="I10" i="4"/>
  <c r="J10" i="4"/>
  <c r="I18" i="4"/>
  <c r="L18" i="4"/>
  <c r="C10" i="4"/>
  <c r="C18" i="4"/>
  <c r="C6" i="4"/>
  <c r="N18" i="4"/>
  <c r="M18" i="4"/>
  <c r="A6" i="4"/>
  <c r="M6" i="4"/>
  <c r="L6" i="4"/>
  <c r="G18" i="4"/>
  <c r="F10" i="4"/>
  <c r="E18" i="4"/>
  <c r="F6" i="4"/>
  <c r="L10" i="4"/>
  <c r="M10" i="4"/>
  <c r="G10" i="4"/>
  <c r="J6" i="4"/>
  <c r="G6" i="4"/>
  <c r="I6" i="4"/>
  <c r="N6" i="4"/>
  <c r="U88" i="2"/>
  <c r="AQ3" i="2" s="1"/>
  <c r="U392" i="2"/>
  <c r="AQ41" i="2" s="1"/>
  <c r="U720" i="2"/>
  <c r="AQ82" i="2" s="1"/>
  <c r="U544" i="2"/>
  <c r="AQ60" i="2" s="1"/>
  <c r="U128" i="2"/>
  <c r="AQ8" i="2" s="1"/>
  <c r="U432" i="2"/>
  <c r="AQ46" i="2" s="1"/>
  <c r="U96" i="2"/>
  <c r="AQ4" i="2" s="1"/>
  <c r="U216" i="2"/>
  <c r="AQ19" i="2" s="1"/>
  <c r="U528" i="2"/>
  <c r="AQ58" i="2" s="1"/>
  <c r="U400" i="2"/>
  <c r="AQ42" i="2" s="1"/>
  <c r="U624" i="2"/>
  <c r="AQ70" i="2" s="1"/>
  <c r="U136" i="2"/>
  <c r="AQ9" i="2" s="1"/>
  <c r="U456" i="2"/>
  <c r="AQ49" i="2" s="1"/>
  <c r="U208" i="2"/>
  <c r="AQ18" i="2" s="1"/>
  <c r="U296" i="2"/>
  <c r="AQ29" i="2" s="1"/>
  <c r="U368" i="2"/>
  <c r="AQ38" i="2" s="1"/>
  <c r="U304" i="2"/>
  <c r="AQ30" i="2" s="1"/>
  <c r="U104" i="2"/>
  <c r="AQ5" i="2" s="1"/>
  <c r="U664" i="2"/>
  <c r="AQ75" i="2" s="1"/>
  <c r="U600" i="2"/>
  <c r="AQ67" i="2" s="1"/>
  <c r="U376" i="2"/>
  <c r="AQ39" i="2" s="1"/>
  <c r="U680" i="2"/>
  <c r="AQ77" i="2" s="1"/>
  <c r="U344" i="2"/>
  <c r="AQ35" i="2" s="1"/>
  <c r="AP3" i="2"/>
  <c r="U448" i="2"/>
  <c r="AQ48" i="2" s="1"/>
  <c r="U320" i="2"/>
  <c r="AQ32" i="2" s="1"/>
  <c r="U592" i="2"/>
  <c r="AQ66" i="2" s="1"/>
  <c r="U472" i="2"/>
  <c r="AQ51" i="2" s="1"/>
  <c r="U416" i="2"/>
  <c r="AQ44" i="2" s="1"/>
  <c r="U360" i="2"/>
  <c r="AQ37" i="2" s="1"/>
  <c r="U696" i="2"/>
  <c r="AQ79" i="2" s="1"/>
  <c r="U248" i="2"/>
  <c r="AQ23" i="2" s="1"/>
  <c r="U168" i="2"/>
  <c r="AQ13" i="2" s="1"/>
  <c r="U496" i="2"/>
  <c r="AQ54" i="2" s="1"/>
  <c r="U568" i="2"/>
  <c r="AQ63" i="2" s="1"/>
  <c r="U160" i="2"/>
  <c r="AQ12" i="2" s="1"/>
  <c r="U192" i="2"/>
  <c r="AQ16" i="2" s="1"/>
  <c r="U176" i="2"/>
  <c r="AQ14" i="2" s="1"/>
  <c r="U656" i="2"/>
  <c r="AQ74" i="2" s="1"/>
  <c r="U232" i="2"/>
  <c r="AQ21" i="2" s="1"/>
  <c r="U640" i="2"/>
  <c r="AQ72" i="2" s="1"/>
  <c r="U240" i="2"/>
  <c r="AQ22" i="2" s="1"/>
  <c r="U264" i="2"/>
  <c r="AQ25" i="2" s="1"/>
  <c r="U336" i="2"/>
  <c r="AQ34" i="2" s="1"/>
  <c r="U672" i="2"/>
  <c r="AQ76" i="2" s="1"/>
  <c r="U464" i="2"/>
  <c r="AQ50" i="2" s="1"/>
  <c r="U184" i="2"/>
  <c r="AQ15" i="2" s="1"/>
  <c r="U112" i="2"/>
  <c r="AQ6" i="2" s="1"/>
  <c r="U224" i="2"/>
  <c r="AQ20" i="2" s="1"/>
  <c r="U312" i="2"/>
  <c r="AQ31" i="2" s="1"/>
  <c r="U384" i="2"/>
  <c r="AQ40" i="2" s="1"/>
  <c r="U152" i="2"/>
  <c r="AQ11" i="2" s="1"/>
  <c r="U424" i="2"/>
  <c r="AQ45" i="2" s="1"/>
  <c r="U352" i="2"/>
  <c r="AQ36" i="2" s="1"/>
  <c r="U536" i="2"/>
  <c r="AQ59" i="2" s="1"/>
  <c r="U144" i="2"/>
  <c r="AQ10" i="2" s="1"/>
  <c r="U488" i="2"/>
  <c r="AQ53" i="2" s="1"/>
  <c r="U328" i="2"/>
  <c r="AQ33" i="2" s="1"/>
  <c r="U704" i="2"/>
  <c r="AQ80" i="2" s="1"/>
  <c r="U512" i="2"/>
  <c r="AQ56" i="2" s="1"/>
  <c r="U576" i="2"/>
  <c r="AQ64" i="2" s="1"/>
  <c r="U256" i="2"/>
  <c r="AQ24" i="2" s="1"/>
  <c r="U560" i="2"/>
  <c r="AQ62" i="2" s="1"/>
  <c r="U648" i="2"/>
  <c r="AQ73" i="2" s="1"/>
  <c r="U552" i="2"/>
  <c r="AQ61" i="2" s="1"/>
  <c r="U272" i="2"/>
  <c r="AQ26" i="2" s="1"/>
  <c r="U632" i="2"/>
  <c r="AQ71" i="2" s="1"/>
  <c r="U584" i="2"/>
  <c r="AQ65" i="2" s="1"/>
  <c r="U120" i="2"/>
  <c r="AQ7" i="2" s="1"/>
  <c r="U520" i="2"/>
  <c r="AQ57" i="2" s="1"/>
  <c r="U480" i="2"/>
  <c r="AQ52" i="2" s="1"/>
  <c r="U616" i="2"/>
  <c r="AQ69" i="2" s="1"/>
  <c r="U408" i="2"/>
  <c r="AQ43" i="2" s="1"/>
  <c r="U608" i="2"/>
  <c r="AQ68" i="2" s="1"/>
  <c r="U200" i="2"/>
  <c r="AQ17" i="2" s="1"/>
  <c r="U504" i="2"/>
  <c r="AQ55" i="2" s="1"/>
  <c r="U440" i="2"/>
  <c r="AQ47" i="2" s="1"/>
  <c r="U288" i="2"/>
  <c r="AQ28" i="2" s="1"/>
  <c r="U712" i="2"/>
  <c r="AQ81" i="2" s="1"/>
  <c r="U688" i="2"/>
  <c r="AQ78" i="2" s="1"/>
  <c r="C43" i="2" l="1"/>
  <c r="C51" i="2"/>
  <c r="P51" i="2" s="1"/>
  <c r="C57" i="2"/>
  <c r="C5" i="2"/>
  <c r="C17" i="2"/>
  <c r="C29" i="2"/>
  <c r="C40" i="2"/>
  <c r="C60" i="2"/>
  <c r="C37" i="2"/>
  <c r="C14" i="2"/>
  <c r="C30" i="2"/>
  <c r="C25" i="2"/>
  <c r="C45" i="2"/>
  <c r="C64" i="2"/>
  <c r="C66" i="2"/>
  <c r="C65" i="2"/>
  <c r="C26" i="2"/>
  <c r="C32" i="2"/>
  <c r="C61" i="2"/>
  <c r="C48" i="2"/>
  <c r="C73" i="2"/>
  <c r="C59" i="2"/>
  <c r="C70" i="2"/>
  <c r="C6" i="2"/>
  <c r="R6" i="2" s="1"/>
  <c r="C33" i="2"/>
  <c r="C4" i="2"/>
  <c r="C78" i="2"/>
  <c r="C81" i="2"/>
  <c r="C46" i="2"/>
  <c r="C15" i="2"/>
  <c r="C72" i="2"/>
  <c r="C13" i="2"/>
  <c r="C10" i="2"/>
  <c r="C34" i="2"/>
  <c r="C62" i="2"/>
  <c r="C31" i="2"/>
  <c r="C63" i="2"/>
  <c r="C77" i="2"/>
  <c r="C39" i="2"/>
  <c r="C20" i="2"/>
  <c r="C68" i="2"/>
  <c r="C71" i="2"/>
  <c r="C79" i="2"/>
  <c r="C55" i="2"/>
  <c r="C58" i="2"/>
  <c r="C56" i="2"/>
  <c r="C8" i="2"/>
  <c r="C41" i="2"/>
  <c r="C50" i="2"/>
  <c r="C69" i="2"/>
  <c r="C67" i="2"/>
  <c r="C24" i="2"/>
  <c r="C44" i="2"/>
  <c r="C38" i="2"/>
  <c r="C75" i="2"/>
  <c r="C21" i="2"/>
  <c r="C53" i="2"/>
  <c r="C19" i="2"/>
  <c r="C76" i="2"/>
  <c r="C28" i="2"/>
  <c r="C42" i="2"/>
  <c r="C49" i="2"/>
  <c r="C36" i="2"/>
  <c r="C74" i="2"/>
  <c r="C27" i="2"/>
  <c r="C16" i="2"/>
  <c r="C52" i="2"/>
  <c r="C7" i="2"/>
  <c r="C23" i="2"/>
  <c r="C22" i="2"/>
  <c r="C54" i="2"/>
  <c r="C12" i="2"/>
  <c r="C47" i="2"/>
  <c r="C80" i="2"/>
  <c r="C18" i="2"/>
  <c r="C11" i="2"/>
  <c r="C35" i="2"/>
  <c r="C3" i="2"/>
  <c r="C9" i="2"/>
  <c r="A51" i="2" l="1"/>
  <c r="H51" i="2"/>
  <c r="S51" i="2"/>
  <c r="M51" i="2"/>
  <c r="Q51" i="2"/>
  <c r="B51" i="2"/>
  <c r="F51" i="2"/>
  <c r="J51" i="2"/>
  <c r="G51" i="2"/>
  <c r="L51" i="2"/>
  <c r="T51" i="2"/>
  <c r="D51" i="2"/>
  <c r="K51" i="2"/>
  <c r="I51" i="2"/>
  <c r="E51" i="2"/>
  <c r="O51" i="2"/>
  <c r="N51" i="2"/>
  <c r="U51" i="2"/>
  <c r="R51" i="2"/>
  <c r="J9" i="2"/>
  <c r="G9" i="2"/>
  <c r="P9" i="2"/>
  <c r="Q9" i="2"/>
  <c r="L9" i="2"/>
  <c r="I9" i="2"/>
  <c r="A9" i="2"/>
  <c r="R9" i="2"/>
  <c r="M9" i="2"/>
  <c r="U9" i="2"/>
  <c r="H9" i="2"/>
  <c r="D9" i="2"/>
  <c r="T9" i="2"/>
  <c r="B9" i="2"/>
  <c r="O9" i="2"/>
  <c r="S9" i="2"/>
  <c r="K9" i="2"/>
  <c r="F9" i="2"/>
  <c r="E9" i="2"/>
  <c r="N9" i="2"/>
  <c r="I54" i="2"/>
  <c r="K54" i="2"/>
  <c r="G54" i="2"/>
  <c r="N54" i="2"/>
  <c r="J54" i="2"/>
  <c r="U54" i="2"/>
  <c r="S54" i="2"/>
  <c r="A54" i="2"/>
  <c r="H54" i="2"/>
  <c r="L54" i="2"/>
  <c r="P54" i="2"/>
  <c r="T54" i="2"/>
  <c r="Q54" i="2"/>
  <c r="B54" i="2"/>
  <c r="D54" i="2"/>
  <c r="F54" i="2"/>
  <c r="M54" i="2"/>
  <c r="R54" i="2"/>
  <c r="O54" i="2"/>
  <c r="E54" i="2"/>
  <c r="A76" i="2"/>
  <c r="K76" i="2"/>
  <c r="J76" i="2"/>
  <c r="G76" i="2"/>
  <c r="S76" i="2"/>
  <c r="M76" i="2"/>
  <c r="L76" i="2"/>
  <c r="E76" i="2"/>
  <c r="N76" i="2"/>
  <c r="H76" i="2"/>
  <c r="O76" i="2"/>
  <c r="P76" i="2"/>
  <c r="I76" i="2"/>
  <c r="B76" i="2"/>
  <c r="F76" i="2"/>
  <c r="R76" i="2"/>
  <c r="T76" i="2"/>
  <c r="D76" i="2"/>
  <c r="U76" i="2"/>
  <c r="Q76" i="2"/>
  <c r="M35" i="2"/>
  <c r="B35" i="2"/>
  <c r="D35" i="2"/>
  <c r="L35" i="2"/>
  <c r="S35" i="2"/>
  <c r="G35" i="2"/>
  <c r="R35" i="2"/>
  <c r="F35" i="2"/>
  <c r="O35" i="2"/>
  <c r="I35" i="2"/>
  <c r="P35" i="2"/>
  <c r="U35" i="2"/>
  <c r="J35" i="2"/>
  <c r="N35" i="2"/>
  <c r="E35" i="2"/>
  <c r="K35" i="2"/>
  <c r="A35" i="2"/>
  <c r="H35" i="2"/>
  <c r="Q35" i="2"/>
  <c r="T35" i="2"/>
  <c r="G47" i="2"/>
  <c r="S47" i="2"/>
  <c r="M47" i="2"/>
  <c r="N47" i="2"/>
  <c r="F47" i="2"/>
  <c r="P47" i="2"/>
  <c r="K47" i="2"/>
  <c r="Q47" i="2"/>
  <c r="I47" i="2"/>
  <c r="D47" i="2"/>
  <c r="E47" i="2"/>
  <c r="A47" i="2"/>
  <c r="O47" i="2"/>
  <c r="L47" i="2"/>
  <c r="R47" i="2"/>
  <c r="J47" i="2"/>
  <c r="T47" i="2"/>
  <c r="B47" i="2"/>
  <c r="U47" i="2"/>
  <c r="H47" i="2"/>
  <c r="A23" i="2"/>
  <c r="P23" i="2"/>
  <c r="M23" i="2"/>
  <c r="L23" i="2"/>
  <c r="E23" i="2"/>
  <c r="F23" i="2"/>
  <c r="Q23" i="2"/>
  <c r="S23" i="2"/>
  <c r="K23" i="2"/>
  <c r="B23" i="2"/>
  <c r="H23" i="2"/>
  <c r="N23" i="2"/>
  <c r="T23" i="2"/>
  <c r="O23" i="2"/>
  <c r="R23" i="2"/>
  <c r="G23" i="2"/>
  <c r="D23" i="2"/>
  <c r="I23" i="2"/>
  <c r="J23" i="2"/>
  <c r="U23" i="2"/>
  <c r="P27" i="2"/>
  <c r="B27" i="2"/>
  <c r="J27" i="2"/>
  <c r="S27" i="2"/>
  <c r="D27" i="2"/>
  <c r="T27" i="2"/>
  <c r="O27" i="2"/>
  <c r="A27" i="2"/>
  <c r="I27" i="2"/>
  <c r="K27" i="2"/>
  <c r="Q27" i="2"/>
  <c r="L27" i="2"/>
  <c r="M27" i="2"/>
  <c r="R27" i="2"/>
  <c r="N27" i="2"/>
  <c r="G27" i="2"/>
  <c r="E27" i="2"/>
  <c r="F27" i="2"/>
  <c r="U27" i="2"/>
  <c r="H27" i="2"/>
  <c r="Q42" i="2"/>
  <c r="I42" i="2"/>
  <c r="S42" i="2"/>
  <c r="K42" i="2"/>
  <c r="M42" i="2"/>
  <c r="H42" i="2"/>
  <c r="T42" i="2"/>
  <c r="N42" i="2"/>
  <c r="P42" i="2"/>
  <c r="J42" i="2"/>
  <c r="A42" i="2"/>
  <c r="F42" i="2"/>
  <c r="B42" i="2"/>
  <c r="R42" i="2"/>
  <c r="U42" i="2"/>
  <c r="L42" i="2"/>
  <c r="G42" i="2"/>
  <c r="O42" i="2"/>
  <c r="D42" i="2"/>
  <c r="E42" i="2"/>
  <c r="B53" i="2"/>
  <c r="E53" i="2"/>
  <c r="P53" i="2"/>
  <c r="S53" i="2"/>
  <c r="G53" i="2"/>
  <c r="F53" i="2"/>
  <c r="K53" i="2"/>
  <c r="J53" i="2"/>
  <c r="R53" i="2"/>
  <c r="Q53" i="2"/>
  <c r="N53" i="2"/>
  <c r="H53" i="2"/>
  <c r="D53" i="2"/>
  <c r="O53" i="2"/>
  <c r="I53" i="2"/>
  <c r="U53" i="2"/>
  <c r="T53" i="2"/>
  <c r="A53" i="2"/>
  <c r="M53" i="2"/>
  <c r="L53" i="2"/>
  <c r="M44" i="2"/>
  <c r="F44" i="2"/>
  <c r="S44" i="2"/>
  <c r="H44" i="2"/>
  <c r="Q44" i="2"/>
  <c r="U44" i="2"/>
  <c r="R44" i="2"/>
  <c r="T44" i="2"/>
  <c r="D44" i="2"/>
  <c r="K44" i="2"/>
  <c r="L44" i="2"/>
  <c r="N44" i="2"/>
  <c r="G44" i="2"/>
  <c r="J44" i="2"/>
  <c r="P44" i="2"/>
  <c r="B44" i="2"/>
  <c r="O44" i="2"/>
  <c r="I44" i="2"/>
  <c r="A44" i="2"/>
  <c r="E44" i="2"/>
  <c r="R50" i="2"/>
  <c r="I50" i="2"/>
  <c r="N50" i="2"/>
  <c r="M50" i="2"/>
  <c r="E50" i="2"/>
  <c r="K50" i="2"/>
  <c r="G50" i="2"/>
  <c r="F50" i="2"/>
  <c r="A50" i="2"/>
  <c r="O50" i="2"/>
  <c r="U50" i="2"/>
  <c r="P50" i="2"/>
  <c r="S50" i="2"/>
  <c r="T50" i="2"/>
  <c r="J50" i="2"/>
  <c r="B50" i="2"/>
  <c r="L50" i="2"/>
  <c r="D50" i="2"/>
  <c r="Q50" i="2"/>
  <c r="H50" i="2"/>
  <c r="J58" i="2"/>
  <c r="U58" i="2"/>
  <c r="I58" i="2"/>
  <c r="G58" i="2"/>
  <c r="D58" i="2"/>
  <c r="L58" i="2"/>
  <c r="E58" i="2"/>
  <c r="Q58" i="2"/>
  <c r="R58" i="2"/>
  <c r="T58" i="2"/>
  <c r="A58" i="2"/>
  <c r="B58" i="2"/>
  <c r="S58" i="2"/>
  <c r="M58" i="2"/>
  <c r="F58" i="2"/>
  <c r="N58" i="2"/>
  <c r="O58" i="2"/>
  <c r="P58" i="2"/>
  <c r="K58" i="2"/>
  <c r="H58" i="2"/>
  <c r="A43" i="2"/>
  <c r="O43" i="2"/>
  <c r="T43" i="2"/>
  <c r="N43" i="2"/>
  <c r="I43" i="2"/>
  <c r="U43" i="2"/>
  <c r="R43" i="2"/>
  <c r="B43" i="2"/>
  <c r="P43" i="2"/>
  <c r="F43" i="2"/>
  <c r="E43" i="2"/>
  <c r="Q43" i="2"/>
  <c r="M43" i="2"/>
  <c r="J43" i="2"/>
  <c r="S43" i="2"/>
  <c r="L43" i="2"/>
  <c r="G43" i="2"/>
  <c r="H43" i="2"/>
  <c r="D43" i="2"/>
  <c r="K43" i="2"/>
  <c r="M77" i="2"/>
  <c r="H77" i="2"/>
  <c r="Q77" i="2"/>
  <c r="F77" i="2"/>
  <c r="R77" i="2"/>
  <c r="P77" i="2"/>
  <c r="G77" i="2"/>
  <c r="D77" i="2"/>
  <c r="U77" i="2"/>
  <c r="A77" i="2"/>
  <c r="N77" i="2"/>
  <c r="I77" i="2"/>
  <c r="S77" i="2"/>
  <c r="E77" i="2"/>
  <c r="B77" i="2"/>
  <c r="T77" i="2"/>
  <c r="O77" i="2"/>
  <c r="L77" i="2"/>
  <c r="J77" i="2"/>
  <c r="K77" i="2"/>
  <c r="T34" i="2"/>
  <c r="M34" i="2"/>
  <c r="I34" i="2"/>
  <c r="U34" i="2"/>
  <c r="D34" i="2"/>
  <c r="R34" i="2"/>
  <c r="H34" i="2"/>
  <c r="N34" i="2"/>
  <c r="O34" i="2"/>
  <c r="Q34" i="2"/>
  <c r="B34" i="2"/>
  <c r="S34" i="2"/>
  <c r="K34" i="2"/>
  <c r="L34" i="2"/>
  <c r="F34" i="2"/>
  <c r="P34" i="2"/>
  <c r="G34" i="2"/>
  <c r="A34" i="2"/>
  <c r="E34" i="2"/>
  <c r="J34" i="2"/>
  <c r="P15" i="2"/>
  <c r="B15" i="2"/>
  <c r="I15" i="2"/>
  <c r="A15" i="2"/>
  <c r="R15" i="2"/>
  <c r="O15" i="2"/>
  <c r="J15" i="2"/>
  <c r="M15" i="2"/>
  <c r="E15" i="2"/>
  <c r="N15" i="2"/>
  <c r="F15" i="2"/>
  <c r="S15" i="2"/>
  <c r="T15" i="2"/>
  <c r="U15" i="2"/>
  <c r="H15" i="2"/>
  <c r="Q15" i="2"/>
  <c r="D15" i="2"/>
  <c r="G15" i="2"/>
  <c r="K15" i="2"/>
  <c r="L15" i="2"/>
  <c r="O4" i="2"/>
  <c r="P4" i="2"/>
  <c r="B4" i="2"/>
  <c r="I4" i="2"/>
  <c r="G4" i="2"/>
  <c r="N4" i="2"/>
  <c r="L4" i="2"/>
  <c r="A4" i="2"/>
  <c r="U4" i="2"/>
  <c r="J4" i="2"/>
  <c r="Q4" i="2"/>
  <c r="H4" i="2"/>
  <c r="M4" i="2"/>
  <c r="F4" i="2"/>
  <c r="T4" i="2"/>
  <c r="K4" i="2"/>
  <c r="S4" i="2"/>
  <c r="D4" i="2"/>
  <c r="R4" i="2"/>
  <c r="E4" i="2"/>
  <c r="H59" i="2"/>
  <c r="Q59" i="2"/>
  <c r="S59" i="2"/>
  <c r="D59" i="2"/>
  <c r="M59" i="2"/>
  <c r="U59" i="2"/>
  <c r="R59" i="2"/>
  <c r="E59" i="2"/>
  <c r="F59" i="2"/>
  <c r="G59" i="2"/>
  <c r="P59" i="2"/>
  <c r="K59" i="2"/>
  <c r="T59" i="2"/>
  <c r="I59" i="2"/>
  <c r="O59" i="2"/>
  <c r="A59" i="2"/>
  <c r="J59" i="2"/>
  <c r="B59" i="2"/>
  <c r="L59" i="2"/>
  <c r="N59" i="2"/>
  <c r="M32" i="2"/>
  <c r="D32" i="2"/>
  <c r="P32" i="2"/>
  <c r="U32" i="2"/>
  <c r="A32" i="2"/>
  <c r="I32" i="2"/>
  <c r="Q32" i="2"/>
  <c r="T32" i="2"/>
  <c r="F32" i="2"/>
  <c r="R32" i="2"/>
  <c r="G32" i="2"/>
  <c r="S32" i="2"/>
  <c r="J32" i="2"/>
  <c r="K32" i="2"/>
  <c r="E32" i="2"/>
  <c r="N32" i="2"/>
  <c r="B32" i="2"/>
  <c r="H32" i="2"/>
  <c r="L32" i="2"/>
  <c r="O32" i="2"/>
  <c r="R64" i="2"/>
  <c r="G64" i="2"/>
  <c r="D64" i="2"/>
  <c r="K64" i="2"/>
  <c r="I64" i="2"/>
  <c r="N64" i="2"/>
  <c r="B64" i="2"/>
  <c r="S64" i="2"/>
  <c r="M64" i="2"/>
  <c r="A64" i="2"/>
  <c r="U64" i="2"/>
  <c r="Q64" i="2"/>
  <c r="O64" i="2"/>
  <c r="H64" i="2"/>
  <c r="L64" i="2"/>
  <c r="E64" i="2"/>
  <c r="T64" i="2"/>
  <c r="J64" i="2"/>
  <c r="F64" i="2"/>
  <c r="P64" i="2"/>
  <c r="K14" i="2"/>
  <c r="M14" i="2"/>
  <c r="Q14" i="2"/>
  <c r="U14" i="2"/>
  <c r="D14" i="2"/>
  <c r="G14" i="2"/>
  <c r="I14" i="2"/>
  <c r="N14" i="2"/>
  <c r="R14" i="2"/>
  <c r="A14" i="2"/>
  <c r="H14" i="2"/>
  <c r="P14" i="2"/>
  <c r="E14" i="2"/>
  <c r="S14" i="2"/>
  <c r="J14" i="2"/>
  <c r="O14" i="2"/>
  <c r="L14" i="2"/>
  <c r="F14" i="2"/>
  <c r="T14" i="2"/>
  <c r="B14" i="2"/>
  <c r="T29" i="2"/>
  <c r="F29" i="2"/>
  <c r="R29" i="2"/>
  <c r="G29" i="2"/>
  <c r="M29" i="2"/>
  <c r="I29" i="2"/>
  <c r="J29" i="2"/>
  <c r="N29" i="2"/>
  <c r="L29" i="2"/>
  <c r="H29" i="2"/>
  <c r="S29" i="2"/>
  <c r="P29" i="2"/>
  <c r="O29" i="2"/>
  <c r="K29" i="2"/>
  <c r="A29" i="2"/>
  <c r="Q29" i="2"/>
  <c r="E29" i="2"/>
  <c r="B29" i="2"/>
  <c r="U29" i="2"/>
  <c r="D29" i="2"/>
  <c r="Q12" i="2"/>
  <c r="J12" i="2"/>
  <c r="L12" i="2"/>
  <c r="H12" i="2"/>
  <c r="I12" i="2"/>
  <c r="P12" i="2"/>
  <c r="G12" i="2"/>
  <c r="N12" i="2"/>
  <c r="B12" i="2"/>
  <c r="E12" i="2"/>
  <c r="O12" i="2"/>
  <c r="D12" i="2"/>
  <c r="A12" i="2"/>
  <c r="R12" i="2"/>
  <c r="T12" i="2"/>
  <c r="K12" i="2"/>
  <c r="M12" i="2"/>
  <c r="F12" i="2"/>
  <c r="S12" i="2"/>
  <c r="U12" i="2"/>
  <c r="M74" i="2"/>
  <c r="E74" i="2"/>
  <c r="B74" i="2"/>
  <c r="R74" i="2"/>
  <c r="N74" i="2"/>
  <c r="G74" i="2"/>
  <c r="I74" i="2"/>
  <c r="O74" i="2"/>
  <c r="H74" i="2"/>
  <c r="F74" i="2"/>
  <c r="D74" i="2"/>
  <c r="L74" i="2"/>
  <c r="J74" i="2"/>
  <c r="T74" i="2"/>
  <c r="Q74" i="2"/>
  <c r="U74" i="2"/>
  <c r="S74" i="2"/>
  <c r="K74" i="2"/>
  <c r="P74" i="2"/>
  <c r="A74" i="2"/>
  <c r="N28" i="2"/>
  <c r="O28" i="2"/>
  <c r="K28" i="2"/>
  <c r="Q28" i="2"/>
  <c r="P28" i="2"/>
  <c r="T28" i="2"/>
  <c r="G28" i="2"/>
  <c r="M28" i="2"/>
  <c r="H28" i="2"/>
  <c r="S28" i="2"/>
  <c r="I28" i="2"/>
  <c r="L28" i="2"/>
  <c r="R28" i="2"/>
  <c r="A28" i="2"/>
  <c r="E28" i="2"/>
  <c r="D28" i="2"/>
  <c r="U28" i="2"/>
  <c r="F28" i="2"/>
  <c r="B28" i="2"/>
  <c r="J28" i="2"/>
  <c r="G21" i="2"/>
  <c r="L21" i="2"/>
  <c r="A21" i="2"/>
  <c r="T21" i="2"/>
  <c r="S21" i="2"/>
  <c r="Q21" i="2"/>
  <c r="F21" i="2"/>
  <c r="R21" i="2"/>
  <c r="D21" i="2"/>
  <c r="U21" i="2"/>
  <c r="M21" i="2"/>
  <c r="J21" i="2"/>
  <c r="N21" i="2"/>
  <c r="K21" i="2"/>
  <c r="H21" i="2"/>
  <c r="P21" i="2"/>
  <c r="E21" i="2"/>
  <c r="B21" i="2"/>
  <c r="I21" i="2"/>
  <c r="O21" i="2"/>
  <c r="M24" i="2"/>
  <c r="U24" i="2"/>
  <c r="Q24" i="2"/>
  <c r="L24" i="2"/>
  <c r="I24" i="2"/>
  <c r="P24" i="2"/>
  <c r="S24" i="2"/>
  <c r="R24" i="2"/>
  <c r="B24" i="2"/>
  <c r="H24" i="2"/>
  <c r="F24" i="2"/>
  <c r="A24" i="2"/>
  <c r="D24" i="2"/>
  <c r="N24" i="2"/>
  <c r="O24" i="2"/>
  <c r="T24" i="2"/>
  <c r="J24" i="2"/>
  <c r="G24" i="2"/>
  <c r="K24" i="2"/>
  <c r="E24" i="2"/>
  <c r="R41" i="2"/>
  <c r="D41" i="2"/>
  <c r="Q41" i="2"/>
  <c r="T41" i="2"/>
  <c r="N41" i="2"/>
  <c r="I41" i="2"/>
  <c r="K41" i="2"/>
  <c r="P41" i="2"/>
  <c r="G41" i="2"/>
  <c r="A41" i="2"/>
  <c r="B41" i="2"/>
  <c r="F41" i="2"/>
  <c r="O41" i="2"/>
  <c r="E41" i="2"/>
  <c r="J41" i="2"/>
  <c r="H41" i="2"/>
  <c r="U41" i="2"/>
  <c r="S41" i="2"/>
  <c r="L41" i="2"/>
  <c r="M41" i="2"/>
  <c r="F55" i="2"/>
  <c r="J55" i="2"/>
  <c r="S55" i="2"/>
  <c r="I55" i="2"/>
  <c r="K55" i="2"/>
  <c r="O55" i="2"/>
  <c r="H55" i="2"/>
  <c r="E55" i="2"/>
  <c r="A55" i="2"/>
  <c r="N55" i="2"/>
  <c r="P55" i="2"/>
  <c r="M55" i="2"/>
  <c r="B55" i="2"/>
  <c r="R55" i="2"/>
  <c r="Q55" i="2"/>
  <c r="G55" i="2"/>
  <c r="L55" i="2"/>
  <c r="D55" i="2"/>
  <c r="U55" i="2"/>
  <c r="T55" i="2"/>
  <c r="I68" i="2"/>
  <c r="S68" i="2"/>
  <c r="H68" i="2"/>
  <c r="E68" i="2"/>
  <c r="P68" i="2"/>
  <c r="Q68" i="2"/>
  <c r="A68" i="2"/>
  <c r="L68" i="2"/>
  <c r="J68" i="2"/>
  <c r="D68" i="2"/>
  <c r="K68" i="2"/>
  <c r="T68" i="2"/>
  <c r="B68" i="2"/>
  <c r="N68" i="2"/>
  <c r="G68" i="2"/>
  <c r="O68" i="2"/>
  <c r="F68" i="2"/>
  <c r="M68" i="2"/>
  <c r="U68" i="2"/>
  <c r="R68" i="2"/>
  <c r="O63" i="2"/>
  <c r="B63" i="2"/>
  <c r="G63" i="2"/>
  <c r="S63" i="2"/>
  <c r="K63" i="2"/>
  <c r="H63" i="2"/>
  <c r="N63" i="2"/>
  <c r="D63" i="2"/>
  <c r="M63" i="2"/>
  <c r="P63" i="2"/>
  <c r="T63" i="2"/>
  <c r="F63" i="2"/>
  <c r="Q63" i="2"/>
  <c r="E63" i="2"/>
  <c r="A63" i="2"/>
  <c r="I63" i="2"/>
  <c r="R63" i="2"/>
  <c r="J63" i="2"/>
  <c r="L63" i="2"/>
  <c r="U63" i="2"/>
  <c r="K10" i="2"/>
  <c r="H10" i="2"/>
  <c r="L10" i="2"/>
  <c r="N10" i="2"/>
  <c r="Q10" i="2"/>
  <c r="D10" i="2"/>
  <c r="R10" i="2"/>
  <c r="B10" i="2"/>
  <c r="G10" i="2"/>
  <c r="P10" i="2"/>
  <c r="S10" i="2"/>
  <c r="T10" i="2"/>
  <c r="A10" i="2"/>
  <c r="J10" i="2"/>
  <c r="U10" i="2"/>
  <c r="F10" i="2"/>
  <c r="O10" i="2"/>
  <c r="M10" i="2"/>
  <c r="E10" i="2"/>
  <c r="I10" i="2"/>
  <c r="K46" i="2"/>
  <c r="H46" i="2"/>
  <c r="B46" i="2"/>
  <c r="P46" i="2"/>
  <c r="R46" i="2"/>
  <c r="G46" i="2"/>
  <c r="J46" i="2"/>
  <c r="U46" i="2"/>
  <c r="L46" i="2"/>
  <c r="A46" i="2"/>
  <c r="I46" i="2"/>
  <c r="S46" i="2"/>
  <c r="M46" i="2"/>
  <c r="D46" i="2"/>
  <c r="T46" i="2"/>
  <c r="E46" i="2"/>
  <c r="O46" i="2"/>
  <c r="Q46" i="2"/>
  <c r="F46" i="2"/>
  <c r="N46" i="2"/>
  <c r="A33" i="2"/>
  <c r="S33" i="2"/>
  <c r="R33" i="2"/>
  <c r="H33" i="2"/>
  <c r="O33" i="2"/>
  <c r="N33" i="2"/>
  <c r="B33" i="2"/>
  <c r="P33" i="2"/>
  <c r="M33" i="2"/>
  <c r="U33" i="2"/>
  <c r="I33" i="2"/>
  <c r="J33" i="2"/>
  <c r="G33" i="2"/>
  <c r="T33" i="2"/>
  <c r="E33" i="2"/>
  <c r="K33" i="2"/>
  <c r="Q33" i="2"/>
  <c r="F33" i="2"/>
  <c r="L33" i="2"/>
  <c r="D33" i="2"/>
  <c r="M73" i="2"/>
  <c r="J73" i="2"/>
  <c r="B73" i="2"/>
  <c r="E73" i="2"/>
  <c r="G73" i="2"/>
  <c r="P73" i="2"/>
  <c r="R73" i="2"/>
  <c r="O73" i="2"/>
  <c r="Q73" i="2"/>
  <c r="N73" i="2"/>
  <c r="K73" i="2"/>
  <c r="I73" i="2"/>
  <c r="S73" i="2"/>
  <c r="T73" i="2"/>
  <c r="F73" i="2"/>
  <c r="D73" i="2"/>
  <c r="L73" i="2"/>
  <c r="H73" i="2"/>
  <c r="A73" i="2"/>
  <c r="U73" i="2"/>
  <c r="M26" i="2"/>
  <c r="S26" i="2"/>
  <c r="N26" i="2"/>
  <c r="B26" i="2"/>
  <c r="F26" i="2"/>
  <c r="U26" i="2"/>
  <c r="J26" i="2"/>
  <c r="O26" i="2"/>
  <c r="H26" i="2"/>
  <c r="I26" i="2"/>
  <c r="L26" i="2"/>
  <c r="D26" i="2"/>
  <c r="R26" i="2"/>
  <c r="G26" i="2"/>
  <c r="K26" i="2"/>
  <c r="P26" i="2"/>
  <c r="T26" i="2"/>
  <c r="E26" i="2"/>
  <c r="Q26" i="2"/>
  <c r="A26" i="2"/>
  <c r="A45" i="2"/>
  <c r="M45" i="2"/>
  <c r="K45" i="2"/>
  <c r="J45" i="2"/>
  <c r="T45" i="2"/>
  <c r="Q45" i="2"/>
  <c r="P45" i="2"/>
  <c r="F45" i="2"/>
  <c r="G45" i="2"/>
  <c r="S45" i="2"/>
  <c r="E45" i="2"/>
  <c r="L45" i="2"/>
  <c r="R45" i="2"/>
  <c r="B45" i="2"/>
  <c r="D45" i="2"/>
  <c r="O45" i="2"/>
  <c r="I45" i="2"/>
  <c r="H45" i="2"/>
  <c r="U45" i="2"/>
  <c r="N45" i="2"/>
  <c r="K37" i="2"/>
  <c r="S37" i="2"/>
  <c r="M37" i="2"/>
  <c r="L37" i="2"/>
  <c r="H37" i="2"/>
  <c r="R37" i="2"/>
  <c r="N37" i="2"/>
  <c r="Q37" i="2"/>
  <c r="B37" i="2"/>
  <c r="D37" i="2"/>
  <c r="E37" i="2"/>
  <c r="O37" i="2"/>
  <c r="U37" i="2"/>
  <c r="F37" i="2"/>
  <c r="T37" i="2"/>
  <c r="J37" i="2"/>
  <c r="I37" i="2"/>
  <c r="A37" i="2"/>
  <c r="P37" i="2"/>
  <c r="G37" i="2"/>
  <c r="G17" i="2"/>
  <c r="J17" i="2"/>
  <c r="L17" i="2"/>
  <c r="K17" i="2"/>
  <c r="I17" i="2"/>
  <c r="N17" i="2"/>
  <c r="M17" i="2"/>
  <c r="D17" i="2"/>
  <c r="O17" i="2"/>
  <c r="A17" i="2"/>
  <c r="E17" i="2"/>
  <c r="F17" i="2"/>
  <c r="B17" i="2"/>
  <c r="P17" i="2"/>
  <c r="Q17" i="2"/>
  <c r="R17" i="2"/>
  <c r="U17" i="2"/>
  <c r="H17" i="2"/>
  <c r="T17" i="2"/>
  <c r="S17" i="2"/>
  <c r="F11" i="2"/>
  <c r="K11" i="2"/>
  <c r="U11" i="2"/>
  <c r="A11" i="2"/>
  <c r="S11" i="2"/>
  <c r="Q11" i="2"/>
  <c r="L11" i="2"/>
  <c r="N11" i="2"/>
  <c r="I11" i="2"/>
  <c r="J11" i="2"/>
  <c r="R11" i="2"/>
  <c r="B11" i="2"/>
  <c r="E11" i="2"/>
  <c r="O11" i="2"/>
  <c r="M11" i="2"/>
  <c r="T11" i="2"/>
  <c r="D11" i="2"/>
  <c r="P11" i="2"/>
  <c r="G11" i="2"/>
  <c r="H11" i="2"/>
  <c r="M52" i="2"/>
  <c r="Q52" i="2"/>
  <c r="P52" i="2"/>
  <c r="U52" i="2"/>
  <c r="A52" i="2"/>
  <c r="R52" i="2"/>
  <c r="B52" i="2"/>
  <c r="T52" i="2"/>
  <c r="N52" i="2"/>
  <c r="L52" i="2"/>
  <c r="K52" i="2"/>
  <c r="S52" i="2"/>
  <c r="H52" i="2"/>
  <c r="G52" i="2"/>
  <c r="O52" i="2"/>
  <c r="E52" i="2"/>
  <c r="I52" i="2"/>
  <c r="F52" i="2"/>
  <c r="J52" i="2"/>
  <c r="D52" i="2"/>
  <c r="F67" i="2"/>
  <c r="N67" i="2"/>
  <c r="J67" i="2"/>
  <c r="I67" i="2"/>
  <c r="P67" i="2"/>
  <c r="G67" i="2"/>
  <c r="T67" i="2"/>
  <c r="B67" i="2"/>
  <c r="D67" i="2"/>
  <c r="E67" i="2"/>
  <c r="A67" i="2"/>
  <c r="L67" i="2"/>
  <c r="R67" i="2"/>
  <c r="S67" i="2"/>
  <c r="U67" i="2"/>
  <c r="H67" i="2"/>
  <c r="K67" i="2"/>
  <c r="Q67" i="2"/>
  <c r="O67" i="2"/>
  <c r="M67" i="2"/>
  <c r="G8" i="2"/>
  <c r="F8" i="2"/>
  <c r="H8" i="2"/>
  <c r="Q8" i="2"/>
  <c r="R8" i="2"/>
  <c r="N8" i="2"/>
  <c r="E8" i="2"/>
  <c r="S8" i="2"/>
  <c r="I8" i="2"/>
  <c r="K8" i="2"/>
  <c r="A8" i="2"/>
  <c r="O8" i="2"/>
  <c r="M8" i="2"/>
  <c r="T8" i="2"/>
  <c r="L8" i="2"/>
  <c r="P8" i="2"/>
  <c r="J8" i="2"/>
  <c r="D8" i="2"/>
  <c r="U8" i="2"/>
  <c r="B8" i="2"/>
  <c r="L79" i="2"/>
  <c r="S79" i="2"/>
  <c r="H79" i="2"/>
  <c r="U79" i="2"/>
  <c r="R79" i="2"/>
  <c r="P79" i="2"/>
  <c r="T79" i="2"/>
  <c r="I79" i="2"/>
  <c r="F79" i="2"/>
  <c r="G79" i="2"/>
  <c r="J79" i="2"/>
  <c r="D79" i="2"/>
  <c r="K79" i="2"/>
  <c r="B79" i="2"/>
  <c r="M79" i="2"/>
  <c r="E79" i="2"/>
  <c r="Q79" i="2"/>
  <c r="O79" i="2"/>
  <c r="N79" i="2"/>
  <c r="A79" i="2"/>
  <c r="N20" i="2"/>
  <c r="O20" i="2"/>
  <c r="P20" i="2"/>
  <c r="G20" i="2"/>
  <c r="H20" i="2"/>
  <c r="R20" i="2"/>
  <c r="A20" i="2"/>
  <c r="D20" i="2"/>
  <c r="K20" i="2"/>
  <c r="S20" i="2"/>
  <c r="M20" i="2"/>
  <c r="T20" i="2"/>
  <c r="U20" i="2"/>
  <c r="J20" i="2"/>
  <c r="I20" i="2"/>
  <c r="L20" i="2"/>
  <c r="B20" i="2"/>
  <c r="F20" i="2"/>
  <c r="Q20" i="2"/>
  <c r="E20" i="2"/>
  <c r="E31" i="2"/>
  <c r="S31" i="2"/>
  <c r="U31" i="2"/>
  <c r="I31" i="2"/>
  <c r="K31" i="2"/>
  <c r="Q31" i="2"/>
  <c r="M31" i="2"/>
  <c r="B31" i="2"/>
  <c r="D31" i="2"/>
  <c r="L31" i="2"/>
  <c r="H31" i="2"/>
  <c r="J31" i="2"/>
  <c r="G31" i="2"/>
  <c r="R31" i="2"/>
  <c r="F31" i="2"/>
  <c r="A31" i="2"/>
  <c r="T31" i="2"/>
  <c r="N31" i="2"/>
  <c r="O31" i="2"/>
  <c r="P31" i="2"/>
  <c r="T13" i="2"/>
  <c r="Q13" i="2"/>
  <c r="U13" i="2"/>
  <c r="N13" i="2"/>
  <c r="I13" i="2"/>
  <c r="L13" i="2"/>
  <c r="H13" i="2"/>
  <c r="P13" i="2"/>
  <c r="J13" i="2"/>
  <c r="E13" i="2"/>
  <c r="S13" i="2"/>
  <c r="M13" i="2"/>
  <c r="F13" i="2"/>
  <c r="A13" i="2"/>
  <c r="G13" i="2"/>
  <c r="B13" i="2"/>
  <c r="R13" i="2"/>
  <c r="O13" i="2"/>
  <c r="D13" i="2"/>
  <c r="K13" i="2"/>
  <c r="A81" i="2"/>
  <c r="B81" i="2"/>
  <c r="N81" i="2"/>
  <c r="D81" i="2"/>
  <c r="F81" i="2"/>
  <c r="I81" i="2"/>
  <c r="M81" i="2"/>
  <c r="G81" i="2"/>
  <c r="H81" i="2"/>
  <c r="L81" i="2"/>
  <c r="E81" i="2"/>
  <c r="U81" i="2"/>
  <c r="O81" i="2"/>
  <c r="R81" i="2"/>
  <c r="T81" i="2"/>
  <c r="K81" i="2"/>
  <c r="S81" i="2"/>
  <c r="Q81" i="2"/>
  <c r="P81" i="2"/>
  <c r="J81" i="2"/>
  <c r="M6" i="2"/>
  <c r="D6" i="2"/>
  <c r="N6" i="2"/>
  <c r="S6" i="2"/>
  <c r="P6" i="2"/>
  <c r="B6" i="2"/>
  <c r="H6" i="2"/>
  <c r="O6" i="2"/>
  <c r="J6" i="2"/>
  <c r="A6" i="2"/>
  <c r="E6" i="2"/>
  <c r="Q6" i="2"/>
  <c r="G6" i="2"/>
  <c r="U6" i="2"/>
  <c r="F6" i="2"/>
  <c r="T6" i="2"/>
  <c r="I6" i="2"/>
  <c r="K6" i="2"/>
  <c r="L6" i="2"/>
  <c r="P48" i="2"/>
  <c r="M48" i="2"/>
  <c r="B48" i="2"/>
  <c r="H48" i="2"/>
  <c r="D48" i="2"/>
  <c r="S48" i="2"/>
  <c r="I48" i="2"/>
  <c r="L48" i="2"/>
  <c r="R48" i="2"/>
  <c r="K48" i="2"/>
  <c r="J48" i="2"/>
  <c r="F48" i="2"/>
  <c r="A48" i="2"/>
  <c r="N48" i="2"/>
  <c r="T48" i="2"/>
  <c r="U48" i="2"/>
  <c r="O48" i="2"/>
  <c r="G48" i="2"/>
  <c r="Q48" i="2"/>
  <c r="E48" i="2"/>
  <c r="J65" i="2"/>
  <c r="I65" i="2"/>
  <c r="M65" i="2"/>
  <c r="K65" i="2"/>
  <c r="E65" i="2"/>
  <c r="F65" i="2"/>
  <c r="Q65" i="2"/>
  <c r="T65" i="2"/>
  <c r="A65" i="2"/>
  <c r="N65" i="2"/>
  <c r="H65" i="2"/>
  <c r="S65" i="2"/>
  <c r="U65" i="2"/>
  <c r="G65" i="2"/>
  <c r="R65" i="2"/>
  <c r="D65" i="2"/>
  <c r="P65" i="2"/>
  <c r="L65" i="2"/>
  <c r="O65" i="2"/>
  <c r="B65" i="2"/>
  <c r="E25" i="2"/>
  <c r="L25" i="2"/>
  <c r="Q25" i="2"/>
  <c r="K25" i="2"/>
  <c r="J25" i="2"/>
  <c r="I25" i="2"/>
  <c r="U25" i="2"/>
  <c r="A25" i="2"/>
  <c r="F25" i="2"/>
  <c r="G25" i="2"/>
  <c r="B25" i="2"/>
  <c r="N25" i="2"/>
  <c r="S25" i="2"/>
  <c r="D25" i="2"/>
  <c r="T25" i="2"/>
  <c r="M25" i="2"/>
  <c r="H25" i="2"/>
  <c r="P25" i="2"/>
  <c r="R25" i="2"/>
  <c r="O25" i="2"/>
  <c r="J60" i="2"/>
  <c r="H60" i="2"/>
  <c r="A60" i="2"/>
  <c r="B60" i="2"/>
  <c r="O60" i="2"/>
  <c r="E60" i="2"/>
  <c r="D60" i="2"/>
  <c r="F60" i="2"/>
  <c r="N60" i="2"/>
  <c r="U60" i="2"/>
  <c r="Q60" i="2"/>
  <c r="S60" i="2"/>
  <c r="I60" i="2"/>
  <c r="R60" i="2"/>
  <c r="K60" i="2"/>
  <c r="M60" i="2"/>
  <c r="G60" i="2"/>
  <c r="L60" i="2"/>
  <c r="P60" i="2"/>
  <c r="T60" i="2"/>
  <c r="U5" i="2"/>
  <c r="H5" i="2"/>
  <c r="G5" i="2"/>
  <c r="N5" i="2"/>
  <c r="P5" i="2"/>
  <c r="R5" i="2"/>
  <c r="F5" i="2"/>
  <c r="D5" i="2"/>
  <c r="A5" i="2"/>
  <c r="O5" i="2"/>
  <c r="S5" i="2"/>
  <c r="J5" i="2"/>
  <c r="E5" i="2"/>
  <c r="L5" i="2"/>
  <c r="Q5" i="2"/>
  <c r="B5" i="2"/>
  <c r="I5" i="2"/>
  <c r="M5" i="2"/>
  <c r="T5" i="2"/>
  <c r="K5" i="2"/>
  <c r="D7" i="2"/>
  <c r="A7" i="2"/>
  <c r="N7" i="2"/>
  <c r="M7" i="2"/>
  <c r="L7" i="2"/>
  <c r="T7" i="2"/>
  <c r="R7" i="2"/>
  <c r="Q7" i="2"/>
  <c r="S7" i="2"/>
  <c r="P7" i="2"/>
  <c r="O7" i="2"/>
  <c r="E7" i="2"/>
  <c r="G7" i="2"/>
  <c r="F7" i="2"/>
  <c r="K7" i="2"/>
  <c r="J7" i="2"/>
  <c r="U7" i="2"/>
  <c r="I7" i="2"/>
  <c r="B7" i="2"/>
  <c r="H7" i="2"/>
  <c r="J18" i="2"/>
  <c r="U18" i="2"/>
  <c r="R18" i="2"/>
  <c r="K18" i="2"/>
  <c r="P18" i="2"/>
  <c r="H18" i="2"/>
  <c r="G18" i="2"/>
  <c r="D18" i="2"/>
  <c r="S18" i="2"/>
  <c r="T18" i="2"/>
  <c r="B18" i="2"/>
  <c r="E18" i="2"/>
  <c r="I18" i="2"/>
  <c r="L18" i="2"/>
  <c r="N18" i="2"/>
  <c r="F18" i="2"/>
  <c r="O18" i="2"/>
  <c r="A18" i="2"/>
  <c r="Q18" i="2"/>
  <c r="M18" i="2"/>
  <c r="B36" i="2"/>
  <c r="H36" i="2"/>
  <c r="E36" i="2"/>
  <c r="P36" i="2"/>
  <c r="D36" i="2"/>
  <c r="U36" i="2"/>
  <c r="G36" i="2"/>
  <c r="O36" i="2"/>
  <c r="I36" i="2"/>
  <c r="A36" i="2"/>
  <c r="L36" i="2"/>
  <c r="S36" i="2"/>
  <c r="J36" i="2"/>
  <c r="Q36" i="2"/>
  <c r="T36" i="2"/>
  <c r="F36" i="2"/>
  <c r="R36" i="2"/>
  <c r="K36" i="2"/>
  <c r="M36" i="2"/>
  <c r="N36" i="2"/>
  <c r="P75" i="2"/>
  <c r="S75" i="2"/>
  <c r="I75" i="2"/>
  <c r="E75" i="2"/>
  <c r="U75" i="2"/>
  <c r="B75" i="2"/>
  <c r="J75" i="2"/>
  <c r="G75" i="2"/>
  <c r="H75" i="2"/>
  <c r="K75" i="2"/>
  <c r="T75" i="2"/>
  <c r="M75" i="2"/>
  <c r="L75" i="2"/>
  <c r="A75" i="2"/>
  <c r="Q75" i="2"/>
  <c r="O75" i="2"/>
  <c r="F75" i="2"/>
  <c r="D75" i="2"/>
  <c r="N75" i="2"/>
  <c r="R75" i="2"/>
  <c r="N3" i="2"/>
  <c r="A3" i="2"/>
  <c r="P3" i="2"/>
  <c r="F3" i="2"/>
  <c r="H3" i="2"/>
  <c r="I3" i="2"/>
  <c r="B3" i="2"/>
  <c r="M3" i="2"/>
  <c r="J3" i="2"/>
  <c r="L3" i="2"/>
  <c r="T3" i="2"/>
  <c r="S3" i="2"/>
  <c r="E3" i="2"/>
  <c r="O3" i="2"/>
  <c r="G3" i="2"/>
  <c r="K3" i="2"/>
  <c r="D3" i="2"/>
  <c r="Q3" i="2"/>
  <c r="U3" i="2"/>
  <c r="R3" i="2"/>
  <c r="J80" i="2"/>
  <c r="D80" i="2"/>
  <c r="B80" i="2"/>
  <c r="L80" i="2"/>
  <c r="O80" i="2"/>
  <c r="P80" i="2"/>
  <c r="S80" i="2"/>
  <c r="F80" i="2"/>
  <c r="K80" i="2"/>
  <c r="A80" i="2"/>
  <c r="G80" i="2"/>
  <c r="E80" i="2"/>
  <c r="I80" i="2"/>
  <c r="R80" i="2"/>
  <c r="Q80" i="2"/>
  <c r="U80" i="2"/>
  <c r="M80" i="2"/>
  <c r="T80" i="2"/>
  <c r="N80" i="2"/>
  <c r="H80" i="2"/>
  <c r="L22" i="2"/>
  <c r="J22" i="2"/>
  <c r="U22" i="2"/>
  <c r="Q22" i="2"/>
  <c r="N22" i="2"/>
  <c r="H22" i="2"/>
  <c r="T22" i="2"/>
  <c r="A22" i="2"/>
  <c r="E22" i="2"/>
  <c r="S22" i="2"/>
  <c r="F22" i="2"/>
  <c r="D22" i="2"/>
  <c r="K22" i="2"/>
  <c r="O22" i="2"/>
  <c r="B22" i="2"/>
  <c r="I22" i="2"/>
  <c r="M22" i="2"/>
  <c r="P22" i="2"/>
  <c r="R22" i="2"/>
  <c r="G22" i="2"/>
  <c r="O16" i="2"/>
  <c r="B16" i="2"/>
  <c r="N16" i="2"/>
  <c r="Q16" i="2"/>
  <c r="A16" i="2"/>
  <c r="H16" i="2"/>
  <c r="J16" i="2"/>
  <c r="U16" i="2"/>
  <c r="E16" i="2"/>
  <c r="I16" i="2"/>
  <c r="T16" i="2"/>
  <c r="F16" i="2"/>
  <c r="P16" i="2"/>
  <c r="L16" i="2"/>
  <c r="K16" i="2"/>
  <c r="G16" i="2"/>
  <c r="D16" i="2"/>
  <c r="M16" i="2"/>
  <c r="S16" i="2"/>
  <c r="R16" i="2"/>
  <c r="G49" i="2"/>
  <c r="I49" i="2"/>
  <c r="U49" i="2"/>
  <c r="H49" i="2"/>
  <c r="B49" i="2"/>
  <c r="Q49" i="2"/>
  <c r="N49" i="2"/>
  <c r="T49" i="2"/>
  <c r="L49" i="2"/>
  <c r="D49" i="2"/>
  <c r="R49" i="2"/>
  <c r="O49" i="2"/>
  <c r="E49" i="2"/>
  <c r="J49" i="2"/>
  <c r="F49" i="2"/>
  <c r="M49" i="2"/>
  <c r="K49" i="2"/>
  <c r="P49" i="2"/>
  <c r="S49" i="2"/>
  <c r="A49" i="2"/>
  <c r="R19" i="2"/>
  <c r="L19" i="2"/>
  <c r="M19" i="2"/>
  <c r="U19" i="2"/>
  <c r="P19" i="2"/>
  <c r="N19" i="2"/>
  <c r="S19" i="2"/>
  <c r="K19" i="2"/>
  <c r="B19" i="2"/>
  <c r="D19" i="2"/>
  <c r="O19" i="2"/>
  <c r="H19" i="2"/>
  <c r="E19" i="2"/>
  <c r="T19" i="2"/>
  <c r="F19" i="2"/>
  <c r="I19" i="2"/>
  <c r="A19" i="2"/>
  <c r="J19" i="2"/>
  <c r="G19" i="2"/>
  <c r="Q19" i="2"/>
  <c r="U38" i="2"/>
  <c r="M38" i="2"/>
  <c r="K38" i="2"/>
  <c r="I38" i="2"/>
  <c r="P38" i="2"/>
  <c r="B38" i="2"/>
  <c r="E38" i="2"/>
  <c r="H38" i="2"/>
  <c r="Q38" i="2"/>
  <c r="F38" i="2"/>
  <c r="G38" i="2"/>
  <c r="O38" i="2"/>
  <c r="S38" i="2"/>
  <c r="N38" i="2"/>
  <c r="A38" i="2"/>
  <c r="L38" i="2"/>
  <c r="R38" i="2"/>
  <c r="J38" i="2"/>
  <c r="T38" i="2"/>
  <c r="D38" i="2"/>
  <c r="P69" i="2"/>
  <c r="H69" i="2"/>
  <c r="I69" i="2"/>
  <c r="B69" i="2"/>
  <c r="L69" i="2"/>
  <c r="G69" i="2"/>
  <c r="K69" i="2"/>
  <c r="F69" i="2"/>
  <c r="M69" i="2"/>
  <c r="J69" i="2"/>
  <c r="N69" i="2"/>
  <c r="S69" i="2"/>
  <c r="R69" i="2"/>
  <c r="A69" i="2"/>
  <c r="Q69" i="2"/>
  <c r="E69" i="2"/>
  <c r="D69" i="2"/>
  <c r="U69" i="2"/>
  <c r="O69" i="2"/>
  <c r="T69" i="2"/>
  <c r="S56" i="2"/>
  <c r="K56" i="2"/>
  <c r="P56" i="2"/>
  <c r="O56" i="2"/>
  <c r="E56" i="2"/>
  <c r="D56" i="2"/>
  <c r="N56" i="2"/>
  <c r="A56" i="2"/>
  <c r="T56" i="2"/>
  <c r="H56" i="2"/>
  <c r="G56" i="2"/>
  <c r="I56" i="2"/>
  <c r="R56" i="2"/>
  <c r="F56" i="2"/>
  <c r="U56" i="2"/>
  <c r="J56" i="2"/>
  <c r="Q56" i="2"/>
  <c r="B56" i="2"/>
  <c r="M56" i="2"/>
  <c r="L56" i="2"/>
  <c r="J71" i="2"/>
  <c r="K71" i="2"/>
  <c r="M71" i="2"/>
  <c r="E71" i="2"/>
  <c r="I71" i="2"/>
  <c r="T71" i="2"/>
  <c r="G71" i="2"/>
  <c r="N71" i="2"/>
  <c r="D71" i="2"/>
  <c r="S71" i="2"/>
  <c r="P71" i="2"/>
  <c r="H71" i="2"/>
  <c r="B71" i="2"/>
  <c r="R71" i="2"/>
  <c r="F71" i="2"/>
  <c r="O71" i="2"/>
  <c r="A71" i="2"/>
  <c r="L71" i="2"/>
  <c r="Q71" i="2"/>
  <c r="U71" i="2"/>
  <c r="J39" i="2"/>
  <c r="H39" i="2"/>
  <c r="S39" i="2"/>
  <c r="K39" i="2"/>
  <c r="I39" i="2"/>
  <c r="P39" i="2"/>
  <c r="O39" i="2"/>
  <c r="R39" i="2"/>
  <c r="F39" i="2"/>
  <c r="M39" i="2"/>
  <c r="U39" i="2"/>
  <c r="B39" i="2"/>
  <c r="A39" i="2"/>
  <c r="E39" i="2"/>
  <c r="L39" i="2"/>
  <c r="G39" i="2"/>
  <c r="Q39" i="2"/>
  <c r="T39" i="2"/>
  <c r="N39" i="2"/>
  <c r="D39" i="2"/>
  <c r="M62" i="2"/>
  <c r="L62" i="2"/>
  <c r="J62" i="2"/>
  <c r="D62" i="2"/>
  <c r="F62" i="2"/>
  <c r="O62" i="2"/>
  <c r="B62" i="2"/>
  <c r="H62" i="2"/>
  <c r="T62" i="2"/>
  <c r="N62" i="2"/>
  <c r="P62" i="2"/>
  <c r="K62" i="2"/>
  <c r="U62" i="2"/>
  <c r="G62" i="2"/>
  <c r="R62" i="2"/>
  <c r="E62" i="2"/>
  <c r="A62" i="2"/>
  <c r="I62" i="2"/>
  <c r="S62" i="2"/>
  <c r="Q62" i="2"/>
  <c r="O72" i="2"/>
  <c r="N72" i="2"/>
  <c r="L72" i="2"/>
  <c r="H72" i="2"/>
  <c r="A72" i="2"/>
  <c r="E72" i="2"/>
  <c r="R72" i="2"/>
  <c r="P72" i="2"/>
  <c r="M72" i="2"/>
  <c r="T72" i="2"/>
  <c r="I72" i="2"/>
  <c r="S72" i="2"/>
  <c r="G72" i="2"/>
  <c r="K72" i="2"/>
  <c r="J72" i="2"/>
  <c r="D72" i="2"/>
  <c r="U72" i="2"/>
  <c r="B72" i="2"/>
  <c r="Q72" i="2"/>
  <c r="F72" i="2"/>
  <c r="Q78" i="2"/>
  <c r="U78" i="2"/>
  <c r="B78" i="2"/>
  <c r="I78" i="2"/>
  <c r="E78" i="2"/>
  <c r="H78" i="2"/>
  <c r="K78" i="2"/>
  <c r="A78" i="2"/>
  <c r="L78" i="2"/>
  <c r="N78" i="2"/>
  <c r="P78" i="2"/>
  <c r="S78" i="2"/>
  <c r="D78" i="2"/>
  <c r="O78" i="2"/>
  <c r="G78" i="2"/>
  <c r="M78" i="2"/>
  <c r="T78" i="2"/>
  <c r="R78" i="2"/>
  <c r="J78" i="2"/>
  <c r="F78" i="2"/>
  <c r="H70" i="2"/>
  <c r="G70" i="2"/>
  <c r="B70" i="2"/>
  <c r="U70" i="2"/>
  <c r="Q70" i="2"/>
  <c r="M70" i="2"/>
  <c r="K70" i="2"/>
  <c r="E70" i="2"/>
  <c r="D70" i="2"/>
  <c r="L70" i="2"/>
  <c r="P70" i="2"/>
  <c r="N70" i="2"/>
  <c r="J70" i="2"/>
  <c r="R70" i="2"/>
  <c r="O70" i="2"/>
  <c r="F70" i="2"/>
  <c r="A70" i="2"/>
  <c r="T70" i="2"/>
  <c r="S70" i="2"/>
  <c r="I70" i="2"/>
  <c r="Q61" i="2"/>
  <c r="G61" i="2"/>
  <c r="J61" i="2"/>
  <c r="R61" i="2"/>
  <c r="U61" i="2"/>
  <c r="T61" i="2"/>
  <c r="B61" i="2"/>
  <c r="I61" i="2"/>
  <c r="O61" i="2"/>
  <c r="H61" i="2"/>
  <c r="P61" i="2"/>
  <c r="N61" i="2"/>
  <c r="L61" i="2"/>
  <c r="S61" i="2"/>
  <c r="E61" i="2"/>
  <c r="M61" i="2"/>
  <c r="K61" i="2"/>
  <c r="D61" i="2"/>
  <c r="A61" i="2"/>
  <c r="F61" i="2"/>
  <c r="J66" i="2"/>
  <c r="K66" i="2"/>
  <c r="H66" i="2"/>
  <c r="M66" i="2"/>
  <c r="T66" i="2"/>
  <c r="P66" i="2"/>
  <c r="F66" i="2"/>
  <c r="S66" i="2"/>
  <c r="B66" i="2"/>
  <c r="U66" i="2"/>
  <c r="A66" i="2"/>
  <c r="N66" i="2"/>
  <c r="D66" i="2"/>
  <c r="O66" i="2"/>
  <c r="L66" i="2"/>
  <c r="E66" i="2"/>
  <c r="Q66" i="2"/>
  <c r="R66" i="2"/>
  <c r="I66" i="2"/>
  <c r="G66" i="2"/>
  <c r="P30" i="2"/>
  <c r="E30" i="2"/>
  <c r="Q30" i="2"/>
  <c r="H30" i="2"/>
  <c r="U30" i="2"/>
  <c r="I30" i="2"/>
  <c r="F30" i="2"/>
  <c r="L30" i="2"/>
  <c r="O30" i="2"/>
  <c r="M30" i="2"/>
  <c r="B30" i="2"/>
  <c r="G30" i="2"/>
  <c r="R30" i="2"/>
  <c r="T30" i="2"/>
  <c r="A30" i="2"/>
  <c r="S30" i="2"/>
  <c r="D30" i="2"/>
  <c r="K30" i="2"/>
  <c r="J30" i="2"/>
  <c r="N30" i="2"/>
  <c r="F40" i="2"/>
  <c r="K40" i="2"/>
  <c r="U40" i="2"/>
  <c r="B40" i="2"/>
  <c r="G40" i="2"/>
  <c r="D40" i="2"/>
  <c r="P40" i="2"/>
  <c r="O40" i="2"/>
  <c r="E40" i="2"/>
  <c r="Q40" i="2"/>
  <c r="N40" i="2"/>
  <c r="R40" i="2"/>
  <c r="M40" i="2"/>
  <c r="S40" i="2"/>
  <c r="A40" i="2"/>
  <c r="T40" i="2"/>
  <c r="L40" i="2"/>
  <c r="I40" i="2"/>
  <c r="H40" i="2"/>
  <c r="J40" i="2"/>
  <c r="K57" i="2"/>
  <c r="O57" i="2"/>
  <c r="N57" i="2"/>
  <c r="F57" i="2"/>
  <c r="M57" i="2"/>
  <c r="A57" i="2"/>
  <c r="I57" i="2"/>
  <c r="E57" i="2"/>
  <c r="L57" i="2"/>
  <c r="G57" i="2"/>
  <c r="Q57" i="2"/>
  <c r="B57" i="2"/>
  <c r="D57" i="2"/>
  <c r="U57" i="2"/>
  <c r="T57" i="2"/>
  <c r="R57" i="2"/>
  <c r="J57" i="2"/>
  <c r="S57" i="2"/>
  <c r="H57" i="2"/>
  <c r="P57" i="2"/>
</calcChain>
</file>

<file path=xl/sharedStrings.xml><?xml version="1.0" encoding="utf-8"?>
<sst xmlns="http://schemas.openxmlformats.org/spreadsheetml/2006/main" count="8152" uniqueCount="271">
  <si>
    <t>Zápis o utkání</t>
  </si>
  <si>
    <t xml:space="preserve">Kuželna:  </t>
  </si>
  <si>
    <t>Datum:  </t>
  </si>
  <si>
    <t>Domácí</t>
  </si>
  <si>
    <t>Hosté</t>
  </si>
  <si>
    <t>Příjmení a jméno hráče</t>
  </si>
  <si>
    <t>Série hodů</t>
  </si>
  <si>
    <t>Výkon</t>
  </si>
  <si>
    <t>Body</t>
  </si>
  <si>
    <t>Plné</t>
  </si>
  <si>
    <t>Dor.</t>
  </si>
  <si>
    <t>Ch.</t>
  </si>
  <si>
    <t>Celk.</t>
  </si>
  <si>
    <t>Dílčí</t>
  </si>
  <si>
    <t>Druž.</t>
  </si>
  <si>
    <t>Celkový výkon družstva  </t>
  </si>
  <si>
    <t>Vedoucí družstva         Jméno:</t>
  </si>
  <si>
    <t>Bodový zisk</t>
  </si>
  <si>
    <t>MKL 2018</t>
  </si>
  <si>
    <t>Vedoucí</t>
  </si>
  <si>
    <t>Jméno:</t>
  </si>
  <si>
    <t>Bohumín</t>
  </si>
  <si>
    <t>poř.</t>
  </si>
  <si>
    <t>max.</t>
  </si>
  <si>
    <t>c.pr.</t>
  </si>
  <si>
    <t>souč.</t>
  </si>
  <si>
    <t>prům.</t>
  </si>
  <si>
    <t>celk.</t>
  </si>
  <si>
    <t>4.dr</t>
  </si>
  <si>
    <t>3.dr</t>
  </si>
  <si>
    <t>2.dr</t>
  </si>
  <si>
    <t>1.dr</t>
  </si>
  <si>
    <t>jméno</t>
  </si>
  <si>
    <t>poř.č.</t>
  </si>
  <si>
    <t>Karty hráčů</t>
  </si>
  <si>
    <t>max</t>
  </si>
  <si>
    <t>poř</t>
  </si>
  <si>
    <t>C.PR</t>
  </si>
  <si>
    <t>Průměr</t>
  </si>
  <si>
    <t>Jméno</t>
  </si>
  <si>
    <t>Družstvo</t>
  </si>
  <si>
    <t>Poř.</t>
  </si>
  <si>
    <t>počet zápasů</t>
  </si>
  <si>
    <t>body</t>
  </si>
  <si>
    <t>POŘADÍ</t>
  </si>
  <si>
    <t>PRŮMĚR        DRUŽSTVA</t>
  </si>
  <si>
    <t>BODY</t>
  </si>
  <si>
    <t>Počet zápasů</t>
  </si>
  <si>
    <t>1.</t>
  </si>
  <si>
    <t>2.</t>
  </si>
  <si>
    <t>Skóre</t>
  </si>
  <si>
    <t>Dílčí body</t>
  </si>
  <si>
    <t>Výhry</t>
  </si>
  <si>
    <t>Remízy</t>
  </si>
  <si>
    <t>Prohry</t>
  </si>
  <si>
    <t>Amatéři z Kocourkova</t>
  </si>
  <si>
    <t>Sliwka Stanislav</t>
  </si>
  <si>
    <t>Klus Jaroslav</t>
  </si>
  <si>
    <t>MKL 2018-Průměry jednotlivců</t>
  </si>
  <si>
    <t>výhry</t>
  </si>
  <si>
    <t>remízy</t>
  </si>
  <si>
    <t>prohry</t>
  </si>
  <si>
    <t>:</t>
  </si>
  <si>
    <t>skore +</t>
  </si>
  <si>
    <t>skore -</t>
  </si>
  <si>
    <t>dílčí body +</t>
  </si>
  <si>
    <t>dílčí body -</t>
  </si>
  <si>
    <t>rozdíl score</t>
  </si>
  <si>
    <t>rozdíl dílčí</t>
  </si>
  <si>
    <t>celkem</t>
  </si>
  <si>
    <t>Kuželky</t>
  </si>
  <si>
    <t>Pomoc. Rank</t>
  </si>
  <si>
    <t>M</t>
  </si>
  <si>
    <t>K</t>
  </si>
  <si>
    <t>L</t>
  </si>
  <si>
    <t>B</t>
  </si>
  <si>
    <t>o</t>
  </si>
  <si>
    <t>h</t>
  </si>
  <si>
    <t>u</t>
  </si>
  <si>
    <t>m</t>
  </si>
  <si>
    <t>í</t>
  </si>
  <si>
    <t>n</t>
  </si>
  <si>
    <t>tým</t>
  </si>
  <si>
    <t>z</t>
  </si>
  <si>
    <t>v</t>
  </si>
  <si>
    <t>r</t>
  </si>
  <si>
    <t>p</t>
  </si>
  <si>
    <t>score+</t>
  </si>
  <si>
    <t>score-</t>
  </si>
  <si>
    <t>dílčí+</t>
  </si>
  <si>
    <t>dílčí-</t>
  </si>
  <si>
    <t>průměr</t>
  </si>
  <si>
    <t>D</t>
  </si>
  <si>
    <t>H</t>
  </si>
  <si>
    <t>DAJAMI</t>
  </si>
  <si>
    <t>Sliwková Janka</t>
  </si>
  <si>
    <t>Paloc Miroslav</t>
  </si>
  <si>
    <t>Péli Lada</t>
  </si>
  <si>
    <t>PELÍCI</t>
  </si>
  <si>
    <t>Péli Fridrich</t>
  </si>
  <si>
    <t>Honlová Martina</t>
  </si>
  <si>
    <t>Baník-Slavia</t>
  </si>
  <si>
    <t>Honl Roman</t>
  </si>
  <si>
    <t>Sládek Vladimír</t>
  </si>
  <si>
    <t>Nitka Karol</t>
  </si>
  <si>
    <t>Světlík René</t>
  </si>
  <si>
    <t>REPEKA</t>
  </si>
  <si>
    <t>Zaškolná Hana</t>
  </si>
  <si>
    <t>Pozdní sběr</t>
  </si>
  <si>
    <t>Kuttler Petr</t>
  </si>
  <si>
    <t>Ševčíková Mirka</t>
  </si>
  <si>
    <t>Pampelišky</t>
  </si>
  <si>
    <t>Modlitba Lukáš</t>
  </si>
  <si>
    <t>Narvani</t>
  </si>
  <si>
    <t>Ševčík Martin</t>
  </si>
  <si>
    <t>Pacut Vlastík</t>
  </si>
  <si>
    <t>Modlitba František</t>
  </si>
  <si>
    <t>STS Holčovice Brod</t>
  </si>
  <si>
    <t>Zaškolný Jan</t>
  </si>
  <si>
    <t>Kohutková Markéta</t>
  </si>
  <si>
    <t>Ecka Pucka</t>
  </si>
  <si>
    <t>Kohutek Aleš</t>
  </si>
  <si>
    <t>Dendis Štefan</t>
  </si>
  <si>
    <t>Stuś Jan</t>
  </si>
  <si>
    <t>1D</t>
  </si>
  <si>
    <t>2D</t>
  </si>
  <si>
    <t>1H</t>
  </si>
  <si>
    <t>2H</t>
  </si>
  <si>
    <t>Bombeři</t>
  </si>
  <si>
    <t>HEKRA</t>
  </si>
  <si>
    <t>Ostravaci</t>
  </si>
  <si>
    <t>Toman Jiří</t>
  </si>
  <si>
    <t>Hermann Alfred</t>
  </si>
  <si>
    <t>Krajčí Libor</t>
  </si>
  <si>
    <t>Lembard Petr</t>
  </si>
  <si>
    <t>Štafa Ladislav</t>
  </si>
  <si>
    <t>Zaškolný Vojtěch</t>
  </si>
  <si>
    <t>Kohutek Ondřej</t>
  </si>
  <si>
    <t>Franek Zdeněk</t>
  </si>
  <si>
    <t>x</t>
  </si>
  <si>
    <t>O nic nejde</t>
  </si>
  <si>
    <t>Richter Lubomír</t>
  </si>
  <si>
    <t>Zlámal František</t>
  </si>
  <si>
    <t>Viadrus</t>
  </si>
  <si>
    <t>Zlámalová Lydie</t>
  </si>
  <si>
    <t>Kladiva Václav</t>
  </si>
  <si>
    <t>Draci</t>
  </si>
  <si>
    <t>STS</t>
  </si>
  <si>
    <t>Ecka pucka</t>
  </si>
  <si>
    <t>Hekra</t>
  </si>
  <si>
    <t>Repeka</t>
  </si>
  <si>
    <t>Pelici</t>
  </si>
  <si>
    <t>AZK</t>
  </si>
  <si>
    <t>Dajami</t>
  </si>
  <si>
    <t>15.kolo</t>
  </si>
  <si>
    <t>14.kolo</t>
  </si>
  <si>
    <t>13.kolo</t>
  </si>
  <si>
    <t>12.kolo</t>
  </si>
  <si>
    <t>11.kolo</t>
  </si>
  <si>
    <t>10.kolo</t>
  </si>
  <si>
    <t>9.kolo</t>
  </si>
  <si>
    <t>8.kolo</t>
  </si>
  <si>
    <t>7.kolo</t>
  </si>
  <si>
    <t>6.kolo</t>
  </si>
  <si>
    <t>5.kolo</t>
  </si>
  <si>
    <t>4.kolo</t>
  </si>
  <si>
    <t>3.kolo</t>
  </si>
  <si>
    <t>2.kolo</t>
  </si>
  <si>
    <t>Pozdní­ sběr</t>
  </si>
  <si>
    <t>Banik-Slavia</t>
  </si>
  <si>
    <t>1.kolo</t>
  </si>
  <si>
    <t>MKL 2078</t>
  </si>
  <si>
    <t>62.</t>
  </si>
  <si>
    <t>MKL 2079</t>
  </si>
  <si>
    <t>63.</t>
  </si>
  <si>
    <t>MKL 2080</t>
  </si>
  <si>
    <t>64.</t>
  </si>
  <si>
    <t>MKL 2081</t>
  </si>
  <si>
    <t>65.</t>
  </si>
  <si>
    <t>MKL 2082</t>
  </si>
  <si>
    <t>66.</t>
  </si>
  <si>
    <t>MKL 2083</t>
  </si>
  <si>
    <t>67.</t>
  </si>
  <si>
    <t>MKL 2084</t>
  </si>
  <si>
    <t>68.</t>
  </si>
  <si>
    <t>AzK</t>
  </si>
  <si>
    <t>Pelíci</t>
  </si>
  <si>
    <t>Bombéři</t>
  </si>
  <si>
    <t>Zaškolná</t>
  </si>
  <si>
    <t>Hana</t>
  </si>
  <si>
    <t>Petr</t>
  </si>
  <si>
    <t>Kuttler</t>
  </si>
  <si>
    <t>Světlík</t>
  </si>
  <si>
    <t>René</t>
  </si>
  <si>
    <t>Nitka</t>
  </si>
  <si>
    <t>Karol</t>
  </si>
  <si>
    <t>Honl</t>
  </si>
  <si>
    <t>Roman</t>
  </si>
  <si>
    <t>Honlová</t>
  </si>
  <si>
    <t>Martina</t>
  </si>
  <si>
    <t>Toman</t>
  </si>
  <si>
    <t>Jiří</t>
  </si>
  <si>
    <t>Sládek</t>
  </si>
  <si>
    <t>Vladimír</t>
  </si>
  <si>
    <t>Modlitba</t>
  </si>
  <si>
    <t>Lukáš</t>
  </si>
  <si>
    <t>Piska</t>
  </si>
  <si>
    <t>Jarek</t>
  </si>
  <si>
    <t>Dendis</t>
  </si>
  <si>
    <t>Štefan</t>
  </si>
  <si>
    <t>Kohutek</t>
  </si>
  <si>
    <t>Aleš</t>
  </si>
  <si>
    <t>Kladiva</t>
  </si>
  <si>
    <t>Václav</t>
  </si>
  <si>
    <t>Zlámal</t>
  </si>
  <si>
    <t xml:space="preserve">František </t>
  </si>
  <si>
    <t>Sliwka</t>
  </si>
  <si>
    <t>Stanislav</t>
  </si>
  <si>
    <t>Klus</t>
  </si>
  <si>
    <t>Jaroslav</t>
  </si>
  <si>
    <t>Richter</t>
  </si>
  <si>
    <t>Luboš</t>
  </si>
  <si>
    <t>Štafa</t>
  </si>
  <si>
    <t>Ladislav</t>
  </si>
  <si>
    <t>Paloc</t>
  </si>
  <si>
    <t>Miroslav</t>
  </si>
  <si>
    <t>Sliwková</t>
  </si>
  <si>
    <t>Janka</t>
  </si>
  <si>
    <t>Péli</t>
  </si>
  <si>
    <t>Lada</t>
  </si>
  <si>
    <t>Fery</t>
  </si>
  <si>
    <t>Zaškolný</t>
  </si>
  <si>
    <t>Vojtěch</t>
  </si>
  <si>
    <t>Ondřej</t>
  </si>
  <si>
    <t>Krayzelová</t>
  </si>
  <si>
    <t>Pavlína</t>
  </si>
  <si>
    <t>Lembard</t>
  </si>
  <si>
    <t>František</t>
  </si>
  <si>
    <t>Krayzelová Pavla</t>
  </si>
  <si>
    <t>Max.1dr</t>
  </si>
  <si>
    <t>Ševčík</t>
  </si>
  <si>
    <t>Martin</t>
  </si>
  <si>
    <t>Pacut</t>
  </si>
  <si>
    <t>Vlastik</t>
  </si>
  <si>
    <t>Mirek</t>
  </si>
  <si>
    <t>Jan</t>
  </si>
  <si>
    <t>Kohutková</t>
  </si>
  <si>
    <t>Markéta</t>
  </si>
  <si>
    <t>Motlitba</t>
  </si>
  <si>
    <t>Franek</t>
  </si>
  <si>
    <t>Zdeněk</t>
  </si>
  <si>
    <t>Hermann</t>
  </si>
  <si>
    <t>Alfred</t>
  </si>
  <si>
    <t>Krajčí</t>
  </si>
  <si>
    <t>Libor</t>
  </si>
  <si>
    <t>Fridrich</t>
  </si>
  <si>
    <t>Krajzlová</t>
  </si>
  <si>
    <t>Alfréd</t>
  </si>
  <si>
    <t>Vlastík</t>
  </si>
  <si>
    <t>Ševčíková</t>
  </si>
  <si>
    <t>Mirka</t>
  </si>
  <si>
    <t>Počet odehraných zápasů</t>
  </si>
  <si>
    <t>Piska Jaromír</t>
  </si>
  <si>
    <t>Jaromír</t>
  </si>
  <si>
    <t>Ondra</t>
  </si>
  <si>
    <t>Zdenek</t>
  </si>
  <si>
    <t>Peli</t>
  </si>
  <si>
    <t>MKL 2019</t>
  </si>
  <si>
    <t>Marrtin</t>
  </si>
  <si>
    <t>Martrina</t>
  </si>
  <si>
    <t xml:space="preserve">Honl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</si>
</sst>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0000"/>
  </numFmts>
  <fonts count="43" x14ac:knownFonts="1">
    <font>
      <sz val="11"/>
      <color theme="1"/>
      <name val="Calibri"/>
      <family val="2"/>
      <charset val="238"/>
      <scheme val="minor"/>
    </font>
    <font>
      <sz val="9"/>
      <name val="Arial CE"/>
      <family val="2"/>
      <charset val="238"/>
    </font>
    <font>
      <sz val="12"/>
      <name val="Arial CE"/>
      <family val="2"/>
      <charset val="238"/>
    </font>
    <font>
      <b/>
      <sz val="9"/>
      <name val="Arial CE"/>
      <family val="2"/>
      <charset val="238"/>
    </font>
    <font>
      <b/>
      <sz val="14"/>
      <name val="Arial CE"/>
      <family val="2"/>
      <charset val="238"/>
    </font>
    <font>
      <sz val="10"/>
      <name val="Arial CE"/>
      <family val="2"/>
      <charset val="238"/>
    </font>
    <font>
      <b/>
      <sz val="16"/>
      <name val="Arial CE"/>
      <family val="2"/>
      <charset val="238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sz val="18"/>
      <color theme="1"/>
      <name val="Calibri"/>
      <family val="2"/>
      <charset val="238"/>
      <scheme val="minor"/>
    </font>
    <font>
      <sz val="12"/>
      <color theme="0"/>
      <name val="Arial CE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8"/>
      <name val="Arial CE"/>
      <charset val="238"/>
    </font>
    <font>
      <b/>
      <sz val="18"/>
      <name val="Arial CE"/>
      <family val="2"/>
      <charset val="238"/>
    </font>
    <font>
      <sz val="10"/>
      <name val="Arial"/>
      <family val="2"/>
      <charset val="238"/>
    </font>
    <font>
      <sz val="16"/>
      <name val="Arial"/>
      <family val="2"/>
      <charset val="238"/>
    </font>
    <font>
      <sz val="18"/>
      <name val="Arial"/>
      <family val="2"/>
      <charset val="238"/>
    </font>
    <font>
      <sz val="14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sz val="16"/>
      <color theme="1"/>
      <name val="Calibri"/>
      <family val="2"/>
      <charset val="238"/>
      <scheme val="minor"/>
    </font>
    <font>
      <sz val="24"/>
      <name val="Arial"/>
      <family val="2"/>
      <charset val="238"/>
    </font>
    <font>
      <sz val="12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8"/>
      <color theme="1"/>
      <name val="Algerian"/>
      <family val="5"/>
    </font>
    <font>
      <sz val="8"/>
      <name val="Algerian"/>
      <family val="5"/>
    </font>
    <font>
      <sz val="16"/>
      <color theme="1"/>
      <name val="Algerian"/>
      <family val="5"/>
    </font>
    <font>
      <sz val="16"/>
      <name val="Algerian"/>
      <family val="5"/>
    </font>
    <font>
      <b/>
      <sz val="9"/>
      <color theme="1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color theme="7" tint="0.79998168889431442"/>
      <name val="Calibri"/>
      <family val="2"/>
      <charset val="238"/>
      <scheme val="minor"/>
    </font>
    <font>
      <sz val="8"/>
      <color theme="7" tint="0.59999389629810485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10"/>
      <name val="Arial CE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5" tint="0.80001220740379042"/>
        </stop>
        <stop position="1">
          <color theme="5" tint="0.40000610370189521"/>
        </stop>
      </gradientFill>
    </fill>
    <fill>
      <gradientFill type="path" left="0.5" right="0.5" top="0.5" bottom="0.5">
        <stop position="0">
          <color theme="0"/>
        </stop>
        <stop position="1">
          <color theme="5" tint="0.40000610370189521"/>
        </stop>
      </gradient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1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4" fillId="0" borderId="0"/>
    <xf numFmtId="0" fontId="38" fillId="0" borderId="0" applyNumberFormat="0" applyFill="0" applyBorder="0" applyAlignment="0" applyProtection="0"/>
    <xf numFmtId="0" fontId="42" fillId="0" borderId="0"/>
  </cellStyleXfs>
  <cellXfs count="563">
    <xf numFmtId="0" fontId="0" fillId="0" borderId="0" xfId="0"/>
    <xf numFmtId="0" fontId="3" fillId="2" borderId="2" xfId="0" applyFont="1" applyFill="1" applyBorder="1" applyAlignment="1" applyProtection="1">
      <alignment horizontal="left" vertical="top" indent="1"/>
      <protection hidden="1"/>
    </xf>
    <xf numFmtId="0" fontId="0" fillId="0" borderId="0" xfId="0" applyBorder="1" applyProtection="1">
      <protection hidden="1"/>
    </xf>
    <xf numFmtId="0" fontId="1" fillId="0" borderId="17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0" fontId="1" fillId="0" borderId="27" xfId="0" applyFont="1" applyBorder="1" applyAlignment="1" applyProtection="1">
      <alignment horizontal="center" vertical="center"/>
      <protection hidden="1"/>
    </xf>
    <xf numFmtId="0" fontId="0" fillId="0" borderId="5" xfId="0" applyBorder="1" applyProtection="1">
      <protection hidden="1"/>
    </xf>
    <xf numFmtId="0" fontId="0" fillId="0" borderId="20" xfId="0" applyBorder="1" applyProtection="1"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right" indent="1"/>
      <protection hidden="1"/>
    </xf>
    <xf numFmtId="0" fontId="0" fillId="0" borderId="1" xfId="0" applyBorder="1" applyProtection="1">
      <protection hidden="1"/>
    </xf>
    <xf numFmtId="0" fontId="3" fillId="2" borderId="3" xfId="0" applyFont="1" applyFill="1" applyBorder="1" applyAlignment="1" applyProtection="1">
      <alignment horizontal="left" vertical="top" indent="1"/>
      <protection hidden="1"/>
    </xf>
    <xf numFmtId="0" fontId="0" fillId="0" borderId="9" xfId="0" applyBorder="1" applyAlignment="1" applyProtection="1"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protection hidden="1"/>
    </xf>
    <xf numFmtId="0" fontId="13" fillId="0" borderId="1" xfId="0" applyFont="1" applyBorder="1" applyAlignment="1" applyProtection="1">
      <alignment vertical="center"/>
      <protection hidden="1"/>
    </xf>
    <xf numFmtId="0" fontId="13" fillId="0" borderId="1" xfId="0" applyFont="1" applyBorder="1" applyAlignment="1" applyProtection="1">
      <alignment vertical="center" wrapText="1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3" fillId="3" borderId="4" xfId="0" applyFont="1" applyFill="1" applyBorder="1" applyAlignment="1" applyProtection="1">
      <alignment horizontal="right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8" fillId="3" borderId="33" xfId="0" applyFont="1" applyFill="1" applyBorder="1" applyAlignment="1" applyProtection="1">
      <alignment horizontal="center" vertical="center"/>
      <protection hidden="1"/>
    </xf>
    <xf numFmtId="0" fontId="6" fillId="3" borderId="33" xfId="0" applyFont="1" applyFill="1" applyBorder="1" applyAlignment="1" applyProtection="1">
      <alignment horizontal="center" vertical="center"/>
      <protection hidden="1"/>
    </xf>
    <xf numFmtId="0" fontId="3" fillId="3" borderId="3" xfId="0" applyFont="1" applyFill="1" applyBorder="1" applyAlignment="1" applyProtection="1">
      <alignment horizontal="right" vertical="center"/>
      <protection hidden="1"/>
    </xf>
    <xf numFmtId="0" fontId="6" fillId="3" borderId="4" xfId="0" applyFont="1" applyFill="1" applyBorder="1" applyAlignment="1" applyProtection="1">
      <alignment horizontal="center" vertical="center"/>
      <protection hidden="1"/>
    </xf>
    <xf numFmtId="0" fontId="1" fillId="4" borderId="32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32" xfId="0" applyFont="1" applyFill="1" applyBorder="1" applyAlignment="1" applyProtection="1">
      <alignment horizontal="center" vertical="center"/>
      <protection hidden="1"/>
    </xf>
    <xf numFmtId="0" fontId="8" fillId="4" borderId="37" xfId="0" applyFont="1" applyFill="1" applyBorder="1" applyAlignment="1" applyProtection="1">
      <alignment horizontal="center" vertical="center"/>
      <protection hidden="1"/>
    </xf>
    <xf numFmtId="0" fontId="5" fillId="4" borderId="34" xfId="0" applyFont="1" applyFill="1" applyBorder="1" applyAlignment="1" applyProtection="1">
      <alignment horizontal="center" vertical="center"/>
      <protection hidden="1"/>
    </xf>
    <xf numFmtId="0" fontId="5" fillId="4" borderId="7" xfId="0" applyFont="1" applyFill="1" applyBorder="1" applyAlignment="1" applyProtection="1">
      <alignment horizontal="center" vertical="center"/>
      <protection hidden="1"/>
    </xf>
    <xf numFmtId="0" fontId="5" fillId="4" borderId="0" xfId="0" applyFont="1" applyFill="1" applyBorder="1" applyAlignment="1" applyProtection="1">
      <alignment horizontal="center" vertical="center"/>
      <protection hidden="1"/>
    </xf>
    <xf numFmtId="0" fontId="5" fillId="4" borderId="40" xfId="0" applyFont="1" applyFill="1" applyBorder="1" applyAlignment="1" applyProtection="1">
      <alignment horizontal="center" vertical="center"/>
      <protection hidden="1"/>
    </xf>
    <xf numFmtId="0" fontId="5" fillId="4" borderId="36" xfId="0" applyFont="1" applyFill="1" applyBorder="1" applyAlignment="1" applyProtection="1">
      <alignment horizontal="center" vertical="center"/>
      <protection hidden="1"/>
    </xf>
    <xf numFmtId="0" fontId="5" fillId="4" borderId="8" xfId="0" applyFont="1" applyFill="1" applyBorder="1" applyAlignment="1" applyProtection="1">
      <alignment horizontal="center" vertical="center"/>
      <protection hidden="1"/>
    </xf>
    <xf numFmtId="0" fontId="5" fillId="4" borderId="38" xfId="0" applyFont="1" applyFill="1" applyBorder="1" applyAlignment="1" applyProtection="1">
      <alignment horizontal="center" vertical="center"/>
      <protection hidden="1"/>
    </xf>
    <xf numFmtId="0" fontId="5" fillId="4" borderId="39" xfId="0" applyFont="1" applyFill="1" applyBorder="1" applyAlignment="1" applyProtection="1">
      <alignment horizontal="center" vertical="center"/>
      <protection hidden="1"/>
    </xf>
    <xf numFmtId="0" fontId="8" fillId="4" borderId="31" xfId="0" applyFont="1" applyFill="1" applyBorder="1" applyAlignment="1" applyProtection="1">
      <alignment horizontal="center" vertical="center"/>
      <protection hidden="1"/>
    </xf>
    <xf numFmtId="0" fontId="14" fillId="0" borderId="0" xfId="1"/>
    <xf numFmtId="0" fontId="14" fillId="0" borderId="0" xfId="1" applyBorder="1"/>
    <xf numFmtId="0" fontId="15" fillId="0" borderId="0" xfId="1" applyFont="1" applyBorder="1" applyAlignment="1">
      <alignment vertical="center"/>
    </xf>
    <xf numFmtId="0" fontId="16" fillId="0" borderId="0" xfId="1" applyFont="1" applyFill="1" applyBorder="1" applyAlignment="1">
      <alignment vertical="center"/>
    </xf>
    <xf numFmtId="0" fontId="14" fillId="0" borderId="0" xfId="1" applyFont="1" applyFill="1" applyBorder="1" applyAlignment="1">
      <alignment vertical="center"/>
    </xf>
    <xf numFmtId="0" fontId="14" fillId="0" borderId="0" xfId="1" applyFont="1" applyFill="1" applyBorder="1" applyAlignment="1">
      <alignment horizontal="center" vertical="center"/>
    </xf>
    <xf numFmtId="0" fontId="14" fillId="0" borderId="0" xfId="1" applyFont="1" applyFill="1" applyBorder="1" applyAlignment="1" applyProtection="1">
      <alignment horizontal="center" vertical="center"/>
      <protection locked="0"/>
    </xf>
    <xf numFmtId="0" fontId="14" fillId="0" borderId="0" xfId="1" applyFill="1" applyBorder="1" applyAlignment="1" applyProtection="1">
      <alignment vertical="center"/>
      <protection locked="0"/>
    </xf>
    <xf numFmtId="0" fontId="15" fillId="0" borderId="0" xfId="1" applyFont="1" applyFill="1" applyBorder="1" applyAlignment="1">
      <alignment vertical="center"/>
    </xf>
    <xf numFmtId="0" fontId="14" fillId="0" borderId="0" xfId="1" applyFont="1" applyFill="1" applyBorder="1" applyAlignment="1" applyProtection="1">
      <alignment vertical="center"/>
      <protection locked="0"/>
    </xf>
    <xf numFmtId="2" fontId="14" fillId="4" borderId="43" xfId="1" applyNumberFormat="1" applyFont="1" applyFill="1" applyBorder="1" applyAlignment="1">
      <alignment horizontal="center" vertical="center"/>
    </xf>
    <xf numFmtId="0" fontId="14" fillId="7" borderId="43" xfId="1" applyFont="1" applyFill="1" applyBorder="1" applyAlignment="1">
      <alignment horizontal="center" vertical="center"/>
    </xf>
    <xf numFmtId="0" fontId="14" fillId="8" borderId="44" xfId="1" applyFont="1" applyFill="1" applyBorder="1" applyAlignment="1" applyProtection="1">
      <alignment horizontal="center" vertical="center"/>
      <protection locked="0"/>
    </xf>
    <xf numFmtId="2" fontId="14" fillId="4" borderId="42" xfId="1" applyNumberFormat="1" applyFont="1" applyFill="1" applyBorder="1" applyAlignment="1">
      <alignment horizontal="center" vertical="center"/>
    </xf>
    <xf numFmtId="0" fontId="14" fillId="7" borderId="42" xfId="1" applyFont="1" applyFill="1" applyBorder="1" applyAlignment="1">
      <alignment horizontal="center" vertical="center"/>
    </xf>
    <xf numFmtId="2" fontId="14" fillId="4" borderId="48" xfId="1" applyNumberFormat="1" applyFont="1" applyFill="1" applyBorder="1" applyAlignment="1">
      <alignment horizontal="center" vertical="center"/>
    </xf>
    <xf numFmtId="0" fontId="14" fillId="7" borderId="47" xfId="1" applyFont="1" applyFill="1" applyBorder="1" applyAlignment="1">
      <alignment horizontal="center" vertical="center"/>
    </xf>
    <xf numFmtId="2" fontId="14" fillId="4" borderId="47" xfId="1" applyNumberFormat="1" applyFont="1" applyFill="1" applyBorder="1" applyAlignment="1">
      <alignment horizontal="center" vertical="center"/>
    </xf>
    <xf numFmtId="2" fontId="14" fillId="4" borderId="50" xfId="1" applyNumberFormat="1" applyFont="1" applyFill="1" applyBorder="1" applyAlignment="1">
      <alignment horizontal="center" vertical="center"/>
    </xf>
    <xf numFmtId="0" fontId="14" fillId="7" borderId="51" xfId="1" applyFont="1" applyFill="1" applyBorder="1" applyAlignment="1">
      <alignment horizontal="center" vertical="center"/>
    </xf>
    <xf numFmtId="2" fontId="14" fillId="4" borderId="52" xfId="1" applyNumberFormat="1" applyFont="1" applyFill="1" applyBorder="1" applyAlignment="1">
      <alignment horizontal="center" vertical="center"/>
    </xf>
    <xf numFmtId="0" fontId="14" fillId="7" borderId="52" xfId="1" applyFont="1" applyFill="1" applyBorder="1" applyAlignment="1">
      <alignment horizontal="center" vertical="center"/>
    </xf>
    <xf numFmtId="2" fontId="14" fillId="4" borderId="49" xfId="1" applyNumberFormat="1" applyFont="1" applyFill="1" applyBorder="1" applyAlignment="1">
      <alignment horizontal="center" vertical="center"/>
    </xf>
    <xf numFmtId="0" fontId="14" fillId="0" borderId="0" xfId="1" applyFont="1" applyFill="1"/>
    <xf numFmtId="0" fontId="14" fillId="0" borderId="0" xfId="1" applyFill="1"/>
    <xf numFmtId="0" fontId="14" fillId="7" borderId="53" xfId="1" applyFont="1" applyFill="1" applyBorder="1" applyAlignment="1">
      <alignment horizontal="center" vertical="center"/>
    </xf>
    <xf numFmtId="0" fontId="14" fillId="7" borderId="54" xfId="1" applyFont="1" applyFill="1" applyBorder="1" applyAlignment="1">
      <alignment horizontal="center" vertical="center"/>
    </xf>
    <xf numFmtId="0" fontId="14" fillId="8" borderId="55" xfId="1" applyFont="1" applyFill="1" applyBorder="1" applyAlignment="1" applyProtection="1">
      <alignment horizontal="center" vertical="center"/>
      <protection locked="0"/>
    </xf>
    <xf numFmtId="0" fontId="14" fillId="0" borderId="0" xfId="1" applyBorder="1" applyAlignment="1">
      <alignment horizontal="center" vertical="center"/>
    </xf>
    <xf numFmtId="0" fontId="14" fillId="9" borderId="56" xfId="1" applyFont="1" applyFill="1" applyBorder="1" applyAlignment="1">
      <alignment horizontal="center" vertical="center"/>
    </xf>
    <xf numFmtId="0" fontId="14" fillId="9" borderId="57" xfId="1" applyFont="1" applyFill="1" applyBorder="1" applyAlignment="1">
      <alignment horizontal="center" vertical="center"/>
    </xf>
    <xf numFmtId="0" fontId="14" fillId="9" borderId="57" xfId="1" applyFill="1" applyBorder="1" applyAlignment="1">
      <alignment horizontal="center" vertical="center"/>
    </xf>
    <xf numFmtId="0" fontId="14" fillId="9" borderId="58" xfId="1" applyFill="1" applyBorder="1" applyAlignment="1">
      <alignment horizontal="center" vertical="center"/>
    </xf>
    <xf numFmtId="0" fontId="14" fillId="9" borderId="59" xfId="1" applyFont="1" applyFill="1" applyBorder="1" applyAlignment="1">
      <alignment horizontal="center" vertical="center"/>
    </xf>
    <xf numFmtId="0" fontId="18" fillId="0" borderId="0" xfId="1" applyFont="1" applyProtection="1">
      <protection hidden="1"/>
    </xf>
    <xf numFmtId="2" fontId="18" fillId="0" borderId="0" xfId="1" applyNumberFormat="1" applyFont="1" applyProtection="1">
      <protection hidden="1"/>
    </xf>
    <xf numFmtId="2" fontId="18" fillId="0" borderId="0" xfId="1" quotePrefix="1" applyNumberFormat="1" applyFont="1" applyProtection="1">
      <protection hidden="1"/>
    </xf>
    <xf numFmtId="0" fontId="14" fillId="0" borderId="0" xfId="1" applyProtection="1">
      <protection hidden="1"/>
    </xf>
    <xf numFmtId="0" fontId="14" fillId="0" borderId="0" xfId="1" applyBorder="1" applyAlignment="1" applyProtection="1">
      <alignment horizontal="left"/>
      <protection hidden="1"/>
    </xf>
    <xf numFmtId="2" fontId="14" fillId="0" borderId="0" xfId="1" applyNumberFormat="1" applyFill="1" applyBorder="1" applyAlignment="1" applyProtection="1">
      <alignment horizontal="right"/>
      <protection hidden="1"/>
    </xf>
    <xf numFmtId="0" fontId="19" fillId="0" borderId="0" xfId="1" applyFont="1" applyFill="1" applyBorder="1" applyAlignment="1" applyProtection="1">
      <alignment horizontal="left"/>
      <protection hidden="1"/>
    </xf>
    <xf numFmtId="0" fontId="18" fillId="0" borderId="0" xfId="1" applyFont="1" applyBorder="1" applyProtection="1">
      <protection hidden="1"/>
    </xf>
    <xf numFmtId="0" fontId="14" fillId="0" borderId="0" xfId="1" applyBorder="1" applyProtection="1">
      <protection hidden="1"/>
    </xf>
    <xf numFmtId="2" fontId="14" fillId="0" borderId="42" xfId="1" applyNumberFormat="1" applyFill="1" applyBorder="1" applyAlignment="1" applyProtection="1">
      <alignment horizontal="right"/>
      <protection hidden="1"/>
    </xf>
    <xf numFmtId="0" fontId="19" fillId="0" borderId="42" xfId="1" applyFont="1" applyFill="1" applyBorder="1" applyAlignment="1" applyProtection="1">
      <alignment horizontal="left"/>
      <protection hidden="1"/>
    </xf>
    <xf numFmtId="0" fontId="18" fillId="0" borderId="42" xfId="1" applyFont="1" applyBorder="1" applyProtection="1">
      <protection hidden="1"/>
    </xf>
    <xf numFmtId="0" fontId="14" fillId="0" borderId="42" xfId="1" applyBorder="1" applyProtection="1">
      <protection hidden="1"/>
    </xf>
    <xf numFmtId="0" fontId="14" fillId="0" borderId="0" xfId="1" applyFont="1" applyProtection="1">
      <protection hidden="1"/>
    </xf>
    <xf numFmtId="0" fontId="14" fillId="0" borderId="0" xfId="1" applyFont="1" applyFill="1" applyProtection="1">
      <protection hidden="1"/>
    </xf>
    <xf numFmtId="0" fontId="14" fillId="0" borderId="0" xfId="1" applyFill="1" applyProtection="1">
      <protection hidden="1"/>
    </xf>
    <xf numFmtId="0" fontId="14" fillId="0" borderId="0" xfId="1" applyFont="1"/>
    <xf numFmtId="0" fontId="14" fillId="10" borderId="47" xfId="1" applyFont="1" applyFill="1" applyBorder="1" applyAlignment="1">
      <alignment horizontal="center"/>
    </xf>
    <xf numFmtId="0" fontId="14" fillId="10" borderId="47" xfId="1" applyFill="1" applyBorder="1" applyAlignment="1">
      <alignment horizontal="center"/>
    </xf>
    <xf numFmtId="0" fontId="0" fillId="0" borderId="34" xfId="0" applyBorder="1" applyAlignment="1" applyProtection="1">
      <alignment horizontal="center" vertical="center"/>
      <protection hidden="1"/>
    </xf>
    <xf numFmtId="0" fontId="21" fillId="0" borderId="0" xfId="1" applyFont="1" applyFill="1" applyBorder="1" applyAlignment="1" applyProtection="1">
      <alignment horizontal="center" vertical="center"/>
      <protection hidden="1"/>
    </xf>
    <xf numFmtId="0" fontId="26" fillId="0" borderId="0" xfId="1" applyFont="1" applyFill="1" applyBorder="1" applyAlignment="1" applyProtection="1">
      <alignment horizontal="center" vertical="center"/>
      <protection hidden="1"/>
    </xf>
    <xf numFmtId="0" fontId="25" fillId="0" borderId="0" xfId="1" applyFont="1" applyFill="1" applyBorder="1" applyAlignment="1" applyProtection="1">
      <alignment horizontal="center" vertical="center"/>
      <protection hidden="1"/>
    </xf>
    <xf numFmtId="0" fontId="20" fillId="0" borderId="0" xfId="1" applyFont="1" applyFill="1" applyBorder="1" applyAlignment="1" applyProtection="1">
      <alignment horizontal="center" vertical="center"/>
      <protection hidden="1"/>
    </xf>
    <xf numFmtId="0" fontId="24" fillId="0" borderId="0" xfId="1" applyFont="1" applyFill="1" applyBorder="1" applyAlignment="1" applyProtection="1">
      <alignment horizontal="center" vertical="center"/>
      <protection hidden="1"/>
    </xf>
    <xf numFmtId="2" fontId="22" fillId="0" borderId="0" xfId="1" applyNumberFormat="1" applyFont="1" applyFill="1" applyBorder="1" applyAlignment="1" applyProtection="1">
      <alignment horizontal="center" vertical="center"/>
      <protection hidden="1"/>
    </xf>
    <xf numFmtId="0" fontId="19" fillId="7" borderId="0" xfId="0" applyFont="1" applyFill="1" applyBorder="1" applyAlignment="1" applyProtection="1">
      <alignment horizontal="left"/>
      <protection hidden="1"/>
    </xf>
    <xf numFmtId="0" fontId="0" fillId="7" borderId="0" xfId="0" applyFill="1" applyBorder="1" applyAlignment="1" applyProtection="1">
      <alignment horizontal="center" vertical="center"/>
      <protection hidden="1"/>
    </xf>
    <xf numFmtId="0" fontId="0" fillId="7" borderId="0" xfId="0" applyNumberFormat="1" applyFill="1" applyBorder="1" applyAlignment="1" applyProtection="1">
      <alignment horizontal="center" vertical="center"/>
      <protection hidden="1"/>
    </xf>
    <xf numFmtId="164" fontId="0" fillId="7" borderId="0" xfId="0" applyNumberFormat="1" applyFill="1" applyBorder="1" applyAlignment="1" applyProtection="1">
      <alignment horizontal="center" vertical="center"/>
      <protection hidden="1"/>
    </xf>
    <xf numFmtId="0" fontId="0" fillId="12" borderId="0" xfId="0" applyFill="1" applyBorder="1" applyAlignment="1" applyProtection="1">
      <alignment horizontal="center" vertical="center"/>
      <protection hidden="1"/>
    </xf>
    <xf numFmtId="0" fontId="19" fillId="12" borderId="0" xfId="0" applyFont="1" applyFill="1" applyBorder="1" applyAlignment="1" applyProtection="1">
      <alignment horizontal="left"/>
      <protection hidden="1"/>
    </xf>
    <xf numFmtId="0" fontId="0" fillId="12" borderId="0" xfId="0" applyNumberFormat="1" applyFill="1" applyBorder="1" applyAlignment="1" applyProtection="1">
      <alignment horizontal="center" vertical="center"/>
      <protection hidden="1"/>
    </xf>
    <xf numFmtId="164" fontId="0" fillId="12" borderId="0" xfId="0" applyNumberFormat="1" applyFill="1" applyBorder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horizontal="left" indent="1"/>
      <protection hidden="1"/>
    </xf>
    <xf numFmtId="0" fontId="1" fillId="5" borderId="12" xfId="0" applyFont="1" applyFill="1" applyBorder="1" applyAlignment="1" applyProtection="1">
      <alignment horizontal="center" vertical="top"/>
      <protection hidden="1"/>
    </xf>
    <xf numFmtId="0" fontId="1" fillId="5" borderId="13" xfId="0" applyFont="1" applyFill="1" applyBorder="1" applyAlignment="1" applyProtection="1">
      <alignment horizontal="center" vertical="top"/>
      <protection hidden="1"/>
    </xf>
    <xf numFmtId="0" fontId="1" fillId="5" borderId="14" xfId="0" applyFont="1" applyFill="1" applyBorder="1" applyAlignment="1" applyProtection="1">
      <alignment horizontal="center" vertical="top"/>
      <protection hidden="1"/>
    </xf>
    <xf numFmtId="0" fontId="1" fillId="5" borderId="15" xfId="0" applyFont="1" applyFill="1" applyBorder="1" applyAlignment="1" applyProtection="1">
      <alignment horizontal="center" vertical="top"/>
      <protection hidden="1"/>
    </xf>
    <xf numFmtId="0" fontId="1" fillId="5" borderId="16" xfId="0" applyFont="1" applyFill="1" applyBorder="1" applyAlignment="1" applyProtection="1">
      <alignment horizontal="center" vertical="top"/>
      <protection hidden="1"/>
    </xf>
    <xf numFmtId="0" fontId="14" fillId="7" borderId="47" xfId="1" applyFont="1" applyFill="1" applyBorder="1" applyAlignment="1">
      <alignment horizontal="center" vertical="center"/>
    </xf>
    <xf numFmtId="0" fontId="14" fillId="7" borderId="42" xfId="1" applyFont="1" applyFill="1" applyBorder="1" applyAlignment="1">
      <alignment horizontal="center" vertical="center"/>
    </xf>
    <xf numFmtId="0" fontId="14" fillId="7" borderId="47" xfId="1" applyFont="1" applyFill="1" applyBorder="1" applyAlignment="1">
      <alignment horizontal="center" vertical="center"/>
    </xf>
    <xf numFmtId="0" fontId="14" fillId="14" borderId="0" xfId="1" applyFill="1"/>
    <xf numFmtId="0" fontId="14" fillId="14" borderId="55" xfId="1" applyFont="1" applyFill="1" applyBorder="1" applyAlignment="1" applyProtection="1">
      <alignment horizontal="center" vertical="center"/>
      <protection locked="0"/>
    </xf>
    <xf numFmtId="0" fontId="14" fillId="14" borderId="44" xfId="1" applyFont="1" applyFill="1" applyBorder="1" applyAlignment="1" applyProtection="1">
      <alignment horizontal="center" vertical="center"/>
      <protection locked="0"/>
    </xf>
    <xf numFmtId="0" fontId="14" fillId="0" borderId="42" xfId="1" applyBorder="1" applyAlignment="1" applyProtection="1">
      <alignment horizontal="center"/>
      <protection hidden="1"/>
    </xf>
    <xf numFmtId="0" fontId="8" fillId="4" borderId="12" xfId="0" applyFont="1" applyFill="1" applyBorder="1" applyAlignment="1" applyProtection="1">
      <alignment horizontal="center" vertical="center"/>
      <protection hidden="1"/>
    </xf>
    <xf numFmtId="0" fontId="0" fillId="0" borderId="0" xfId="0" applyFill="1"/>
    <xf numFmtId="0" fontId="38" fillId="0" borderId="0" xfId="2" applyFill="1"/>
    <xf numFmtId="0" fontId="1" fillId="0" borderId="20" xfId="0" applyFont="1" applyBorder="1" applyAlignment="1" applyProtection="1">
      <alignment horizontal="left" indent="1"/>
      <protection hidden="1"/>
    </xf>
    <xf numFmtId="0" fontId="1" fillId="0" borderId="0" xfId="0" applyFont="1" applyBorder="1" applyAlignment="1" applyProtection="1">
      <alignment horizontal="right" indent="1"/>
      <protection hidden="1"/>
    </xf>
    <xf numFmtId="0" fontId="3" fillId="0" borderId="34" xfId="0" applyFont="1" applyBorder="1" applyAlignment="1" applyProtection="1">
      <alignment horizontal="center" vertical="center"/>
      <protection hidden="1"/>
    </xf>
    <xf numFmtId="0" fontId="6" fillId="3" borderId="34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protection hidden="1"/>
    </xf>
    <xf numFmtId="0" fontId="11" fillId="0" borderId="0" xfId="0" applyFont="1" applyBorder="1" applyAlignment="1" applyProtection="1">
      <protection hidden="1"/>
    </xf>
    <xf numFmtId="0" fontId="6" fillId="0" borderId="34" xfId="0" applyFont="1" applyFill="1" applyBorder="1" applyAlignment="1" applyProtection="1">
      <alignment horizontal="center" vertical="center"/>
      <protection hidden="1"/>
    </xf>
    <xf numFmtId="0" fontId="31" fillId="6" borderId="85" xfId="1" applyFont="1" applyFill="1" applyBorder="1" applyAlignment="1" applyProtection="1">
      <alignment horizontal="center" vertical="center"/>
      <protection hidden="1"/>
    </xf>
    <xf numFmtId="0" fontId="39" fillId="4" borderId="84" xfId="1" applyFont="1" applyFill="1" applyBorder="1" applyAlignment="1" applyProtection="1">
      <alignment horizontal="center" vertical="center"/>
      <protection hidden="1"/>
    </xf>
    <xf numFmtId="0" fontId="39" fillId="4" borderId="89" xfId="1" applyFont="1" applyFill="1" applyBorder="1" applyAlignment="1" applyProtection="1">
      <alignment horizontal="center" vertical="center"/>
      <protection hidden="1"/>
    </xf>
    <xf numFmtId="0" fontId="40" fillId="6" borderId="86" xfId="1" applyFont="1" applyFill="1" applyBorder="1" applyAlignment="1" applyProtection="1">
      <alignment horizontal="center" vertical="center"/>
      <protection hidden="1"/>
    </xf>
    <xf numFmtId="0" fontId="40" fillId="6" borderId="87" xfId="1" applyFont="1" applyFill="1" applyBorder="1" applyAlignment="1" applyProtection="1">
      <alignment horizontal="center" vertical="center"/>
      <protection hidden="1"/>
    </xf>
    <xf numFmtId="0" fontId="39" fillId="4" borderId="91" xfId="1" applyFont="1" applyFill="1" applyBorder="1" applyAlignment="1" applyProtection="1">
      <alignment horizontal="center" vertical="center"/>
      <protection hidden="1"/>
    </xf>
    <xf numFmtId="0" fontId="31" fillId="6" borderId="92" xfId="1" applyFont="1" applyFill="1" applyBorder="1" applyAlignment="1" applyProtection="1">
      <alignment horizontal="center" vertical="center"/>
      <protection hidden="1"/>
    </xf>
    <xf numFmtId="0" fontId="40" fillId="6" borderId="93" xfId="1" applyFont="1" applyFill="1" applyBorder="1" applyAlignment="1" applyProtection="1">
      <alignment horizontal="center" vertical="center"/>
      <protection hidden="1"/>
    </xf>
    <xf numFmtId="0" fontId="40" fillId="6" borderId="94" xfId="1" applyFont="1" applyFill="1" applyBorder="1" applyAlignment="1" applyProtection="1">
      <alignment horizontal="center" vertical="center"/>
      <protection hidden="1"/>
    </xf>
    <xf numFmtId="0" fontId="40" fillId="6" borderId="96" xfId="1" applyFont="1" applyFill="1" applyBorder="1" applyAlignment="1" applyProtection="1">
      <alignment horizontal="center" vertical="center"/>
      <protection hidden="1"/>
    </xf>
    <xf numFmtId="0" fontId="0" fillId="0" borderId="0" xfId="0" applyAlignment="1"/>
    <xf numFmtId="2" fontId="14" fillId="0" borderId="0" xfId="1" applyNumberFormat="1"/>
    <xf numFmtId="0" fontId="14" fillId="0" borderId="42" xfId="1" applyNumberFormat="1" applyFill="1" applyBorder="1" applyAlignment="1" applyProtection="1">
      <alignment horizontal="right"/>
      <protection hidden="1"/>
    </xf>
    <xf numFmtId="2" fontId="19" fillId="0" borderId="42" xfId="1" applyNumberFormat="1" applyFont="1" applyFill="1" applyBorder="1" applyAlignment="1" applyProtection="1">
      <alignment horizontal="right"/>
      <protection hidden="1"/>
    </xf>
    <xf numFmtId="0" fontId="14" fillId="0" borderId="64" xfId="1" applyBorder="1" applyAlignment="1" applyProtection="1">
      <alignment vertical="center"/>
      <protection hidden="1"/>
    </xf>
    <xf numFmtId="0" fontId="27" fillId="0" borderId="0" xfId="1" applyFont="1" applyFill="1" applyBorder="1" applyAlignment="1" applyProtection="1">
      <alignment vertical="center"/>
      <protection hidden="1"/>
    </xf>
    <xf numFmtId="0" fontId="27" fillId="0" borderId="0" xfId="1" applyFont="1" applyFill="1" applyBorder="1" applyAlignment="1" applyProtection="1">
      <alignment horizontal="center" vertical="center" wrapText="1"/>
      <protection hidden="1"/>
    </xf>
    <xf numFmtId="0" fontId="14" fillId="0" borderId="66" xfId="1" applyBorder="1" applyProtection="1">
      <protection hidden="1"/>
    </xf>
    <xf numFmtId="0" fontId="14" fillId="0" borderId="64" xfId="1" applyBorder="1" applyAlignment="1" applyProtection="1">
      <alignment horizontal="center"/>
      <protection hidden="1"/>
    </xf>
    <xf numFmtId="0" fontId="14" fillId="0" borderId="0" xfId="1" applyFill="1" applyBorder="1" applyAlignment="1" applyProtection="1">
      <alignment horizontal="center" vertical="center"/>
      <protection hidden="1"/>
    </xf>
    <xf numFmtId="0" fontId="14" fillId="11" borderId="42" xfId="1" applyFill="1" applyBorder="1" applyAlignment="1" applyProtection="1">
      <alignment vertical="center"/>
      <protection hidden="1"/>
    </xf>
    <xf numFmtId="0" fontId="14" fillId="0" borderId="0" xfId="1" applyFill="1" applyBorder="1" applyAlignment="1" applyProtection="1">
      <alignment vertical="center"/>
      <protection hidden="1"/>
    </xf>
    <xf numFmtId="0" fontId="14" fillId="11" borderId="0" xfId="1" applyFill="1" applyBorder="1" applyAlignment="1" applyProtection="1">
      <alignment vertical="center"/>
      <protection hidden="1"/>
    </xf>
    <xf numFmtId="0" fontId="14" fillId="11" borderId="42" xfId="1" applyFill="1" applyBorder="1" applyProtection="1">
      <protection hidden="1"/>
    </xf>
    <xf numFmtId="0" fontId="14" fillId="4" borderId="0" xfId="1" applyFill="1" applyProtection="1">
      <protection hidden="1"/>
    </xf>
    <xf numFmtId="0" fontId="15" fillId="0" borderId="0" xfId="1" applyFont="1" applyFill="1" applyBorder="1" applyAlignment="1" applyProtection="1">
      <alignment horizontal="center" vertical="center"/>
      <protection hidden="1"/>
    </xf>
    <xf numFmtId="0" fontId="14" fillId="0" borderId="0" xfId="1" applyNumberFormat="1" applyFill="1" applyBorder="1" applyAlignment="1" applyProtection="1">
      <alignment vertical="center"/>
      <protection hidden="1"/>
    </xf>
    <xf numFmtId="0" fontId="14" fillId="11" borderId="0" xfId="1" applyFill="1" applyBorder="1" applyAlignment="1" applyProtection="1">
      <alignment horizontal="center" vertical="center"/>
      <protection hidden="1"/>
    </xf>
    <xf numFmtId="0" fontId="0" fillId="13" borderId="0" xfId="0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2" fontId="0" fillId="7" borderId="0" xfId="0" applyNumberFormat="1" applyFill="1" applyBorder="1" applyAlignment="1" applyProtection="1">
      <alignment horizontal="center" vertical="center"/>
      <protection hidden="1"/>
    </xf>
    <xf numFmtId="2" fontId="0" fillId="12" borderId="0" xfId="0" applyNumberFormat="1" applyFill="1" applyBorder="1" applyAlignment="1" applyProtection="1">
      <alignment horizontal="center" vertical="center"/>
      <protection hidden="1"/>
    </xf>
    <xf numFmtId="0" fontId="39" fillId="4" borderId="97" xfId="1" applyFont="1" applyFill="1" applyBorder="1" applyAlignment="1" applyProtection="1">
      <alignment horizontal="center" vertical="center"/>
      <protection hidden="1"/>
    </xf>
    <xf numFmtId="0" fontId="31" fillId="6" borderId="79" xfId="1" applyFont="1" applyFill="1" applyBorder="1" applyAlignment="1" applyProtection="1">
      <alignment horizontal="center" vertical="center"/>
      <protection hidden="1"/>
    </xf>
    <xf numFmtId="0" fontId="40" fillId="6" borderId="98" xfId="1" applyFont="1" applyFill="1" applyBorder="1" applyAlignment="1" applyProtection="1">
      <alignment horizontal="center" vertical="center"/>
      <protection hidden="1"/>
    </xf>
    <xf numFmtId="0" fontId="39" fillId="4" borderId="99" xfId="1" applyFont="1" applyFill="1" applyBorder="1" applyAlignment="1" applyProtection="1">
      <alignment horizontal="center" vertical="center"/>
      <protection hidden="1"/>
    </xf>
    <xf numFmtId="0" fontId="40" fillId="6" borderId="100" xfId="1" applyFont="1" applyFill="1" applyBorder="1" applyAlignment="1" applyProtection="1">
      <alignment horizontal="center" vertical="center"/>
      <protection hidden="1"/>
    </xf>
    <xf numFmtId="0" fontId="40" fillId="6" borderId="101" xfId="1" applyFont="1" applyFill="1" applyBorder="1" applyAlignment="1" applyProtection="1">
      <alignment horizontal="center" vertical="center"/>
      <protection hidden="1"/>
    </xf>
    <xf numFmtId="0" fontId="39" fillId="4" borderId="105" xfId="1" applyFont="1" applyFill="1" applyBorder="1" applyAlignment="1" applyProtection="1">
      <alignment horizontal="center" vertical="center"/>
      <protection hidden="1"/>
    </xf>
    <xf numFmtId="0" fontId="31" fillId="6" borderId="103" xfId="1" applyFont="1" applyFill="1" applyBorder="1" applyAlignment="1" applyProtection="1">
      <alignment horizontal="center" vertical="center"/>
      <protection hidden="1"/>
    </xf>
    <xf numFmtId="0" fontId="40" fillId="6" borderId="106" xfId="1" applyFont="1" applyFill="1" applyBorder="1" applyAlignment="1" applyProtection="1">
      <alignment horizontal="center" vertical="center"/>
      <protection hidden="1"/>
    </xf>
    <xf numFmtId="0" fontId="40" fillId="6" borderId="104" xfId="1" applyFont="1" applyFill="1" applyBorder="1" applyAlignment="1" applyProtection="1">
      <alignment horizontal="center" vertical="center"/>
      <protection hidden="1"/>
    </xf>
    <xf numFmtId="0" fontId="39" fillId="4" borderId="107" xfId="1" applyFont="1" applyFill="1" applyBorder="1" applyAlignment="1" applyProtection="1">
      <alignment horizontal="center" vertical="center"/>
      <protection hidden="1"/>
    </xf>
    <xf numFmtId="0" fontId="31" fillId="6" borderId="108" xfId="1" applyFont="1" applyFill="1" applyBorder="1" applyAlignment="1" applyProtection="1">
      <alignment horizontal="center" vertical="center"/>
      <protection hidden="1"/>
    </xf>
    <xf numFmtId="0" fontId="40" fillId="6" borderId="109" xfId="1" applyFont="1" applyFill="1" applyBorder="1" applyAlignment="1" applyProtection="1">
      <alignment horizontal="center" vertical="center"/>
      <protection hidden="1"/>
    </xf>
    <xf numFmtId="0" fontId="39" fillId="4" borderId="110" xfId="1" applyFont="1" applyFill="1" applyBorder="1" applyAlignment="1" applyProtection="1">
      <alignment horizontal="center" vertical="center"/>
      <protection hidden="1"/>
    </xf>
    <xf numFmtId="0" fontId="40" fillId="6" borderId="111" xfId="1" applyFont="1" applyFill="1" applyBorder="1" applyAlignment="1" applyProtection="1">
      <alignment horizontal="center" vertical="center"/>
      <protection hidden="1"/>
    </xf>
    <xf numFmtId="0" fontId="40" fillId="6" borderId="112" xfId="1" applyFont="1" applyFill="1" applyBorder="1" applyAlignment="1" applyProtection="1">
      <alignment horizontal="center" vertical="center"/>
      <protection hidden="1"/>
    </xf>
    <xf numFmtId="0" fontId="39" fillId="4" borderId="95" xfId="1" applyFont="1" applyFill="1" applyBorder="1" applyAlignment="1" applyProtection="1">
      <alignment horizontal="center" vertical="center"/>
      <protection hidden="1"/>
    </xf>
    <xf numFmtId="0" fontId="39" fillId="4" borderId="102" xfId="1" applyFont="1" applyFill="1" applyBorder="1" applyAlignment="1" applyProtection="1">
      <alignment horizontal="center" vertical="center"/>
      <protection hidden="1"/>
    </xf>
    <xf numFmtId="0" fontId="39" fillId="4" borderId="114" xfId="1" applyFont="1" applyFill="1" applyBorder="1" applyAlignment="1" applyProtection="1">
      <alignment horizontal="center" vertical="center"/>
      <protection hidden="1"/>
    </xf>
    <xf numFmtId="0" fontId="31" fillId="6" borderId="23" xfId="1" applyFont="1" applyFill="1" applyBorder="1" applyAlignment="1" applyProtection="1">
      <alignment horizontal="center" vertical="center"/>
      <protection hidden="1"/>
    </xf>
    <xf numFmtId="0" fontId="40" fillId="6" borderId="28" xfId="1" applyFont="1" applyFill="1" applyBorder="1" applyAlignment="1" applyProtection="1">
      <alignment horizontal="center" vertical="center"/>
      <protection hidden="1"/>
    </xf>
    <xf numFmtId="0" fontId="40" fillId="6" borderId="113" xfId="1" applyFont="1" applyFill="1" applyBorder="1" applyAlignment="1" applyProtection="1">
      <alignment horizontal="center" vertical="center"/>
      <protection hidden="1"/>
    </xf>
    <xf numFmtId="0" fontId="40" fillId="6" borderId="115" xfId="1" applyFont="1" applyFill="1" applyBorder="1" applyAlignment="1" applyProtection="1">
      <alignment horizontal="center" vertical="center"/>
      <protection hidden="1"/>
    </xf>
    <xf numFmtId="0" fontId="40" fillId="6" borderId="116" xfId="1" applyFont="1" applyFill="1" applyBorder="1" applyAlignment="1" applyProtection="1">
      <alignment horizontal="center" vertical="center"/>
      <protection hidden="1"/>
    </xf>
    <xf numFmtId="164" fontId="15" fillId="0" borderId="0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>
      <alignment horizontal="left"/>
    </xf>
    <xf numFmtId="0" fontId="1" fillId="0" borderId="34" xfId="0" applyFont="1" applyBorder="1" applyAlignment="1" applyProtection="1">
      <alignment horizontal="right"/>
      <protection hidden="1"/>
    </xf>
    <xf numFmtId="0" fontId="0" fillId="0" borderId="0" xfId="0" applyBorder="1" applyProtection="1"/>
    <xf numFmtId="0" fontId="0" fillId="0" borderId="0" xfId="0" applyProtection="1"/>
    <xf numFmtId="0" fontId="5" fillId="0" borderId="18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0" fillId="0" borderId="42" xfId="0" applyBorder="1" applyProtection="1"/>
    <xf numFmtId="0" fontId="5" fillId="0" borderId="23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/>
    </xf>
    <xf numFmtId="0" fontId="0" fillId="0" borderId="65" xfId="0" applyBorder="1" applyAlignment="1" applyProtection="1">
      <alignment horizontal="center"/>
    </xf>
    <xf numFmtId="0" fontId="0" fillId="0" borderId="64" xfId="0" applyBorder="1" applyProtection="1"/>
    <xf numFmtId="0" fontId="0" fillId="0" borderId="63" xfId="0" applyBorder="1" applyProtection="1"/>
    <xf numFmtId="0" fontId="0" fillId="0" borderId="61" xfId="0" applyBorder="1" applyProtection="1"/>
    <xf numFmtId="0" fontId="0" fillId="0" borderId="54" xfId="0" applyBorder="1" applyProtection="1"/>
    <xf numFmtId="0" fontId="29" fillId="0" borderId="0" xfId="0" applyFont="1" applyProtection="1"/>
    <xf numFmtId="0" fontId="5" fillId="0" borderId="82" xfId="0" applyFont="1" applyBorder="1" applyAlignment="1" applyProtection="1">
      <alignment horizontal="center" vertical="center"/>
      <protection hidden="1"/>
    </xf>
    <xf numFmtId="0" fontId="5" fillId="0" borderId="80" xfId="0" applyFont="1" applyBorder="1" applyAlignment="1" applyProtection="1">
      <alignment horizontal="center" vertical="center"/>
      <protection hidden="1"/>
    </xf>
    <xf numFmtId="0" fontId="5" fillId="0" borderId="83" xfId="0" applyFont="1" applyBorder="1" applyAlignment="1" applyProtection="1">
      <alignment horizontal="center" vertical="center"/>
      <protection hidden="1"/>
    </xf>
    <xf numFmtId="0" fontId="5" fillId="0" borderId="79" xfId="0" applyFont="1" applyBorder="1" applyAlignment="1" applyProtection="1">
      <alignment horizontal="center" vertical="center"/>
      <protection hidden="1"/>
    </xf>
    <xf numFmtId="0" fontId="5" fillId="0" borderId="78" xfId="0" applyFont="1" applyBorder="1" applyAlignment="1" applyProtection="1">
      <alignment horizontal="center" vertical="center"/>
      <protection hidden="1"/>
    </xf>
    <xf numFmtId="0" fontId="5" fillId="0" borderId="81" xfId="0" applyFont="1" applyBorder="1" applyAlignment="1" applyProtection="1">
      <alignment horizontal="center" vertical="center"/>
      <protection hidden="1"/>
    </xf>
    <xf numFmtId="0" fontId="5" fillId="0" borderId="18" xfId="0" applyFont="1" applyBorder="1" applyAlignment="1" applyProtection="1">
      <alignment horizontal="center" vertical="center"/>
      <protection locked="0" hidden="1"/>
    </xf>
    <xf numFmtId="0" fontId="5" fillId="0" borderId="19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24" xfId="0" applyFont="1" applyBorder="1" applyAlignment="1" applyProtection="1">
      <alignment horizontal="center" vertical="center"/>
      <protection locked="0" hidden="1"/>
    </xf>
    <xf numFmtId="0" fontId="5" fillId="0" borderId="28" xfId="0" applyFont="1" applyBorder="1" applyAlignment="1" applyProtection="1">
      <alignment horizontal="center" vertical="center"/>
      <protection locked="0" hidden="1"/>
    </xf>
    <xf numFmtId="0" fontId="5" fillId="0" borderId="29" xfId="0" applyFont="1" applyBorder="1" applyAlignment="1" applyProtection="1">
      <alignment horizontal="center" vertical="center"/>
      <protection locked="0" hidden="1"/>
    </xf>
    <xf numFmtId="0" fontId="0" fillId="15" borderId="0" xfId="0" applyFill="1"/>
    <xf numFmtId="14" fontId="0" fillId="0" borderId="0" xfId="0" applyNumberFormat="1" applyFill="1"/>
    <xf numFmtId="0" fontId="1" fillId="0" borderId="32" xfId="0" applyFont="1" applyBorder="1" applyAlignment="1" applyProtection="1">
      <alignment horizontal="center" vertical="center"/>
      <protection hidden="1"/>
    </xf>
    <xf numFmtId="0" fontId="8" fillId="0" borderId="117" xfId="0" applyFont="1" applyBorder="1" applyAlignment="1" applyProtection="1">
      <alignment horizontal="center" vertical="center"/>
      <protection hidden="1"/>
    </xf>
    <xf numFmtId="0" fontId="8" fillId="0" borderId="118" xfId="0" applyFont="1" applyBorder="1" applyAlignment="1" applyProtection="1">
      <alignment horizontal="center" vertical="center"/>
      <protection hidden="1"/>
    </xf>
    <xf numFmtId="0" fontId="14" fillId="7" borderId="47" xfId="1" applyFont="1" applyFill="1" applyBorder="1" applyAlignment="1">
      <alignment horizontal="center" vertical="center"/>
    </xf>
    <xf numFmtId="0" fontId="14" fillId="7" borderId="42" xfId="1" applyFont="1" applyFill="1" applyBorder="1" applyAlignment="1">
      <alignment horizontal="center" vertical="center"/>
    </xf>
    <xf numFmtId="0" fontId="14" fillId="7" borderId="47" xfId="1" applyFont="1" applyFill="1" applyBorder="1" applyAlignment="1">
      <alignment horizontal="center" vertical="center"/>
    </xf>
    <xf numFmtId="0" fontId="14" fillId="7" borderId="42" xfId="1" applyFont="1" applyFill="1" applyBorder="1" applyAlignment="1">
      <alignment horizontal="center" vertical="center"/>
    </xf>
    <xf numFmtId="0" fontId="14" fillId="7" borderId="48" xfId="1" applyFont="1" applyFill="1" applyBorder="1" applyAlignment="1">
      <alignment horizontal="center" vertical="center"/>
    </xf>
    <xf numFmtId="0" fontId="14" fillId="7" borderId="49" xfId="1" applyFont="1" applyFill="1" applyBorder="1" applyAlignment="1">
      <alignment horizontal="center" vertical="center"/>
    </xf>
    <xf numFmtId="0" fontId="14" fillId="8" borderId="119" xfId="1" applyFont="1" applyFill="1" applyBorder="1" applyAlignment="1" applyProtection="1">
      <alignment horizontal="center" vertical="center"/>
      <protection locked="0"/>
    </xf>
    <xf numFmtId="0" fontId="14" fillId="14" borderId="119" xfId="1" applyFont="1" applyFill="1" applyBorder="1" applyAlignment="1" applyProtection="1">
      <alignment horizontal="center" vertical="center"/>
      <protection locked="0"/>
    </xf>
    <xf numFmtId="2" fontId="14" fillId="4" borderId="51" xfId="1" applyNumberFormat="1" applyFont="1" applyFill="1" applyBorder="1" applyAlignment="1">
      <alignment horizontal="center" vertical="center"/>
    </xf>
    <xf numFmtId="0" fontId="14" fillId="8" borderId="59" xfId="1" applyFont="1" applyFill="1" applyBorder="1" applyAlignment="1" applyProtection="1">
      <alignment horizontal="center" vertical="center"/>
      <protection locked="0"/>
    </xf>
    <xf numFmtId="0" fontId="14" fillId="14" borderId="59" xfId="1" applyFont="1" applyFill="1" applyBorder="1" applyAlignment="1" applyProtection="1">
      <alignment horizontal="center" vertical="center"/>
      <protection locked="0"/>
    </xf>
    <xf numFmtId="0" fontId="1" fillId="0" borderId="17" xfId="3" applyFont="1" applyBorder="1" applyAlignment="1" applyProtection="1">
      <alignment horizontal="center" vertical="center"/>
      <protection hidden="1"/>
    </xf>
    <xf numFmtId="0" fontId="5" fillId="0" borderId="18" xfId="3" applyFont="1" applyBorder="1" applyAlignment="1" applyProtection="1">
      <alignment horizontal="center" vertical="center"/>
      <protection locked="0" hidden="1"/>
    </xf>
    <xf numFmtId="0" fontId="5" fillId="0" borderId="19" xfId="3" applyFont="1" applyBorder="1" applyAlignment="1" applyProtection="1">
      <alignment horizontal="center" vertical="center"/>
      <protection locked="0" hidden="1"/>
    </xf>
    <xf numFmtId="0" fontId="1" fillId="0" borderId="22" xfId="3" applyFont="1" applyBorder="1" applyAlignment="1" applyProtection="1">
      <alignment horizontal="center" vertical="center"/>
      <protection hidden="1"/>
    </xf>
    <xf numFmtId="0" fontId="5" fillId="0" borderId="23" xfId="3" applyFont="1" applyBorder="1" applyAlignment="1" applyProtection="1">
      <alignment horizontal="center" vertical="center"/>
      <protection locked="0" hidden="1"/>
    </xf>
    <xf numFmtId="0" fontId="5" fillId="0" borderId="24" xfId="3" applyFont="1" applyBorder="1" applyAlignment="1" applyProtection="1">
      <alignment horizontal="center" vertical="center"/>
      <protection locked="0" hidden="1"/>
    </xf>
    <xf numFmtId="0" fontId="1" fillId="0" borderId="27" xfId="3" applyFont="1" applyBorder="1" applyAlignment="1" applyProtection="1">
      <alignment horizontal="center" vertical="center"/>
      <protection hidden="1"/>
    </xf>
    <xf numFmtId="0" fontId="5" fillId="0" borderId="28" xfId="3" applyFont="1" applyBorder="1" applyAlignment="1" applyProtection="1">
      <alignment horizontal="center" vertical="center"/>
      <protection locked="0" hidden="1"/>
    </xf>
    <xf numFmtId="0" fontId="5" fillId="0" borderId="29" xfId="3" applyFont="1" applyBorder="1" applyAlignment="1" applyProtection="1">
      <alignment horizontal="center" vertical="center"/>
      <protection locked="0" hidden="1"/>
    </xf>
    <xf numFmtId="0" fontId="1" fillId="0" borderId="32" xfId="3" applyFont="1" applyBorder="1" applyAlignment="1" applyProtection="1">
      <alignment horizontal="center" vertical="center"/>
      <protection hidden="1"/>
    </xf>
    <xf numFmtId="0" fontId="8" fillId="0" borderId="117" xfId="3" applyFont="1" applyBorder="1" applyAlignment="1" applyProtection="1">
      <alignment horizontal="center" vertical="center"/>
      <protection hidden="1"/>
    </xf>
    <xf numFmtId="0" fontId="8" fillId="0" borderId="118" xfId="3" applyFont="1" applyBorder="1" applyAlignment="1" applyProtection="1">
      <alignment horizontal="center" vertical="center"/>
      <protection hidden="1"/>
    </xf>
    <xf numFmtId="0" fontId="1" fillId="0" borderId="17" xfId="3" applyFont="1" applyBorder="1" applyAlignment="1" applyProtection="1">
      <alignment horizontal="center" vertical="center"/>
      <protection hidden="1"/>
    </xf>
    <xf numFmtId="0" fontId="5" fillId="0" borderId="18" xfId="3" applyFont="1" applyBorder="1" applyAlignment="1" applyProtection="1">
      <alignment horizontal="center" vertical="center"/>
      <protection locked="0" hidden="1"/>
    </xf>
    <xf numFmtId="0" fontId="5" fillId="0" borderId="19" xfId="3" applyFont="1" applyBorder="1" applyAlignment="1" applyProtection="1">
      <alignment horizontal="center" vertical="center"/>
      <protection locked="0" hidden="1"/>
    </xf>
    <xf numFmtId="0" fontId="1" fillId="0" borderId="22" xfId="3" applyFont="1" applyBorder="1" applyAlignment="1" applyProtection="1">
      <alignment horizontal="center" vertical="center"/>
      <protection hidden="1"/>
    </xf>
    <xf numFmtId="0" fontId="5" fillId="0" borderId="23" xfId="3" applyFont="1" applyBorder="1" applyAlignment="1" applyProtection="1">
      <alignment horizontal="center" vertical="center"/>
      <protection locked="0" hidden="1"/>
    </xf>
    <xf numFmtId="0" fontId="5" fillId="0" borderId="24" xfId="3" applyFont="1" applyBorder="1" applyAlignment="1" applyProtection="1">
      <alignment horizontal="center" vertical="center"/>
      <protection locked="0" hidden="1"/>
    </xf>
    <xf numFmtId="0" fontId="1" fillId="0" borderId="27" xfId="3" applyFont="1" applyBorder="1" applyAlignment="1" applyProtection="1">
      <alignment horizontal="center" vertical="center"/>
      <protection hidden="1"/>
    </xf>
    <xf numFmtId="0" fontId="5" fillId="0" borderId="28" xfId="3" applyFont="1" applyBorder="1" applyAlignment="1" applyProtection="1">
      <alignment horizontal="center" vertical="center"/>
      <protection locked="0" hidden="1"/>
    </xf>
    <xf numFmtId="0" fontId="5" fillId="0" borderId="29" xfId="3" applyFont="1" applyBorder="1" applyAlignment="1" applyProtection="1">
      <alignment horizontal="center" vertical="center"/>
      <protection locked="0" hidden="1"/>
    </xf>
    <xf numFmtId="0" fontId="1" fillId="0" borderId="32" xfId="3" applyFont="1" applyBorder="1" applyAlignment="1" applyProtection="1">
      <alignment horizontal="center" vertical="center"/>
      <protection hidden="1"/>
    </xf>
    <xf numFmtId="0" fontId="8" fillId="0" borderId="117" xfId="3" applyFont="1" applyBorder="1" applyAlignment="1" applyProtection="1">
      <alignment horizontal="center" vertical="center"/>
      <protection hidden="1"/>
    </xf>
    <xf numFmtId="0" fontId="8" fillId="0" borderId="118" xfId="3" applyFont="1" applyBorder="1" applyAlignment="1" applyProtection="1">
      <alignment horizontal="center" vertical="center"/>
      <protection hidden="1"/>
    </xf>
    <xf numFmtId="0" fontId="1" fillId="0" borderId="17" xfId="3" applyFont="1" applyBorder="1" applyAlignment="1" applyProtection="1">
      <alignment horizontal="center" vertical="center"/>
      <protection hidden="1"/>
    </xf>
    <xf numFmtId="0" fontId="5" fillId="0" borderId="18" xfId="3" applyFont="1" applyBorder="1" applyAlignment="1" applyProtection="1">
      <alignment horizontal="center" vertical="center"/>
      <protection locked="0" hidden="1"/>
    </xf>
    <xf numFmtId="0" fontId="5" fillId="0" borderId="19" xfId="3" applyFont="1" applyBorder="1" applyAlignment="1" applyProtection="1">
      <alignment horizontal="center" vertical="center"/>
      <protection locked="0" hidden="1"/>
    </xf>
    <xf numFmtId="0" fontId="1" fillId="0" borderId="22" xfId="3" applyFont="1" applyBorder="1" applyAlignment="1" applyProtection="1">
      <alignment horizontal="center" vertical="center"/>
      <protection hidden="1"/>
    </xf>
    <xf numFmtId="0" fontId="5" fillId="0" borderId="23" xfId="3" applyFont="1" applyBorder="1" applyAlignment="1" applyProtection="1">
      <alignment horizontal="center" vertical="center"/>
      <protection locked="0" hidden="1"/>
    </xf>
    <xf numFmtId="0" fontId="5" fillId="0" borderId="24" xfId="3" applyFont="1" applyBorder="1" applyAlignment="1" applyProtection="1">
      <alignment horizontal="center" vertical="center"/>
      <protection locked="0" hidden="1"/>
    </xf>
    <xf numFmtId="0" fontId="1" fillId="0" borderId="27" xfId="3" applyFont="1" applyBorder="1" applyAlignment="1" applyProtection="1">
      <alignment horizontal="center" vertical="center"/>
      <protection hidden="1"/>
    </xf>
    <xf numFmtId="0" fontId="5" fillId="0" borderId="28" xfId="3" applyFont="1" applyBorder="1" applyAlignment="1" applyProtection="1">
      <alignment horizontal="center" vertical="center"/>
      <protection locked="0" hidden="1"/>
    </xf>
    <xf numFmtId="0" fontId="5" fillId="0" borderId="29" xfId="3" applyFont="1" applyBorder="1" applyAlignment="1" applyProtection="1">
      <alignment horizontal="center" vertical="center"/>
      <protection locked="0" hidden="1"/>
    </xf>
    <xf numFmtId="0" fontId="1" fillId="0" borderId="32" xfId="3" applyFont="1" applyBorder="1" applyAlignment="1" applyProtection="1">
      <alignment horizontal="center" vertical="center"/>
      <protection hidden="1"/>
    </xf>
    <xf numFmtId="0" fontId="8" fillId="0" borderId="117" xfId="3" applyFont="1" applyBorder="1" applyAlignment="1" applyProtection="1">
      <alignment horizontal="center" vertical="center"/>
      <protection hidden="1"/>
    </xf>
    <xf numFmtId="0" fontId="8" fillId="0" borderId="118" xfId="3" applyFont="1" applyBorder="1" applyAlignment="1" applyProtection="1">
      <alignment horizontal="center" vertical="center"/>
      <protection hidden="1"/>
    </xf>
    <xf numFmtId="0" fontId="1" fillId="0" borderId="17" xfId="3" applyFont="1" applyBorder="1" applyAlignment="1" applyProtection="1">
      <alignment horizontal="center" vertical="center"/>
      <protection hidden="1"/>
    </xf>
    <xf numFmtId="0" fontId="5" fillId="0" borderId="18" xfId="3" applyFont="1" applyBorder="1" applyAlignment="1" applyProtection="1">
      <alignment horizontal="center" vertical="center"/>
      <protection locked="0" hidden="1"/>
    </xf>
    <xf numFmtId="0" fontId="5" fillId="0" borderId="19" xfId="3" applyFont="1" applyBorder="1" applyAlignment="1" applyProtection="1">
      <alignment horizontal="center" vertical="center"/>
      <protection locked="0" hidden="1"/>
    </xf>
    <xf numFmtId="0" fontId="1" fillId="0" borderId="22" xfId="3" applyFont="1" applyBorder="1" applyAlignment="1" applyProtection="1">
      <alignment horizontal="center" vertical="center"/>
      <protection hidden="1"/>
    </xf>
    <xf numFmtId="0" fontId="5" fillId="0" borderId="23" xfId="3" applyFont="1" applyBorder="1" applyAlignment="1" applyProtection="1">
      <alignment horizontal="center" vertical="center"/>
      <protection locked="0" hidden="1"/>
    </xf>
    <xf numFmtId="0" fontId="5" fillId="0" borderId="24" xfId="3" applyFont="1" applyBorder="1" applyAlignment="1" applyProtection="1">
      <alignment horizontal="center" vertical="center"/>
      <protection locked="0" hidden="1"/>
    </xf>
    <xf numFmtId="0" fontId="1" fillId="0" borderId="27" xfId="3" applyFont="1" applyBorder="1" applyAlignment="1" applyProtection="1">
      <alignment horizontal="center" vertical="center"/>
      <protection hidden="1"/>
    </xf>
    <xf numFmtId="0" fontId="5" fillId="0" borderId="28" xfId="3" applyFont="1" applyBorder="1" applyAlignment="1" applyProtection="1">
      <alignment horizontal="center" vertical="center"/>
      <protection locked="0" hidden="1"/>
    </xf>
    <xf numFmtId="0" fontId="5" fillId="0" borderId="29" xfId="3" applyFont="1" applyBorder="1" applyAlignment="1" applyProtection="1">
      <alignment horizontal="center" vertical="center"/>
      <protection locked="0" hidden="1"/>
    </xf>
    <xf numFmtId="0" fontId="1" fillId="0" borderId="32" xfId="3" applyFont="1" applyBorder="1" applyAlignment="1" applyProtection="1">
      <alignment horizontal="center" vertical="center"/>
      <protection hidden="1"/>
    </xf>
    <xf numFmtId="0" fontId="8" fillId="0" borderId="117" xfId="3" applyFont="1" applyBorder="1" applyAlignment="1" applyProtection="1">
      <alignment horizontal="center" vertical="center"/>
      <protection hidden="1"/>
    </xf>
    <xf numFmtId="0" fontId="8" fillId="0" borderId="118" xfId="3" applyFont="1" applyBorder="1" applyAlignment="1" applyProtection="1">
      <alignment horizontal="center" vertical="center"/>
      <protection hidden="1"/>
    </xf>
    <xf numFmtId="0" fontId="41" fillId="16" borderId="0" xfId="0" applyFont="1" applyFill="1" applyAlignment="1" applyProtection="1">
      <alignment horizontal="center"/>
      <protection hidden="1"/>
    </xf>
    <xf numFmtId="0" fontId="35" fillId="11" borderId="91" xfId="1" applyFont="1" applyFill="1" applyBorder="1" applyAlignment="1" applyProtection="1">
      <alignment horizontal="center" vertical="center"/>
      <protection hidden="1"/>
    </xf>
    <xf numFmtId="0" fontId="35" fillId="11" borderId="105" xfId="1" applyFont="1" applyFill="1" applyBorder="1" applyAlignment="1" applyProtection="1">
      <alignment horizontal="center" vertical="center"/>
      <protection hidden="1"/>
    </xf>
    <xf numFmtId="0" fontId="35" fillId="11" borderId="92" xfId="1" applyFont="1" applyFill="1" applyBorder="1" applyAlignment="1" applyProtection="1">
      <alignment horizontal="center" vertical="center"/>
      <protection hidden="1"/>
    </xf>
    <xf numFmtId="0" fontId="35" fillId="11" borderId="103" xfId="1" applyFont="1" applyFill="1" applyBorder="1" applyAlignment="1" applyProtection="1">
      <alignment horizontal="center" vertical="center"/>
      <protection hidden="1"/>
    </xf>
    <xf numFmtId="0" fontId="35" fillId="11" borderId="93" xfId="1" applyFont="1" applyFill="1" applyBorder="1" applyAlignment="1" applyProtection="1">
      <alignment horizontal="center" vertical="center"/>
      <protection hidden="1"/>
    </xf>
    <xf numFmtId="0" fontId="35" fillId="11" borderId="106" xfId="1" applyFont="1" applyFill="1" applyBorder="1" applyAlignment="1" applyProtection="1">
      <alignment horizontal="center" vertical="center"/>
      <protection hidden="1"/>
    </xf>
    <xf numFmtId="0" fontId="33" fillId="11" borderId="99" xfId="1" applyFont="1" applyFill="1" applyBorder="1" applyAlignment="1" applyProtection="1">
      <alignment horizontal="center" vertical="center"/>
      <protection hidden="1"/>
    </xf>
    <xf numFmtId="0" fontId="33" fillId="11" borderId="110" xfId="1" applyFont="1" applyFill="1" applyBorder="1" applyAlignment="1" applyProtection="1">
      <alignment horizontal="center" vertical="center"/>
      <protection hidden="1"/>
    </xf>
    <xf numFmtId="0" fontId="33" fillId="11" borderId="79" xfId="1" applyFont="1" applyFill="1" applyBorder="1" applyAlignment="1" applyProtection="1">
      <alignment horizontal="center" vertical="center"/>
      <protection hidden="1"/>
    </xf>
    <xf numFmtId="0" fontId="33" fillId="11" borderId="108" xfId="1" applyFont="1" applyFill="1" applyBorder="1" applyAlignment="1" applyProtection="1">
      <alignment horizontal="center" vertical="center"/>
      <protection hidden="1"/>
    </xf>
    <xf numFmtId="0" fontId="33" fillId="11" borderId="100" xfId="1" applyFont="1" applyFill="1" applyBorder="1" applyAlignment="1" applyProtection="1">
      <alignment horizontal="center" vertical="center"/>
      <protection hidden="1"/>
    </xf>
    <xf numFmtId="0" fontId="33" fillId="11" borderId="111" xfId="1" applyFont="1" applyFill="1" applyBorder="1" applyAlignment="1" applyProtection="1">
      <alignment horizontal="center" vertical="center"/>
      <protection hidden="1"/>
    </xf>
    <xf numFmtId="0" fontId="35" fillId="11" borderId="99" xfId="1" applyFont="1" applyFill="1" applyBorder="1" applyAlignment="1" applyProtection="1">
      <alignment horizontal="center" vertical="center"/>
      <protection hidden="1"/>
    </xf>
    <xf numFmtId="0" fontId="35" fillId="11" borderId="110" xfId="1" applyFont="1" applyFill="1" applyBorder="1" applyAlignment="1" applyProtection="1">
      <alignment horizontal="center" vertical="center"/>
      <protection hidden="1"/>
    </xf>
    <xf numFmtId="0" fontId="35" fillId="11" borderId="79" xfId="1" applyFont="1" applyFill="1" applyBorder="1" applyAlignment="1" applyProtection="1">
      <alignment horizontal="center" vertical="center"/>
      <protection hidden="1"/>
    </xf>
    <xf numFmtId="0" fontId="35" fillId="11" borderId="108" xfId="1" applyFont="1" applyFill="1" applyBorder="1" applyAlignment="1" applyProtection="1">
      <alignment horizontal="center" vertical="center"/>
      <protection hidden="1"/>
    </xf>
    <xf numFmtId="0" fontId="35" fillId="11" borderId="100" xfId="1" applyFont="1" applyFill="1" applyBorder="1" applyAlignment="1" applyProtection="1">
      <alignment horizontal="center" vertical="center"/>
      <protection hidden="1"/>
    </xf>
    <xf numFmtId="0" fontId="35" fillId="11" borderId="111" xfId="1" applyFont="1" applyFill="1" applyBorder="1" applyAlignment="1" applyProtection="1">
      <alignment horizontal="center" vertical="center"/>
      <protection hidden="1"/>
    </xf>
    <xf numFmtId="0" fontId="35" fillId="11" borderId="94" xfId="1" applyFont="1" applyFill="1" applyBorder="1" applyAlignment="1" applyProtection="1">
      <alignment horizontal="center" vertical="center"/>
      <protection hidden="1"/>
    </xf>
    <xf numFmtId="0" fontId="35" fillId="11" borderId="104" xfId="1" applyFont="1" applyFill="1" applyBorder="1" applyAlignment="1" applyProtection="1">
      <alignment horizontal="center" vertical="center"/>
      <protection hidden="1"/>
    </xf>
    <xf numFmtId="0" fontId="32" fillId="11" borderId="99" xfId="1" applyFont="1" applyFill="1" applyBorder="1" applyAlignment="1" applyProtection="1">
      <alignment horizontal="center" vertical="center"/>
      <protection hidden="1"/>
    </xf>
    <xf numFmtId="0" fontId="32" fillId="11" borderId="110" xfId="1" applyFont="1" applyFill="1" applyBorder="1" applyAlignment="1" applyProtection="1">
      <alignment horizontal="center" vertical="center"/>
      <protection hidden="1"/>
    </xf>
    <xf numFmtId="0" fontId="32" fillId="11" borderId="79" xfId="1" applyFont="1" applyFill="1" applyBorder="1" applyAlignment="1" applyProtection="1">
      <alignment horizontal="center" vertical="center"/>
      <protection hidden="1"/>
    </xf>
    <xf numFmtId="0" fontId="32" fillId="11" borderId="108" xfId="1" applyFont="1" applyFill="1" applyBorder="1" applyAlignment="1" applyProtection="1">
      <alignment horizontal="center" vertical="center"/>
      <protection hidden="1"/>
    </xf>
    <xf numFmtId="0" fontId="32" fillId="11" borderId="100" xfId="1" applyFont="1" applyFill="1" applyBorder="1" applyAlignment="1" applyProtection="1">
      <alignment horizontal="center" vertical="center"/>
      <protection hidden="1"/>
    </xf>
    <xf numFmtId="0" fontId="32" fillId="11" borderId="111" xfId="1" applyFont="1" applyFill="1" applyBorder="1" applyAlignment="1" applyProtection="1">
      <alignment horizontal="center" vertical="center"/>
      <protection hidden="1"/>
    </xf>
    <xf numFmtId="0" fontId="34" fillId="11" borderId="91" xfId="1" applyFont="1" applyFill="1" applyBorder="1" applyAlignment="1" applyProtection="1">
      <alignment horizontal="center" vertical="center"/>
      <protection hidden="1"/>
    </xf>
    <xf numFmtId="0" fontId="34" fillId="11" borderId="105" xfId="1" applyFont="1" applyFill="1" applyBorder="1" applyAlignment="1" applyProtection="1">
      <alignment horizontal="center" vertical="center"/>
      <protection hidden="1"/>
    </xf>
    <xf numFmtId="0" fontId="34" fillId="11" borderId="92" xfId="1" applyFont="1" applyFill="1" applyBorder="1" applyAlignment="1" applyProtection="1">
      <alignment horizontal="center" vertical="center"/>
      <protection hidden="1"/>
    </xf>
    <xf numFmtId="0" fontId="34" fillId="11" borderId="103" xfId="1" applyFont="1" applyFill="1" applyBorder="1" applyAlignment="1" applyProtection="1">
      <alignment horizontal="center" vertical="center"/>
      <protection hidden="1"/>
    </xf>
    <xf numFmtId="0" fontId="34" fillId="11" borderId="93" xfId="1" applyFont="1" applyFill="1" applyBorder="1" applyAlignment="1" applyProtection="1">
      <alignment horizontal="center" vertical="center"/>
      <protection hidden="1"/>
    </xf>
    <xf numFmtId="0" fontId="34" fillId="11" borderId="106" xfId="1" applyFont="1" applyFill="1" applyBorder="1" applyAlignment="1" applyProtection="1">
      <alignment horizontal="center" vertical="center"/>
      <protection hidden="1"/>
    </xf>
    <xf numFmtId="0" fontId="34" fillId="11" borderId="99" xfId="1" applyFont="1" applyFill="1" applyBorder="1" applyAlignment="1" applyProtection="1">
      <alignment horizontal="center" vertical="center"/>
      <protection hidden="1"/>
    </xf>
    <xf numFmtId="0" fontId="34" fillId="11" borderId="110" xfId="1" applyFont="1" applyFill="1" applyBorder="1" applyAlignment="1" applyProtection="1">
      <alignment horizontal="center" vertical="center"/>
      <protection hidden="1"/>
    </xf>
    <xf numFmtId="0" fontId="34" fillId="11" borderId="79" xfId="1" applyFont="1" applyFill="1" applyBorder="1" applyAlignment="1" applyProtection="1">
      <alignment horizontal="center" vertical="center"/>
      <protection hidden="1"/>
    </xf>
    <xf numFmtId="0" fontId="34" fillId="11" borderId="108" xfId="1" applyFont="1" applyFill="1" applyBorder="1" applyAlignment="1" applyProtection="1">
      <alignment horizontal="center" vertical="center"/>
      <protection hidden="1"/>
    </xf>
    <xf numFmtId="0" fontId="34" fillId="11" borderId="100" xfId="1" applyFont="1" applyFill="1" applyBorder="1" applyAlignment="1" applyProtection="1">
      <alignment horizontal="center" vertical="center"/>
      <protection hidden="1"/>
    </xf>
    <xf numFmtId="0" fontId="34" fillId="11" borderId="111" xfId="1" applyFont="1" applyFill="1" applyBorder="1" applyAlignment="1" applyProtection="1">
      <alignment horizontal="center" vertical="center"/>
      <protection hidden="1"/>
    </xf>
    <xf numFmtId="0" fontId="34" fillId="11" borderId="89" xfId="1" applyFont="1" applyFill="1" applyBorder="1" applyAlignment="1" applyProtection="1">
      <alignment horizontal="center" vertical="center"/>
      <protection hidden="1"/>
    </xf>
    <xf numFmtId="0" fontId="34" fillId="11" borderId="85" xfId="1" applyFont="1" applyFill="1" applyBorder="1" applyAlignment="1" applyProtection="1">
      <alignment horizontal="center" vertical="center"/>
      <protection hidden="1"/>
    </xf>
    <xf numFmtId="0" fontId="34" fillId="11" borderId="101" xfId="1" applyFont="1" applyFill="1" applyBorder="1" applyAlignment="1" applyProtection="1">
      <alignment horizontal="center" vertical="center"/>
      <protection hidden="1"/>
    </xf>
    <xf numFmtId="0" fontId="34" fillId="11" borderId="90" xfId="1" applyFont="1" applyFill="1" applyBorder="1" applyAlignment="1" applyProtection="1">
      <alignment horizontal="center" vertical="center"/>
      <protection hidden="1"/>
    </xf>
    <xf numFmtId="0" fontId="15" fillId="0" borderId="42" xfId="1" applyFont="1" applyBorder="1" applyAlignment="1" applyProtection="1">
      <alignment horizontal="center" wrapText="1"/>
      <protection hidden="1"/>
    </xf>
    <xf numFmtId="0" fontId="28" fillId="0" borderId="42" xfId="1" applyFont="1" applyFill="1" applyBorder="1" applyAlignment="1" applyProtection="1">
      <alignment horizontal="center" vertical="center"/>
      <protection hidden="1"/>
    </xf>
    <xf numFmtId="0" fontId="14" fillId="0" borderId="66" xfId="1" applyFill="1" applyBorder="1" applyAlignment="1" applyProtection="1">
      <alignment horizontal="center" vertical="center"/>
      <protection hidden="1"/>
    </xf>
    <xf numFmtId="0" fontId="14" fillId="0" borderId="65" xfId="1" applyFill="1" applyBorder="1" applyAlignment="1" applyProtection="1">
      <alignment horizontal="center" vertical="center"/>
      <protection hidden="1"/>
    </xf>
    <xf numFmtId="0" fontId="14" fillId="0" borderId="64" xfId="1" applyFill="1" applyBorder="1" applyAlignment="1" applyProtection="1">
      <alignment horizontal="center" vertical="center"/>
      <protection hidden="1"/>
    </xf>
    <xf numFmtId="0" fontId="14" fillId="0" borderId="63" xfId="1" applyFill="1" applyBorder="1" applyAlignment="1" applyProtection="1">
      <alignment horizontal="center" vertical="center"/>
      <protection hidden="1"/>
    </xf>
    <xf numFmtId="0" fontId="14" fillId="0" borderId="61" xfId="1" applyFill="1" applyBorder="1" applyAlignment="1" applyProtection="1">
      <alignment horizontal="center" vertical="center"/>
      <protection hidden="1"/>
    </xf>
    <xf numFmtId="0" fontId="14" fillId="0" borderId="54" xfId="1" applyFill="1" applyBorder="1" applyAlignment="1" applyProtection="1">
      <alignment horizontal="center" vertical="center"/>
      <protection hidden="1"/>
    </xf>
    <xf numFmtId="0" fontId="14" fillId="0" borderId="42" xfId="1" applyFill="1" applyBorder="1" applyAlignment="1" applyProtection="1">
      <alignment horizontal="center" vertical="center"/>
      <protection hidden="1"/>
    </xf>
    <xf numFmtId="0" fontId="27" fillId="0" borderId="42" xfId="1" applyFont="1" applyFill="1" applyBorder="1" applyAlignment="1" applyProtection="1">
      <alignment horizontal="center" vertical="center" wrapText="1"/>
      <protection hidden="1"/>
    </xf>
    <xf numFmtId="2" fontId="22" fillId="0" borderId="42" xfId="1" applyNumberFormat="1" applyFont="1" applyFill="1" applyBorder="1" applyAlignment="1" applyProtection="1">
      <alignment horizontal="center" vertical="center"/>
      <protection hidden="1"/>
    </xf>
    <xf numFmtId="2" fontId="22" fillId="0" borderId="52" xfId="1" applyNumberFormat="1" applyFont="1" applyFill="1" applyBorder="1" applyAlignment="1" applyProtection="1">
      <alignment horizontal="center" vertical="center"/>
      <protection hidden="1"/>
    </xf>
    <xf numFmtId="2" fontId="22" fillId="0" borderId="48" xfId="1" applyNumberFormat="1" applyFont="1" applyFill="1" applyBorder="1" applyAlignment="1" applyProtection="1">
      <alignment horizontal="center" vertical="center"/>
      <protection hidden="1"/>
    </xf>
    <xf numFmtId="2" fontId="22" fillId="0" borderId="47" xfId="1" applyNumberFormat="1" applyFont="1" applyFill="1" applyBorder="1" applyAlignment="1" applyProtection="1">
      <alignment horizontal="center" vertical="center"/>
      <protection hidden="1"/>
    </xf>
    <xf numFmtId="0" fontId="27" fillId="0" borderId="42" xfId="1" applyFont="1" applyBorder="1" applyAlignment="1" applyProtection="1">
      <alignment horizontal="center" vertical="center"/>
      <protection hidden="1"/>
    </xf>
    <xf numFmtId="0" fontId="14" fillId="11" borderId="42" xfId="1" applyFill="1" applyBorder="1" applyAlignment="1" applyProtection="1">
      <alignment horizontal="center" vertical="center"/>
      <protection hidden="1"/>
    </xf>
    <xf numFmtId="0" fontId="37" fillId="4" borderId="76" xfId="1" applyFont="1" applyFill="1" applyBorder="1" applyAlignment="1" applyProtection="1">
      <alignment horizontal="center" vertical="center"/>
      <protection hidden="1"/>
    </xf>
    <xf numFmtId="0" fontId="37" fillId="4" borderId="71" xfId="1" applyFont="1" applyFill="1" applyBorder="1" applyAlignment="1" applyProtection="1">
      <alignment horizontal="center" vertical="center"/>
      <protection hidden="1"/>
    </xf>
    <xf numFmtId="0" fontId="37" fillId="4" borderId="77" xfId="1" applyFont="1" applyFill="1" applyBorder="1" applyAlignment="1" applyProtection="1">
      <alignment horizontal="center" vertical="center"/>
      <protection hidden="1"/>
    </xf>
    <xf numFmtId="0" fontId="36" fillId="4" borderId="88" xfId="1" applyFont="1" applyFill="1" applyBorder="1" applyAlignment="1" applyProtection="1">
      <alignment horizontal="center" vertical="center"/>
      <protection hidden="1"/>
    </xf>
    <xf numFmtId="0" fontId="36" fillId="4" borderId="60" xfId="1" applyFont="1" applyFill="1" applyBorder="1" applyAlignment="1" applyProtection="1">
      <alignment horizontal="center" vertical="center"/>
      <protection hidden="1"/>
    </xf>
    <xf numFmtId="0" fontId="36" fillId="4" borderId="20" xfId="1" applyFont="1" applyFill="1" applyBorder="1" applyAlignment="1" applyProtection="1">
      <alignment horizontal="center" vertical="center"/>
      <protection hidden="1"/>
    </xf>
    <xf numFmtId="0" fontId="36" fillId="4" borderId="0" xfId="1" applyFont="1" applyFill="1" applyBorder="1" applyAlignment="1" applyProtection="1">
      <alignment horizontal="center" vertical="center"/>
      <protection hidden="1"/>
    </xf>
    <xf numFmtId="0" fontId="36" fillId="4" borderId="25" xfId="1" applyFont="1" applyFill="1" applyBorder="1" applyAlignment="1" applyProtection="1">
      <alignment horizontal="center" vertical="center"/>
      <protection hidden="1"/>
    </xf>
    <xf numFmtId="0" fontId="36" fillId="4" borderId="36" xfId="1" applyFont="1" applyFill="1" applyBorder="1" applyAlignment="1" applyProtection="1">
      <alignment horizontal="center" vertical="center"/>
      <protection hidden="1"/>
    </xf>
    <xf numFmtId="0" fontId="37" fillId="4" borderId="63" xfId="1" applyFont="1" applyFill="1" applyBorder="1" applyAlignment="1" applyProtection="1">
      <alignment horizontal="center" vertical="center"/>
      <protection hidden="1"/>
    </xf>
    <xf numFmtId="0" fontId="37" fillId="4" borderId="54" xfId="1" applyFont="1" applyFill="1" applyBorder="1" applyAlignment="1" applyProtection="1">
      <alignment horizontal="center" vertical="center"/>
      <protection hidden="1"/>
    </xf>
    <xf numFmtId="0" fontId="37" fillId="4" borderId="53" xfId="1" applyFont="1" applyFill="1" applyBorder="1" applyAlignment="1" applyProtection="1">
      <alignment horizontal="center" vertical="center"/>
      <protection hidden="1"/>
    </xf>
    <xf numFmtId="0" fontId="37" fillId="4" borderId="65" xfId="1" applyFont="1" applyFill="1" applyBorder="1" applyAlignment="1" applyProtection="1">
      <alignment horizontal="center" vertical="center"/>
      <protection hidden="1"/>
    </xf>
    <xf numFmtId="2" fontId="37" fillId="4" borderId="47" xfId="1" applyNumberFormat="1" applyFont="1" applyFill="1" applyBorder="1" applyAlignment="1" applyProtection="1">
      <alignment horizontal="center" vertical="center"/>
      <protection hidden="1"/>
    </xf>
    <xf numFmtId="2" fontId="37" fillId="4" borderId="42" xfId="1" applyNumberFormat="1" applyFont="1" applyFill="1" applyBorder="1" applyAlignment="1" applyProtection="1">
      <alignment horizontal="center" vertical="center"/>
      <protection hidden="1"/>
    </xf>
    <xf numFmtId="2" fontId="37" fillId="4" borderId="52" xfId="1" applyNumberFormat="1" applyFont="1" applyFill="1" applyBorder="1" applyAlignment="1" applyProtection="1">
      <alignment horizontal="center" vertical="center"/>
      <protection hidden="1"/>
    </xf>
    <xf numFmtId="0" fontId="37" fillId="6" borderId="67" xfId="1" applyFont="1" applyFill="1" applyBorder="1" applyAlignment="1" applyProtection="1">
      <alignment horizontal="center" vertical="center"/>
      <protection hidden="1"/>
    </xf>
    <xf numFmtId="0" fontId="37" fillId="6" borderId="63" xfId="1" applyFont="1" applyFill="1" applyBorder="1" applyAlignment="1" applyProtection="1">
      <alignment horizontal="center" vertical="center"/>
      <protection hidden="1"/>
    </xf>
    <xf numFmtId="0" fontId="37" fillId="6" borderId="72" xfId="1" applyFont="1" applyFill="1" applyBorder="1" applyAlignment="1" applyProtection="1">
      <alignment horizontal="center" vertical="center"/>
      <protection hidden="1"/>
    </xf>
    <xf numFmtId="0" fontId="37" fillId="6" borderId="69" xfId="1" applyFont="1" applyFill="1" applyBorder="1" applyAlignment="1" applyProtection="1">
      <alignment horizontal="center" vertical="center"/>
      <protection hidden="1"/>
    </xf>
    <xf numFmtId="0" fontId="37" fillId="6" borderId="53" xfId="1" applyFont="1" applyFill="1" applyBorder="1" applyAlignment="1" applyProtection="1">
      <alignment horizontal="center" vertical="center"/>
      <protection hidden="1"/>
    </xf>
    <xf numFmtId="0" fontId="37" fillId="6" borderId="74" xfId="1" applyFont="1" applyFill="1" applyBorder="1" applyAlignment="1" applyProtection="1">
      <alignment horizontal="center" vertical="center"/>
      <protection hidden="1"/>
    </xf>
    <xf numFmtId="2" fontId="37" fillId="6" borderId="51" xfId="1" applyNumberFormat="1" applyFont="1" applyFill="1" applyBorder="1" applyAlignment="1" applyProtection="1">
      <alignment horizontal="center" vertical="center"/>
      <protection hidden="1"/>
    </xf>
    <xf numFmtId="2" fontId="37" fillId="6" borderId="42" xfId="1" applyNumberFormat="1" applyFont="1" applyFill="1" applyBorder="1" applyAlignment="1" applyProtection="1">
      <alignment horizontal="center" vertical="center"/>
      <protection hidden="1"/>
    </xf>
    <xf numFmtId="2" fontId="37" fillId="6" borderId="43" xfId="1" applyNumberFormat="1" applyFont="1" applyFill="1" applyBorder="1" applyAlignment="1" applyProtection="1">
      <alignment horizontal="center" vertical="center"/>
      <protection hidden="1"/>
    </xf>
    <xf numFmtId="0" fontId="37" fillId="6" borderId="70" xfId="1" applyFont="1" applyFill="1" applyBorder="1" applyAlignment="1" applyProtection="1">
      <alignment horizontal="center" vertical="center"/>
      <protection hidden="1"/>
    </xf>
    <xf numFmtId="0" fontId="37" fillId="6" borderId="71" xfId="1" applyFont="1" applyFill="1" applyBorder="1" applyAlignment="1" applyProtection="1">
      <alignment horizontal="center" vertical="center"/>
      <protection hidden="1"/>
    </xf>
    <xf numFmtId="0" fontId="37" fillId="6" borderId="75" xfId="1" applyFont="1" applyFill="1" applyBorder="1" applyAlignment="1" applyProtection="1">
      <alignment horizontal="center" vertical="center"/>
      <protection hidden="1"/>
    </xf>
    <xf numFmtId="0" fontId="36" fillId="4" borderId="88" xfId="1" applyFont="1" applyFill="1" applyBorder="1" applyAlignment="1" applyProtection="1">
      <alignment horizontal="center" vertical="center" wrapText="1"/>
      <protection hidden="1"/>
    </xf>
    <xf numFmtId="0" fontId="36" fillId="4" borderId="60" xfId="1" applyFont="1" applyFill="1" applyBorder="1" applyAlignment="1" applyProtection="1">
      <alignment horizontal="center" vertical="center" wrapText="1"/>
      <protection hidden="1"/>
    </xf>
    <xf numFmtId="0" fontId="36" fillId="4" borderId="20" xfId="1" applyFont="1" applyFill="1" applyBorder="1" applyAlignment="1" applyProtection="1">
      <alignment horizontal="center" vertical="center" wrapText="1"/>
      <protection hidden="1"/>
    </xf>
    <xf numFmtId="0" fontId="36" fillId="4" borderId="0" xfId="1" applyFont="1" applyFill="1" applyBorder="1" applyAlignment="1" applyProtection="1">
      <alignment horizontal="center" vertical="center" wrapText="1"/>
      <protection hidden="1"/>
    </xf>
    <xf numFmtId="0" fontId="36" fillId="4" borderId="25" xfId="1" applyFont="1" applyFill="1" applyBorder="1" applyAlignment="1" applyProtection="1">
      <alignment horizontal="center" vertical="center" wrapText="1"/>
      <protection hidden="1"/>
    </xf>
    <xf numFmtId="0" fontId="36" fillId="4" borderId="36" xfId="1" applyFont="1" applyFill="1" applyBorder="1" applyAlignment="1" applyProtection="1">
      <alignment horizontal="center" vertical="center" wrapText="1"/>
      <protection hidden="1"/>
    </xf>
    <xf numFmtId="0" fontId="37" fillId="4" borderId="64" xfId="1" applyFont="1" applyFill="1" applyBorder="1" applyAlignment="1" applyProtection="1">
      <alignment horizontal="center" vertical="center"/>
      <protection hidden="1"/>
    </xf>
    <xf numFmtId="0" fontId="37" fillId="6" borderId="68" xfId="1" applyFont="1" applyFill="1" applyBorder="1" applyAlignment="1" applyProtection="1">
      <alignment horizontal="center" vertical="center"/>
      <protection hidden="1"/>
    </xf>
    <xf numFmtId="0" fontId="37" fillId="6" borderId="64" xfId="1" applyFont="1" applyFill="1" applyBorder="1" applyAlignment="1" applyProtection="1">
      <alignment horizontal="center" vertical="center"/>
      <protection hidden="1"/>
    </xf>
    <xf numFmtId="0" fontId="37" fillId="6" borderId="73" xfId="1" applyFont="1" applyFill="1" applyBorder="1" applyAlignment="1" applyProtection="1">
      <alignment horizontal="center" vertical="center"/>
      <protection hidden="1"/>
    </xf>
    <xf numFmtId="0" fontId="37" fillId="6" borderId="34" xfId="1" applyFont="1" applyFill="1" applyBorder="1" applyAlignment="1" applyProtection="1">
      <alignment horizontal="center" vertical="center"/>
      <protection hidden="1"/>
    </xf>
    <xf numFmtId="0" fontId="37" fillId="6" borderId="0" xfId="1" applyFont="1" applyFill="1" applyBorder="1" applyAlignment="1" applyProtection="1">
      <alignment horizontal="center" vertical="center"/>
      <protection hidden="1"/>
    </xf>
    <xf numFmtId="0" fontId="37" fillId="6" borderId="1" xfId="1" applyFont="1" applyFill="1" applyBorder="1" applyAlignment="1" applyProtection="1">
      <alignment horizontal="center" vertical="center"/>
      <protection hidden="1"/>
    </xf>
    <xf numFmtId="0" fontId="36" fillId="4" borderId="9" xfId="1" applyFont="1" applyFill="1" applyBorder="1" applyAlignment="1" applyProtection="1">
      <alignment horizontal="center" vertical="center"/>
      <protection hidden="1"/>
    </xf>
    <xf numFmtId="0" fontId="36" fillId="4" borderId="1" xfId="1" applyFont="1" applyFill="1" applyBorder="1" applyAlignment="1" applyProtection="1">
      <alignment horizontal="center" vertical="center"/>
      <protection hidden="1"/>
    </xf>
    <xf numFmtId="0" fontId="37" fillId="6" borderId="46" xfId="1" applyFont="1" applyFill="1" applyBorder="1" applyAlignment="1" applyProtection="1">
      <alignment horizontal="center" vertical="center"/>
      <protection hidden="1"/>
    </xf>
    <xf numFmtId="0" fontId="37" fillId="6" borderId="45" xfId="1" applyFont="1" applyFill="1" applyBorder="1" applyAlignment="1" applyProtection="1">
      <alignment horizontal="center" vertical="center"/>
      <protection hidden="1"/>
    </xf>
    <xf numFmtId="0" fontId="37" fillId="6" borderId="41" xfId="1" applyFont="1" applyFill="1" applyBorder="1" applyAlignment="1" applyProtection="1">
      <alignment horizontal="center" vertical="center"/>
      <protection hidden="1"/>
    </xf>
    <xf numFmtId="164" fontId="37" fillId="6" borderId="68" xfId="1" applyNumberFormat="1" applyFont="1" applyFill="1" applyBorder="1" applyAlignment="1" applyProtection="1">
      <alignment horizontal="center" vertical="center"/>
      <protection hidden="1"/>
    </xf>
    <xf numFmtId="164" fontId="37" fillId="6" borderId="64" xfId="1" applyNumberFormat="1" applyFont="1" applyFill="1" applyBorder="1" applyAlignment="1" applyProtection="1">
      <alignment horizontal="center" vertical="center"/>
      <protection hidden="1"/>
    </xf>
    <xf numFmtId="164" fontId="37" fillId="6" borderId="73" xfId="1" applyNumberFormat="1" applyFont="1" applyFill="1" applyBorder="1" applyAlignment="1" applyProtection="1">
      <alignment horizontal="center" vertical="center"/>
      <protection hidden="1"/>
    </xf>
    <xf numFmtId="164" fontId="37" fillId="6" borderId="67" xfId="1" applyNumberFormat="1" applyFont="1" applyFill="1" applyBorder="1" applyAlignment="1" applyProtection="1">
      <alignment horizontal="center" vertical="center"/>
      <protection hidden="1"/>
    </xf>
    <xf numFmtId="164" fontId="37" fillId="6" borderId="63" xfId="1" applyNumberFormat="1" applyFont="1" applyFill="1" applyBorder="1" applyAlignment="1" applyProtection="1">
      <alignment horizontal="center" vertical="center"/>
      <protection hidden="1"/>
    </xf>
    <xf numFmtId="164" fontId="37" fillId="6" borderId="72" xfId="1" applyNumberFormat="1" applyFont="1" applyFill="1" applyBorder="1" applyAlignment="1" applyProtection="1">
      <alignment horizontal="center" vertical="center"/>
      <protection hidden="1"/>
    </xf>
    <xf numFmtId="164" fontId="37" fillId="4" borderId="64" xfId="1" applyNumberFormat="1" applyFont="1" applyFill="1" applyBorder="1" applyAlignment="1" applyProtection="1">
      <alignment horizontal="center" vertical="center"/>
      <protection hidden="1"/>
    </xf>
    <xf numFmtId="164" fontId="37" fillId="4" borderId="63" xfId="1" applyNumberFormat="1" applyFont="1" applyFill="1" applyBorder="1" applyAlignment="1" applyProtection="1">
      <alignment horizontal="center" vertical="center"/>
      <protection hidden="1"/>
    </xf>
    <xf numFmtId="164" fontId="37" fillId="6" borderId="34" xfId="1" applyNumberFormat="1" applyFont="1" applyFill="1" applyBorder="1" applyAlignment="1" applyProtection="1">
      <alignment horizontal="center" vertical="center"/>
      <protection hidden="1"/>
    </xf>
    <xf numFmtId="164" fontId="37" fillId="6" borderId="0" xfId="1" applyNumberFormat="1" applyFont="1" applyFill="1" applyBorder="1" applyAlignment="1" applyProtection="1">
      <alignment horizontal="center" vertical="center"/>
      <protection hidden="1"/>
    </xf>
    <xf numFmtId="164" fontId="37" fillId="6" borderId="1" xfId="1" applyNumberFormat="1" applyFont="1" applyFill="1" applyBorder="1" applyAlignment="1" applyProtection="1">
      <alignment horizontal="center" vertical="center"/>
      <protection hidden="1"/>
    </xf>
    <xf numFmtId="0" fontId="37" fillId="4" borderId="0" xfId="1" applyFont="1" applyFill="1" applyBorder="1" applyAlignment="1" applyProtection="1">
      <alignment horizontal="center" vertical="center"/>
      <protection hidden="1"/>
    </xf>
    <xf numFmtId="164" fontId="37" fillId="4" borderId="0" xfId="1" applyNumberFormat="1" applyFont="1" applyFill="1" applyBorder="1" applyAlignment="1" applyProtection="1">
      <alignment horizontal="center" vertical="center"/>
      <protection hidden="1"/>
    </xf>
    <xf numFmtId="0" fontId="14" fillId="11" borderId="62" xfId="1" applyFill="1" applyBorder="1" applyAlignment="1" applyProtection="1">
      <alignment horizontal="center" vertical="center"/>
      <protection hidden="1"/>
    </xf>
    <xf numFmtId="0" fontId="14" fillId="11" borderId="53" xfId="1" applyFill="1" applyBorder="1" applyAlignment="1" applyProtection="1">
      <alignment horizontal="center" vertical="center"/>
      <protection hidden="1"/>
    </xf>
    <xf numFmtId="0" fontId="30" fillId="4" borderId="68" xfId="1" applyFont="1" applyFill="1" applyBorder="1" applyAlignment="1" applyProtection="1">
      <alignment horizontal="center" vertical="center" textRotation="90" wrapText="1"/>
      <protection hidden="1"/>
    </xf>
    <xf numFmtId="0" fontId="30" fillId="4" borderId="64" xfId="1" applyFont="1" applyFill="1" applyBorder="1" applyAlignment="1" applyProtection="1">
      <alignment horizontal="center" vertical="center" textRotation="90" wrapText="1"/>
      <protection hidden="1"/>
    </xf>
    <xf numFmtId="0" fontId="30" fillId="4" borderId="46" xfId="1" applyFont="1" applyFill="1" applyBorder="1" applyAlignment="1" applyProtection="1">
      <alignment horizontal="center" vertical="center" textRotation="90"/>
      <protection hidden="1"/>
    </xf>
    <xf numFmtId="0" fontId="30" fillId="4" borderId="45" xfId="1" applyFont="1" applyFill="1" applyBorder="1" applyAlignment="1" applyProtection="1">
      <alignment horizontal="center" vertical="center" textRotation="90"/>
      <protection hidden="1"/>
    </xf>
    <xf numFmtId="0" fontId="30" fillId="4" borderId="66" xfId="1" applyFont="1" applyFill="1" applyBorder="1" applyAlignment="1" applyProtection="1">
      <alignment horizontal="center" vertical="center" textRotation="90"/>
      <protection hidden="1"/>
    </xf>
    <xf numFmtId="0" fontId="30" fillId="4" borderId="65" xfId="1" applyFont="1" applyFill="1" applyBorder="1" applyAlignment="1" applyProtection="1">
      <alignment horizontal="center" vertical="center" textRotation="90"/>
      <protection hidden="1"/>
    </xf>
    <xf numFmtId="0" fontId="30" fillId="4" borderId="64" xfId="1" applyFont="1" applyFill="1" applyBorder="1" applyAlignment="1" applyProtection="1">
      <alignment horizontal="center" vertical="center" textRotation="90"/>
      <protection hidden="1"/>
    </xf>
    <xf numFmtId="0" fontId="30" fillId="4" borderId="63" xfId="1" applyFont="1" applyFill="1" applyBorder="1" applyAlignment="1" applyProtection="1">
      <alignment horizontal="center" vertical="center" textRotation="90"/>
      <protection hidden="1"/>
    </xf>
    <xf numFmtId="0" fontId="30" fillId="4" borderId="60" xfId="1" applyFont="1" applyFill="1" applyBorder="1" applyAlignment="1" applyProtection="1">
      <alignment horizontal="center" vertical="center" textRotation="90"/>
      <protection hidden="1"/>
    </xf>
    <xf numFmtId="0" fontId="30" fillId="4" borderId="0" xfId="1" applyFont="1" applyFill="1" applyBorder="1" applyAlignment="1" applyProtection="1">
      <alignment horizontal="center" vertical="center" textRotation="90"/>
      <protection hidden="1"/>
    </xf>
    <xf numFmtId="0" fontId="30" fillId="4" borderId="66" xfId="1" applyFont="1" applyFill="1" applyBorder="1" applyAlignment="1" applyProtection="1">
      <alignment horizontal="center" vertical="center" textRotation="90" wrapText="1"/>
      <protection hidden="1"/>
    </xf>
    <xf numFmtId="0" fontId="30" fillId="4" borderId="65" xfId="1" applyFont="1" applyFill="1" applyBorder="1" applyAlignment="1" applyProtection="1">
      <alignment horizontal="center" vertical="center" textRotation="90" wrapText="1"/>
      <protection hidden="1"/>
    </xf>
    <xf numFmtId="0" fontId="30" fillId="4" borderId="63" xfId="1" applyFont="1" applyFill="1" applyBorder="1" applyAlignment="1" applyProtection="1">
      <alignment horizontal="center" vertical="center" textRotation="90" wrapText="1"/>
      <protection hidden="1"/>
    </xf>
    <xf numFmtId="0" fontId="30" fillId="4" borderId="34" xfId="1" applyFont="1" applyFill="1" applyBorder="1" applyAlignment="1" applyProtection="1">
      <alignment horizontal="center" vertical="center" textRotation="90"/>
      <protection hidden="1"/>
    </xf>
    <xf numFmtId="0" fontId="30" fillId="4" borderId="68" xfId="1" applyFont="1" applyFill="1" applyBorder="1" applyAlignment="1" applyProtection="1">
      <alignment horizontal="center" vertical="center" textRotation="90"/>
      <protection hidden="1"/>
    </xf>
    <xf numFmtId="2" fontId="37" fillId="4" borderId="51" xfId="1" applyNumberFormat="1" applyFont="1" applyFill="1" applyBorder="1" applyAlignment="1" applyProtection="1">
      <alignment horizontal="center" vertical="center"/>
      <protection hidden="1"/>
    </xf>
    <xf numFmtId="2" fontId="37" fillId="4" borderId="43" xfId="1" applyNumberFormat="1" applyFont="1" applyFill="1" applyBorder="1" applyAlignment="1" applyProtection="1">
      <alignment horizontal="center" vertical="center"/>
      <protection hidden="1"/>
    </xf>
    <xf numFmtId="0" fontId="37" fillId="4" borderId="48" xfId="1" applyFont="1" applyFill="1" applyBorder="1" applyAlignment="1" applyProtection="1">
      <alignment horizontal="center" vertical="center"/>
      <protection hidden="1"/>
    </xf>
    <xf numFmtId="0" fontId="23" fillId="0" borderId="66" xfId="1" applyFont="1" applyFill="1" applyBorder="1" applyAlignment="1" applyProtection="1">
      <alignment horizontal="center" vertical="center"/>
      <protection hidden="1"/>
    </xf>
    <xf numFmtId="0" fontId="23" fillId="0" borderId="60" xfId="1" applyFont="1" applyFill="1" applyBorder="1" applyAlignment="1" applyProtection="1">
      <alignment horizontal="center" vertical="center"/>
      <protection hidden="1"/>
    </xf>
    <xf numFmtId="0" fontId="23" fillId="0" borderId="64" xfId="1" applyFont="1" applyFill="1" applyBorder="1" applyAlignment="1" applyProtection="1">
      <alignment horizontal="center" vertical="center"/>
      <protection hidden="1"/>
    </xf>
    <xf numFmtId="0" fontId="23" fillId="0" borderId="0" xfId="1" applyFont="1" applyFill="1" applyBorder="1" applyAlignment="1" applyProtection="1">
      <alignment horizontal="center" vertical="center"/>
      <protection hidden="1"/>
    </xf>
    <xf numFmtId="0" fontId="30" fillId="4" borderId="67" xfId="1" applyFont="1" applyFill="1" applyBorder="1" applyAlignment="1" applyProtection="1">
      <alignment horizontal="center" vertical="center" textRotation="90"/>
      <protection hidden="1"/>
    </xf>
    <xf numFmtId="164" fontId="37" fillId="4" borderId="68" xfId="1" applyNumberFormat="1" applyFont="1" applyFill="1" applyBorder="1" applyAlignment="1" applyProtection="1">
      <alignment horizontal="center" vertical="center"/>
      <protection hidden="1"/>
    </xf>
    <xf numFmtId="164" fontId="37" fillId="4" borderId="73" xfId="1" applyNumberFormat="1" applyFont="1" applyFill="1" applyBorder="1" applyAlignment="1" applyProtection="1">
      <alignment horizontal="center" vertical="center"/>
      <protection hidden="1"/>
    </xf>
    <xf numFmtId="164" fontId="37" fillId="4" borderId="34" xfId="1" applyNumberFormat="1" applyFont="1" applyFill="1" applyBorder="1" applyAlignment="1" applyProtection="1">
      <alignment horizontal="center" vertical="center"/>
      <protection hidden="1"/>
    </xf>
    <xf numFmtId="164" fontId="37" fillId="4" borderId="1" xfId="1" applyNumberFormat="1" applyFont="1" applyFill="1" applyBorder="1" applyAlignment="1" applyProtection="1">
      <alignment horizontal="center" vertical="center"/>
      <protection hidden="1"/>
    </xf>
    <xf numFmtId="0" fontId="34" fillId="11" borderId="18" xfId="1" applyFont="1" applyFill="1" applyBorder="1" applyAlignment="1" applyProtection="1">
      <alignment horizontal="center" vertical="center"/>
      <protection hidden="1"/>
    </xf>
    <xf numFmtId="0" fontId="34" fillId="11" borderId="102" xfId="1" applyFont="1" applyFill="1" applyBorder="1" applyAlignment="1" applyProtection="1">
      <alignment horizontal="center" vertical="center"/>
      <protection hidden="1"/>
    </xf>
    <xf numFmtId="0" fontId="34" fillId="11" borderId="23" xfId="1" applyFont="1" applyFill="1" applyBorder="1" applyAlignment="1" applyProtection="1">
      <alignment horizontal="center" vertical="center"/>
      <protection hidden="1"/>
    </xf>
    <xf numFmtId="0" fontId="34" fillId="11" borderId="113" xfId="1" applyFont="1" applyFill="1" applyBorder="1" applyAlignment="1" applyProtection="1">
      <alignment horizontal="center" vertical="center"/>
      <protection hidden="1"/>
    </xf>
    <xf numFmtId="0" fontId="34" fillId="11" borderId="104" xfId="1" applyFont="1" applyFill="1" applyBorder="1" applyAlignment="1" applyProtection="1">
      <alignment horizontal="center" vertical="center"/>
      <protection hidden="1"/>
    </xf>
    <xf numFmtId="0" fontId="37" fillId="4" borderId="34" xfId="1" applyFont="1" applyFill="1" applyBorder="1" applyAlignment="1" applyProtection="1">
      <alignment horizontal="center" vertical="center"/>
      <protection hidden="1"/>
    </xf>
    <xf numFmtId="0" fontId="37" fillId="4" borderId="1" xfId="1" applyFont="1" applyFill="1" applyBorder="1" applyAlignment="1" applyProtection="1">
      <alignment horizontal="center" vertical="center"/>
      <protection hidden="1"/>
    </xf>
    <xf numFmtId="0" fontId="37" fillId="4" borderId="69" xfId="1" applyFont="1" applyFill="1" applyBorder="1" applyAlignment="1" applyProtection="1">
      <alignment horizontal="center" vertical="center"/>
      <protection hidden="1"/>
    </xf>
    <xf numFmtId="0" fontId="37" fillId="4" borderId="74" xfId="1" applyFont="1" applyFill="1" applyBorder="1" applyAlignment="1" applyProtection="1">
      <alignment horizontal="center" vertical="center"/>
      <protection hidden="1"/>
    </xf>
    <xf numFmtId="0" fontId="37" fillId="4" borderId="50" xfId="1" applyFont="1" applyFill="1" applyBorder="1" applyAlignment="1" applyProtection="1">
      <alignment horizontal="center" vertical="center"/>
      <protection hidden="1"/>
    </xf>
    <xf numFmtId="0" fontId="37" fillId="4" borderId="49" xfId="1" applyFont="1" applyFill="1" applyBorder="1" applyAlignment="1" applyProtection="1">
      <alignment horizontal="center" vertical="center"/>
      <protection hidden="1"/>
    </xf>
    <xf numFmtId="0" fontId="37" fillId="6" borderId="54" xfId="1" applyFont="1" applyFill="1" applyBorder="1" applyAlignment="1" applyProtection="1">
      <alignment horizontal="center" vertical="center"/>
      <protection hidden="1"/>
    </xf>
    <xf numFmtId="0" fontId="20" fillId="4" borderId="34" xfId="1" applyFont="1" applyFill="1" applyBorder="1" applyAlignment="1" applyProtection="1">
      <alignment horizontal="center" vertical="center"/>
      <protection hidden="1"/>
    </xf>
    <xf numFmtId="0" fontId="20" fillId="4" borderId="0" xfId="1" applyFont="1" applyFill="1" applyBorder="1" applyAlignment="1" applyProtection="1">
      <alignment horizontal="center" vertical="center"/>
      <protection hidden="1"/>
    </xf>
    <xf numFmtId="0" fontId="20" fillId="4" borderId="1" xfId="1" applyFont="1" applyFill="1" applyBorder="1" applyAlignment="1" applyProtection="1">
      <alignment horizontal="center" vertical="center"/>
      <protection hidden="1"/>
    </xf>
    <xf numFmtId="0" fontId="20" fillId="6" borderId="0" xfId="1" applyFont="1" applyFill="1" applyBorder="1" applyAlignment="1" applyProtection="1">
      <alignment horizontal="center" vertical="center"/>
      <protection hidden="1"/>
    </xf>
    <xf numFmtId="0" fontId="20" fillId="6" borderId="1" xfId="1" applyFont="1" applyFill="1" applyBorder="1" applyAlignment="1" applyProtection="1">
      <alignment horizontal="center" vertical="center"/>
      <protection hidden="1"/>
    </xf>
    <xf numFmtId="2" fontId="37" fillId="6" borderId="47" xfId="1" applyNumberFormat="1" applyFont="1" applyFill="1" applyBorder="1" applyAlignment="1" applyProtection="1">
      <alignment horizontal="center" vertical="center"/>
      <protection hidden="1"/>
    </xf>
    <xf numFmtId="0" fontId="37" fillId="6" borderId="76" xfId="1" applyFont="1" applyFill="1" applyBorder="1" applyAlignment="1" applyProtection="1">
      <alignment horizontal="center" vertical="center"/>
      <protection hidden="1"/>
    </xf>
    <xf numFmtId="0" fontId="37" fillId="4" borderId="70" xfId="1" applyFont="1" applyFill="1" applyBorder="1" applyAlignment="1" applyProtection="1">
      <alignment horizontal="center" vertical="center"/>
      <protection hidden="1"/>
    </xf>
    <xf numFmtId="0" fontId="37" fillId="4" borderId="75" xfId="1" applyFont="1" applyFill="1" applyBorder="1" applyAlignment="1" applyProtection="1">
      <alignment horizontal="center" vertical="center"/>
      <protection hidden="1"/>
    </xf>
    <xf numFmtId="164" fontId="37" fillId="4" borderId="67" xfId="1" applyNumberFormat="1" applyFont="1" applyFill="1" applyBorder="1" applyAlignment="1" applyProtection="1">
      <alignment horizontal="center" vertical="center"/>
      <protection hidden="1"/>
    </xf>
    <xf numFmtId="164" fontId="37" fillId="4" borderId="72" xfId="1" applyNumberFormat="1" applyFont="1" applyFill="1" applyBorder="1" applyAlignment="1" applyProtection="1">
      <alignment horizontal="center" vertical="center"/>
      <protection hidden="1"/>
    </xf>
    <xf numFmtId="0" fontId="36" fillId="4" borderId="5" xfId="1" applyFont="1" applyFill="1" applyBorder="1" applyAlignment="1" applyProtection="1">
      <alignment horizontal="center" vertical="center" wrapText="1"/>
      <protection hidden="1"/>
    </xf>
    <xf numFmtId="0" fontId="36" fillId="4" borderId="34" xfId="1" applyFont="1" applyFill="1" applyBorder="1" applyAlignment="1" applyProtection="1">
      <alignment horizontal="center" vertical="center" wrapText="1"/>
      <protection hidden="1"/>
    </xf>
    <xf numFmtId="0" fontId="37" fillId="6" borderId="48" xfId="1" applyFont="1" applyFill="1" applyBorder="1" applyAlignment="1" applyProtection="1">
      <alignment horizontal="center" vertical="center"/>
      <protection hidden="1"/>
    </xf>
    <xf numFmtId="0" fontId="37" fillId="6" borderId="49" xfId="1" applyFont="1" applyFill="1" applyBorder="1" applyAlignment="1" applyProtection="1">
      <alignment horizontal="center" vertical="center"/>
      <protection hidden="1"/>
    </xf>
    <xf numFmtId="0" fontId="37" fillId="4" borderId="68" xfId="1" applyFont="1" applyFill="1" applyBorder="1" applyAlignment="1" applyProtection="1">
      <alignment horizontal="center" vertical="center"/>
      <protection hidden="1"/>
    </xf>
    <xf numFmtId="0" fontId="37" fillId="4" borderId="73" xfId="1" applyFont="1" applyFill="1" applyBorder="1" applyAlignment="1" applyProtection="1">
      <alignment horizontal="center" vertical="center"/>
      <protection hidden="1"/>
    </xf>
    <xf numFmtId="0" fontId="37" fillId="6" borderId="50" xfId="1" applyFont="1" applyFill="1" applyBorder="1" applyAlignment="1" applyProtection="1">
      <alignment horizontal="center" vertical="center"/>
      <protection hidden="1"/>
    </xf>
    <xf numFmtId="0" fontId="20" fillId="6" borderId="34" xfId="1" applyFont="1" applyFill="1" applyBorder="1" applyAlignment="1" applyProtection="1">
      <alignment horizontal="center" vertical="center"/>
      <protection hidden="1"/>
    </xf>
    <xf numFmtId="164" fontId="15" fillId="0" borderId="42" xfId="1" applyNumberFormat="1" applyFont="1" applyFill="1" applyBorder="1" applyAlignment="1" applyProtection="1">
      <alignment horizontal="center" vertical="center"/>
      <protection hidden="1"/>
    </xf>
    <xf numFmtId="0" fontId="15" fillId="0" borderId="42" xfId="1" applyFont="1" applyFill="1" applyBorder="1" applyAlignment="1" applyProtection="1">
      <alignment horizontal="center" vertical="center"/>
      <protection hidden="1"/>
    </xf>
    <xf numFmtId="0" fontId="15" fillId="0" borderId="52" xfId="1" applyFont="1" applyFill="1" applyBorder="1" applyAlignment="1" applyProtection="1">
      <alignment horizontal="center" vertical="center"/>
      <protection hidden="1"/>
    </xf>
    <xf numFmtId="0" fontId="15" fillId="0" borderId="48" xfId="1" applyFont="1" applyFill="1" applyBorder="1" applyAlignment="1" applyProtection="1">
      <alignment horizontal="center" vertical="center"/>
      <protection hidden="1"/>
    </xf>
    <xf numFmtId="0" fontId="15" fillId="0" borderId="47" xfId="1" applyFont="1" applyFill="1" applyBorder="1" applyAlignment="1" applyProtection="1">
      <alignment horizontal="center" vertical="center"/>
      <protection hidden="1"/>
    </xf>
    <xf numFmtId="164" fontId="15" fillId="0" borderId="52" xfId="1" applyNumberFormat="1" applyFont="1" applyFill="1" applyBorder="1" applyAlignment="1" applyProtection="1">
      <alignment horizontal="center" vertical="center"/>
      <protection hidden="1"/>
    </xf>
    <xf numFmtId="164" fontId="15" fillId="0" borderId="48" xfId="1" applyNumberFormat="1" applyFont="1" applyFill="1" applyBorder="1" applyAlignment="1" applyProtection="1">
      <alignment horizontal="center" vertical="center"/>
      <protection hidden="1"/>
    </xf>
    <xf numFmtId="164" fontId="15" fillId="0" borderId="47" xfId="1" applyNumberFormat="1" applyFont="1" applyFill="1" applyBorder="1" applyAlignment="1" applyProtection="1">
      <alignment horizontal="center" vertical="center"/>
      <protection hidden="1"/>
    </xf>
    <xf numFmtId="0" fontId="14" fillId="0" borderId="40" xfId="1" applyFont="1" applyFill="1" applyBorder="1" applyAlignment="1" applyProtection="1">
      <alignment horizontal="center" vertical="center"/>
      <protection locked="0"/>
    </xf>
    <xf numFmtId="0" fontId="17" fillId="0" borderId="40" xfId="1" applyFont="1" applyFill="1" applyBorder="1" applyAlignment="1" applyProtection="1">
      <alignment horizontal="center" vertical="center"/>
      <protection locked="0"/>
    </xf>
    <xf numFmtId="0" fontId="17" fillId="0" borderId="11" xfId="1" applyFont="1" applyFill="1" applyBorder="1" applyAlignment="1" applyProtection="1">
      <alignment horizontal="center" vertical="center"/>
      <protection locked="0"/>
    </xf>
    <xf numFmtId="0" fontId="14" fillId="0" borderId="7" xfId="1" applyFont="1" applyFill="1" applyBorder="1" applyAlignment="1" applyProtection="1">
      <alignment horizontal="center" vertical="center"/>
      <protection locked="0"/>
    </xf>
    <xf numFmtId="0" fontId="14" fillId="7" borderId="47" xfId="1" applyFont="1" applyFill="1" applyBorder="1" applyAlignment="1">
      <alignment horizontal="center" vertical="center"/>
    </xf>
    <xf numFmtId="0" fontId="14" fillId="7" borderId="42" xfId="1" applyFont="1" applyFill="1" applyBorder="1" applyAlignment="1">
      <alignment horizontal="center" vertical="center"/>
    </xf>
    <xf numFmtId="2" fontId="14" fillId="6" borderId="48" xfId="1" applyNumberFormat="1" applyFont="1" applyFill="1" applyBorder="1" applyAlignment="1">
      <alignment horizontal="center" vertical="center"/>
    </xf>
    <xf numFmtId="2" fontId="14" fillId="6" borderId="49" xfId="1" applyNumberFormat="1" applyFont="1" applyFill="1" applyBorder="1" applyAlignment="1">
      <alignment horizontal="center" vertical="center"/>
    </xf>
    <xf numFmtId="0" fontId="14" fillId="7" borderId="50" xfId="1" applyFont="1" applyFill="1" applyBorder="1" applyAlignment="1">
      <alignment horizontal="center" vertical="center"/>
    </xf>
    <xf numFmtId="0" fontId="14" fillId="7" borderId="48" xfId="1" applyFont="1" applyFill="1" applyBorder="1" applyAlignment="1">
      <alignment horizontal="center" vertical="center"/>
    </xf>
    <xf numFmtId="0" fontId="14" fillId="7" borderId="49" xfId="1" applyFont="1" applyFill="1" applyBorder="1" applyAlignment="1">
      <alignment horizontal="center" vertical="center"/>
    </xf>
    <xf numFmtId="0" fontId="16" fillId="0" borderId="46" xfId="1" applyNumberFormat="1" applyFont="1" applyFill="1" applyBorder="1" applyAlignment="1">
      <alignment horizontal="center" vertical="center"/>
    </xf>
    <xf numFmtId="0" fontId="16" fillId="0" borderId="45" xfId="1" applyNumberFormat="1" applyFont="1" applyFill="1" applyBorder="1" applyAlignment="1">
      <alignment horizontal="center" vertical="center"/>
    </xf>
    <xf numFmtId="0" fontId="16" fillId="0" borderId="41" xfId="1" applyNumberFormat="1" applyFont="1" applyFill="1" applyBorder="1" applyAlignment="1">
      <alignment horizontal="center" vertical="center"/>
    </xf>
    <xf numFmtId="0" fontId="14" fillId="5" borderId="50" xfId="1" applyFont="1" applyFill="1" applyBorder="1" applyAlignment="1">
      <alignment horizontal="center" vertical="center"/>
    </xf>
    <xf numFmtId="0" fontId="14" fillId="5" borderId="48" xfId="1" applyFont="1" applyFill="1" applyBorder="1" applyAlignment="1">
      <alignment horizontal="center" vertical="center"/>
    </xf>
    <xf numFmtId="0" fontId="14" fillId="5" borderId="49" xfId="1" applyFont="1" applyFill="1" applyBorder="1" applyAlignment="1">
      <alignment horizontal="center" vertical="center"/>
    </xf>
    <xf numFmtId="0" fontId="14" fillId="5" borderId="47" xfId="1" applyFont="1" applyFill="1" applyBorder="1" applyAlignment="1">
      <alignment horizontal="center" vertical="center"/>
    </xf>
    <xf numFmtId="0" fontId="14" fillId="5" borderId="42" xfId="1" applyFont="1" applyFill="1" applyBorder="1" applyAlignment="1">
      <alignment horizontal="center" vertical="center"/>
    </xf>
    <xf numFmtId="2" fontId="14" fillId="6" borderId="50" xfId="1" applyNumberFormat="1" applyFont="1" applyFill="1" applyBorder="1" applyAlignment="1">
      <alignment horizontal="center" vertical="center"/>
    </xf>
    <xf numFmtId="0" fontId="17" fillId="0" borderId="40" xfId="1" applyFont="1" applyFill="1" applyBorder="1" applyAlignment="1" applyProtection="1">
      <alignment horizontal="center" vertical="center" wrapText="1"/>
      <protection locked="0"/>
    </xf>
    <xf numFmtId="0" fontId="17" fillId="0" borderId="11" xfId="1" applyFont="1" applyFill="1" applyBorder="1" applyAlignment="1" applyProtection="1">
      <alignment horizontal="center" vertical="center" wrapText="1"/>
      <protection locked="0"/>
    </xf>
    <xf numFmtId="0" fontId="15" fillId="0" borderId="5" xfId="1" applyFont="1" applyBorder="1" applyAlignment="1">
      <alignment horizontal="center" vertical="center"/>
    </xf>
    <xf numFmtId="0" fontId="15" fillId="0" borderId="20" xfId="1" applyFont="1" applyBorder="1" applyAlignment="1">
      <alignment horizontal="center" vertical="center"/>
    </xf>
    <xf numFmtId="0" fontId="15" fillId="0" borderId="9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/>
    </xf>
    <xf numFmtId="0" fontId="15" fillId="0" borderId="40" xfId="1" applyFont="1" applyBorder="1" applyAlignment="1">
      <alignment horizontal="center" vertical="center"/>
    </xf>
    <xf numFmtId="0" fontId="15" fillId="10" borderId="2" xfId="1" applyFont="1" applyFill="1" applyBorder="1" applyAlignment="1">
      <alignment horizontal="center" vertical="center"/>
    </xf>
    <xf numFmtId="0" fontId="15" fillId="10" borderId="3" xfId="1" applyFont="1" applyFill="1" applyBorder="1" applyAlignment="1">
      <alignment horizontal="center" vertical="center"/>
    </xf>
    <xf numFmtId="0" fontId="15" fillId="10" borderId="4" xfId="1" applyFont="1" applyFill="1" applyBorder="1" applyAlignment="1">
      <alignment horizontal="center" vertical="center"/>
    </xf>
    <xf numFmtId="0" fontId="16" fillId="9" borderId="5" xfId="1" applyFont="1" applyFill="1" applyBorder="1" applyAlignment="1">
      <alignment horizontal="center" vertical="center"/>
    </xf>
    <xf numFmtId="0" fontId="16" fillId="9" borderId="34" xfId="1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/>
    </xf>
    <xf numFmtId="0" fontId="16" fillId="9" borderId="9" xfId="1" applyFont="1" applyFill="1" applyBorder="1" applyAlignment="1">
      <alignment horizontal="center" vertical="center"/>
    </xf>
    <xf numFmtId="0" fontId="16" fillId="9" borderId="1" xfId="1" applyFont="1" applyFill="1" applyBorder="1" applyAlignment="1">
      <alignment horizontal="center" vertical="center"/>
    </xf>
    <xf numFmtId="0" fontId="16" fillId="9" borderId="10" xfId="1" applyFont="1" applyFill="1" applyBorder="1" applyAlignment="1">
      <alignment horizontal="center" vertical="center"/>
    </xf>
    <xf numFmtId="165" fontId="7" fillId="0" borderId="30" xfId="3" applyNumberFormat="1" applyFont="1" applyBorder="1" applyAlignment="1" applyProtection="1">
      <alignment horizontal="left" vertical="center" indent="1"/>
      <protection locked="0" hidden="1"/>
    </xf>
    <xf numFmtId="165" fontId="42" fillId="0" borderId="31" xfId="3" applyNumberFormat="1" applyBorder="1" applyAlignment="1" applyProtection="1">
      <alignment horizontal="left" vertical="center" indent="1"/>
      <protection locked="0" hidden="1"/>
    </xf>
    <xf numFmtId="0" fontId="2" fillId="0" borderId="20" xfId="3" applyFont="1" applyBorder="1" applyAlignment="1" applyProtection="1">
      <alignment horizontal="left" vertical="top" indent="1"/>
      <protection locked="0" hidden="1"/>
    </xf>
    <xf numFmtId="0" fontId="2" fillId="0" borderId="21" xfId="3" applyFont="1" applyBorder="1" applyAlignment="1" applyProtection="1">
      <alignment horizontal="left" vertical="top" indent="1"/>
      <protection locked="0" hidden="1"/>
    </xf>
    <xf numFmtId="0" fontId="2" fillId="0" borderId="25" xfId="3" applyFont="1" applyBorder="1" applyAlignment="1" applyProtection="1">
      <alignment horizontal="left" vertical="top" indent="1"/>
      <protection locked="0" hidden="1"/>
    </xf>
    <xf numFmtId="0" fontId="2" fillId="0" borderId="26" xfId="3" applyFont="1" applyBorder="1" applyAlignment="1" applyProtection="1">
      <alignment horizontal="left" vertical="top" indent="1"/>
      <protection locked="0" hidden="1"/>
    </xf>
    <xf numFmtId="0" fontId="2" fillId="0" borderId="5" xfId="3" applyFont="1" applyBorder="1" applyAlignment="1" applyProtection="1">
      <alignment horizontal="left" vertical="center" indent="1"/>
      <protection locked="0" hidden="1"/>
    </xf>
    <xf numFmtId="0" fontId="2" fillId="0" borderId="6" xfId="3" applyFont="1" applyBorder="1" applyAlignment="1" applyProtection="1">
      <alignment horizontal="left" vertical="center" indent="1"/>
      <protection locked="0" hidden="1"/>
    </xf>
    <xf numFmtId="0" fontId="2" fillId="0" borderId="20" xfId="3" applyFont="1" applyBorder="1" applyAlignment="1" applyProtection="1">
      <alignment horizontal="left" vertical="center" indent="1"/>
      <protection locked="0" hidden="1"/>
    </xf>
    <xf numFmtId="0" fontId="2" fillId="0" borderId="21" xfId="3" applyFont="1" applyBorder="1" applyAlignment="1" applyProtection="1">
      <alignment horizontal="left" vertical="center" indent="1"/>
      <protection locked="0" hidden="1"/>
    </xf>
    <xf numFmtId="0" fontId="0" fillId="0" borderId="1" xfId="0" applyBorder="1" applyProtection="1">
      <protection hidden="1"/>
    </xf>
    <xf numFmtId="0" fontId="3" fillId="0" borderId="33" xfId="0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left" vertical="top" indent="1"/>
      <protection hidden="1"/>
    </xf>
    <xf numFmtId="0" fontId="2" fillId="0" borderId="21" xfId="0" applyFont="1" applyBorder="1" applyAlignment="1" applyProtection="1">
      <alignment horizontal="left" vertical="top" indent="1"/>
      <protection hidden="1"/>
    </xf>
    <xf numFmtId="0" fontId="2" fillId="0" borderId="25" xfId="0" applyFont="1" applyBorder="1" applyAlignment="1" applyProtection="1">
      <alignment horizontal="left" vertical="top" indent="1"/>
      <protection hidden="1"/>
    </xf>
    <xf numFmtId="0" fontId="2" fillId="0" borderId="26" xfId="0" applyFont="1" applyBorder="1" applyAlignment="1" applyProtection="1">
      <alignment horizontal="left" vertical="top" indent="1"/>
      <protection hidden="1"/>
    </xf>
    <xf numFmtId="0" fontId="6" fillId="3" borderId="6" xfId="0" applyFont="1" applyFill="1" applyBorder="1" applyAlignment="1" applyProtection="1">
      <alignment horizontal="center" vertical="center"/>
      <protection hidden="1"/>
    </xf>
    <xf numFmtId="0" fontId="6" fillId="3" borderId="10" xfId="0" applyFont="1" applyFill="1" applyBorder="1" applyAlignment="1" applyProtection="1">
      <alignment horizontal="center" vertical="center"/>
      <protection hidden="1"/>
    </xf>
    <xf numFmtId="0" fontId="8" fillId="0" borderId="34" xfId="0" applyFont="1" applyBorder="1" applyAlignment="1" applyProtection="1">
      <alignment horizontal="center" vertical="center" wrapText="1"/>
      <protection hidden="1"/>
    </xf>
    <xf numFmtId="0" fontId="13" fillId="0" borderId="34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left" indent="1"/>
      <protection hidden="1"/>
    </xf>
    <xf numFmtId="0" fontId="1" fillId="0" borderId="34" xfId="0" applyFont="1" applyBorder="1" applyAlignment="1" applyProtection="1">
      <alignment horizontal="right"/>
      <protection hidden="1"/>
    </xf>
    <xf numFmtId="14" fontId="2" fillId="0" borderId="35" xfId="0" applyNumberFormat="1" applyFont="1" applyBorder="1" applyAlignment="1" applyProtection="1">
      <alignment horizontal="center"/>
      <protection hidden="1"/>
    </xf>
    <xf numFmtId="0" fontId="2" fillId="0" borderId="35" xfId="0" applyFont="1" applyBorder="1" applyAlignment="1" applyProtection="1">
      <alignment horizontal="center"/>
      <protection hidden="1"/>
    </xf>
    <xf numFmtId="0" fontId="7" fillId="4" borderId="30" xfId="0" applyNumberFormat="1" applyFont="1" applyFill="1" applyBorder="1" applyAlignment="1" applyProtection="1">
      <alignment horizontal="center" vertical="center"/>
      <protection hidden="1"/>
    </xf>
    <xf numFmtId="0" fontId="7" fillId="4" borderId="31" xfId="0" applyNumberFormat="1" applyFont="1" applyFill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left" vertical="center" indent="1"/>
      <protection hidden="1"/>
    </xf>
    <xf numFmtId="0" fontId="2" fillId="0" borderId="6" xfId="0" applyFont="1" applyBorder="1" applyAlignment="1" applyProtection="1">
      <alignment horizontal="left" vertical="center" indent="1"/>
      <protection hidden="1"/>
    </xf>
    <xf numFmtId="0" fontId="2" fillId="0" borderId="20" xfId="0" applyFont="1" applyBorder="1" applyAlignment="1" applyProtection="1">
      <alignment horizontal="left" vertical="center" indent="1"/>
      <protection hidden="1"/>
    </xf>
    <xf numFmtId="0" fontId="2" fillId="0" borderId="21" xfId="0" applyFont="1" applyBorder="1" applyAlignment="1" applyProtection="1">
      <alignment horizontal="left" vertical="center" indent="1"/>
      <protection hidden="1"/>
    </xf>
    <xf numFmtId="0" fontId="4" fillId="2" borderId="3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center" vertical="center"/>
      <protection hidden="1"/>
    </xf>
    <xf numFmtId="0" fontId="9" fillId="3" borderId="7" xfId="0" applyFont="1" applyFill="1" applyBorder="1" applyAlignment="1" applyProtection="1">
      <alignment horizontal="center" vertical="center"/>
      <protection hidden="1"/>
    </xf>
    <xf numFmtId="0" fontId="9" fillId="3" borderId="40" xfId="0" applyFont="1" applyFill="1" applyBorder="1" applyAlignment="1" applyProtection="1">
      <alignment horizontal="center" vertical="center"/>
      <protection hidden="1"/>
    </xf>
    <xf numFmtId="0" fontId="9" fillId="3" borderId="11" xfId="0" applyFont="1" applyFill="1" applyBorder="1" applyAlignment="1" applyProtection="1">
      <alignment horizontal="center" vertical="center"/>
      <protection hidden="1"/>
    </xf>
    <xf numFmtId="0" fontId="1" fillId="5" borderId="5" xfId="0" applyFont="1" applyFill="1" applyBorder="1" applyAlignment="1" applyProtection="1">
      <alignment horizontal="left" indent="1"/>
      <protection hidden="1"/>
    </xf>
    <xf numFmtId="0" fontId="1" fillId="5" borderId="6" xfId="0" applyFont="1" applyFill="1" applyBorder="1" applyAlignment="1" applyProtection="1">
      <alignment horizontal="left" indent="1"/>
      <protection hidden="1"/>
    </xf>
    <xf numFmtId="0" fontId="1" fillId="5" borderId="7" xfId="0" applyFont="1" applyFill="1" applyBorder="1" applyAlignment="1" applyProtection="1">
      <alignment horizontal="center" vertical="center" wrapText="1"/>
      <protection hidden="1"/>
    </xf>
    <xf numFmtId="0" fontId="1" fillId="5" borderId="11" xfId="0" applyFont="1" applyFill="1" applyBorder="1" applyAlignment="1" applyProtection="1">
      <alignment horizontal="center" vertical="center" wrapText="1"/>
      <protection hidden="1"/>
    </xf>
    <xf numFmtId="0" fontId="1" fillId="5" borderId="5" xfId="0" applyFont="1" applyFill="1" applyBorder="1" applyAlignment="1" applyProtection="1">
      <alignment horizontal="center"/>
      <protection hidden="1"/>
    </xf>
    <xf numFmtId="0" fontId="1" fillId="5" borderId="34" xfId="0" applyFont="1" applyFill="1" applyBorder="1" applyAlignment="1" applyProtection="1">
      <alignment horizontal="center"/>
      <protection hidden="1"/>
    </xf>
    <xf numFmtId="0" fontId="1" fillId="5" borderId="6" xfId="0" applyFont="1" applyFill="1" applyBorder="1" applyAlignment="1" applyProtection="1">
      <alignment horizontal="center"/>
      <protection hidden="1"/>
    </xf>
    <xf numFmtId="0" fontId="1" fillId="5" borderId="9" xfId="0" applyFont="1" applyFill="1" applyBorder="1" applyAlignment="1" applyProtection="1">
      <alignment horizontal="left" indent="1"/>
      <protection hidden="1"/>
    </xf>
    <xf numFmtId="0" fontId="1" fillId="5" borderId="10" xfId="0" applyFont="1" applyFill="1" applyBorder="1" applyAlignment="1" applyProtection="1">
      <alignment horizontal="left" indent="1"/>
      <protection hidden="1"/>
    </xf>
    <xf numFmtId="0" fontId="2" fillId="0" borderId="20" xfId="0" applyFont="1" applyBorder="1" applyAlignment="1" applyProtection="1">
      <alignment horizontal="left" vertical="top" indent="1"/>
      <protection locked="0" hidden="1"/>
    </xf>
    <xf numFmtId="0" fontId="2" fillId="0" borderId="21" xfId="0" applyFont="1" applyBorder="1" applyAlignment="1" applyProtection="1">
      <alignment horizontal="left" vertical="top" indent="1"/>
      <protection locked="0" hidden="1"/>
    </xf>
    <xf numFmtId="0" fontId="2" fillId="0" borderId="25" xfId="0" applyFont="1" applyBorder="1" applyAlignment="1" applyProtection="1">
      <alignment horizontal="left" vertical="top" indent="1"/>
      <protection locked="0" hidden="1"/>
    </xf>
    <xf numFmtId="0" fontId="2" fillId="0" borderId="26" xfId="0" applyFont="1" applyBorder="1" applyAlignment="1" applyProtection="1">
      <alignment horizontal="left" vertical="top" indent="1"/>
      <protection locked="0" hidden="1"/>
    </xf>
    <xf numFmtId="165" fontId="7" fillId="0" borderId="30" xfId="0" applyNumberFormat="1" applyFont="1" applyBorder="1" applyAlignment="1" applyProtection="1">
      <alignment horizontal="left" vertical="center" indent="1"/>
      <protection locked="0" hidden="1"/>
    </xf>
    <xf numFmtId="165" fontId="0" fillId="0" borderId="31" xfId="0" applyNumberFormat="1" applyBorder="1" applyAlignment="1" applyProtection="1">
      <alignment horizontal="left" vertical="center" indent="1"/>
      <protection locked="0" hidden="1"/>
    </xf>
    <xf numFmtId="0" fontId="2" fillId="0" borderId="5" xfId="0" applyFont="1" applyBorder="1" applyAlignment="1" applyProtection="1">
      <alignment horizontal="left" vertical="center" indent="1"/>
      <protection locked="0" hidden="1"/>
    </xf>
    <xf numFmtId="0" fontId="2" fillId="0" borderId="6" xfId="0" applyFont="1" applyBorder="1" applyAlignment="1" applyProtection="1">
      <alignment horizontal="left" vertical="center" indent="1"/>
      <protection locked="0" hidden="1"/>
    </xf>
    <xf numFmtId="0" fontId="2" fillId="0" borderId="20" xfId="0" applyFont="1" applyBorder="1" applyAlignment="1" applyProtection="1">
      <alignment horizontal="left" vertical="center" indent="1"/>
      <protection locked="0" hidden="1"/>
    </xf>
    <xf numFmtId="0" fontId="2" fillId="0" borderId="21" xfId="0" applyFont="1" applyBorder="1" applyAlignment="1" applyProtection="1">
      <alignment horizontal="left" vertical="center" indent="1"/>
      <protection locked="0" hidden="1"/>
    </xf>
    <xf numFmtId="0" fontId="2" fillId="0" borderId="25" xfId="0" applyFont="1" applyBorder="1" applyAlignment="1" applyProtection="1">
      <alignment horizontal="left" vertical="center" indent="1"/>
      <protection hidden="1"/>
    </xf>
    <xf numFmtId="0" fontId="2" fillId="0" borderId="26" xfId="0" applyFont="1" applyBorder="1" applyAlignment="1" applyProtection="1">
      <alignment horizontal="left" vertical="center" indent="1"/>
      <protection hidden="1"/>
    </xf>
    <xf numFmtId="0" fontId="6" fillId="3" borderId="7" xfId="0" applyFont="1" applyFill="1" applyBorder="1" applyAlignment="1" applyProtection="1">
      <alignment horizontal="center" vertical="center"/>
      <protection hidden="1"/>
    </xf>
    <xf numFmtId="0" fontId="6" fillId="3" borderId="11" xfId="0" applyFont="1" applyFill="1" applyBorder="1" applyAlignment="1" applyProtection="1">
      <alignment horizontal="center" vertical="center"/>
      <protection hidden="1"/>
    </xf>
  </cellXfs>
  <cellStyles count="4">
    <cellStyle name="Hypertextový odkaz" xfId="2" builtinId="8"/>
    <cellStyle name="Normální" xfId="0" builtinId="0"/>
    <cellStyle name="Normální 2" xfId="1"/>
    <cellStyle name="Normální 3" xfId="3"/>
  </cellStyles>
  <dxfs count="542"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0070C0"/>
      </font>
    </dxf>
    <dxf>
      <font>
        <color rgb="FF00B05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FF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92D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4000061037018952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00B0F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3399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0" tint="-0.34900967436750391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CC00FF"/>
          </stop>
          <stop position="1">
            <color theme="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48244</xdr:colOff>
      <xdr:row>1</xdr:row>
      <xdr:rowOff>143501</xdr:rowOff>
    </xdr:from>
    <xdr:ext cx="1177018" cy="110674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44" y="219701"/>
          <a:ext cx="1177018" cy="1106748"/>
        </a:xfrm>
        <a:prstGeom prst="rect">
          <a:avLst/>
        </a:prstGeom>
      </xdr:spPr>
    </xdr:pic>
    <xdr:clientData/>
  </xdr:oneCellAnchor>
  <xdr:twoCellAnchor editAs="oneCell">
    <xdr:from>
      <xdr:col>8</xdr:col>
      <xdr:colOff>124704</xdr:colOff>
      <xdr:row>16</xdr:row>
      <xdr:rowOff>79279</xdr:rowOff>
    </xdr:from>
    <xdr:to>
      <xdr:col>9</xdr:col>
      <xdr:colOff>118629</xdr:colOff>
      <xdr:row>18</xdr:row>
      <xdr:rowOff>104981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4604" y="2508154"/>
          <a:ext cx="279675" cy="178102"/>
        </a:xfrm>
        <a:prstGeom prst="rect">
          <a:avLst/>
        </a:prstGeom>
      </xdr:spPr>
    </xdr:pic>
    <xdr:clientData/>
  </xdr:twoCellAnchor>
  <xdr:twoCellAnchor editAs="oneCell">
    <xdr:from>
      <xdr:col>24</xdr:col>
      <xdr:colOff>118875</xdr:colOff>
      <xdr:row>40</xdr:row>
      <xdr:rowOff>45041</xdr:rowOff>
    </xdr:from>
    <xdr:to>
      <xdr:col>25</xdr:col>
      <xdr:colOff>107179</xdr:colOff>
      <xdr:row>42</xdr:row>
      <xdr:rowOff>70868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3580" y="5006700"/>
          <a:ext cx="277517" cy="2708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38101</xdr:colOff>
      <xdr:row>45</xdr:row>
      <xdr:rowOff>28575</xdr:rowOff>
    </xdr:from>
    <xdr:ext cx="495300" cy="479425"/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28575"/>
          <a:ext cx="495300" cy="479425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68</xdr:row>
      <xdr:rowOff>28575</xdr:rowOff>
    </xdr:from>
    <xdr:ext cx="495300" cy="479425"/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4875742"/>
          <a:ext cx="495300" cy="4794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"/>
  <sheetViews>
    <sheetView showGridLines="0" zoomScale="110" zoomScaleNormal="110" workbookViewId="0">
      <selection sqref="A1:N1"/>
    </sheetView>
  </sheetViews>
  <sheetFormatPr defaultRowHeight="15" x14ac:dyDescent="0.25"/>
  <cols>
    <col min="1" max="1" width="9.140625" style="161"/>
    <col min="2" max="2" width="21.85546875" style="161" customWidth="1"/>
    <col min="3" max="6" width="9.140625" style="161"/>
    <col min="7" max="7" width="9.7109375" style="161" customWidth="1"/>
    <col min="8" max="8" width="2.28515625" style="161" customWidth="1"/>
    <col min="9" max="10" width="9.7109375" style="161" customWidth="1"/>
    <col min="11" max="11" width="2.140625" style="161" customWidth="1"/>
    <col min="12" max="12" width="9.7109375" style="161" customWidth="1"/>
    <col min="13" max="14" width="9.140625" style="161"/>
    <col min="15" max="15" width="5.5703125" style="161" customWidth="1"/>
    <col min="16" max="16" width="8" style="161" customWidth="1"/>
    <col min="17" max="17" width="2.140625" style="161" customWidth="1"/>
    <col min="18" max="18" width="5.28515625" style="161" customWidth="1"/>
    <col min="19" max="19" width="5" style="161" customWidth="1"/>
    <col min="20" max="20" width="6.28515625" style="161" customWidth="1"/>
    <col min="21" max="21" width="5.7109375" style="161" customWidth="1"/>
    <col min="22" max="22" width="2" style="161" customWidth="1"/>
    <col min="23" max="23" width="3.85546875" style="161" hidden="1" customWidth="1"/>
    <col min="24" max="24" width="24" style="161" hidden="1" customWidth="1"/>
    <col min="25" max="25" width="4" style="161" hidden="1" customWidth="1"/>
    <col min="26" max="26" width="4.28515625" style="161" hidden="1" customWidth="1"/>
    <col min="27" max="27" width="4.42578125" style="161" hidden="1" customWidth="1"/>
    <col min="28" max="28" width="3.7109375" style="161" hidden="1" customWidth="1"/>
    <col min="29" max="33" width="9.140625" style="161" hidden="1" customWidth="1"/>
    <col min="34" max="34" width="8.85546875" style="161" hidden="1" customWidth="1"/>
    <col min="35" max="35" width="9.140625" style="161" customWidth="1"/>
    <col min="36" max="16384" width="9.140625" style="161"/>
  </cols>
  <sheetData>
    <row r="1" spans="1:34" ht="29.25" customHeight="1" x14ac:dyDescent="0.45">
      <c r="A1" s="283" t="s">
        <v>18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</row>
    <row r="2" spans="1:34" x14ac:dyDescent="0.25">
      <c r="A2" s="160" t="s">
        <v>22</v>
      </c>
      <c r="B2" s="160" t="s">
        <v>82</v>
      </c>
      <c r="C2" s="160" t="s">
        <v>83</v>
      </c>
      <c r="D2" s="160" t="s">
        <v>84</v>
      </c>
      <c r="E2" s="160" t="s">
        <v>85</v>
      </c>
      <c r="F2" s="160" t="s">
        <v>86</v>
      </c>
      <c r="G2" s="160" t="s">
        <v>87</v>
      </c>
      <c r="H2" s="160"/>
      <c r="I2" s="160" t="s">
        <v>88</v>
      </c>
      <c r="J2" s="160" t="s">
        <v>89</v>
      </c>
      <c r="K2" s="160"/>
      <c r="L2" s="160" t="s">
        <v>90</v>
      </c>
      <c r="M2" s="160" t="s">
        <v>91</v>
      </c>
      <c r="N2" s="160" t="s">
        <v>43</v>
      </c>
      <c r="W2" s="161" t="s">
        <v>22</v>
      </c>
      <c r="X2" s="161" t="s">
        <v>82</v>
      </c>
      <c r="Y2" s="161" t="s">
        <v>83</v>
      </c>
      <c r="Z2" s="161" t="s">
        <v>84</v>
      </c>
      <c r="AA2" s="161" t="s">
        <v>85</v>
      </c>
      <c r="AB2" s="161" t="s">
        <v>86</v>
      </c>
      <c r="AC2" s="161" t="s">
        <v>87</v>
      </c>
      <c r="AD2" s="161" t="s">
        <v>88</v>
      </c>
      <c r="AE2" s="161" t="s">
        <v>89</v>
      </c>
      <c r="AF2" s="161" t="s">
        <v>90</v>
      </c>
      <c r="AG2" s="161" t="s">
        <v>91</v>
      </c>
      <c r="AH2" s="161" t="s">
        <v>43</v>
      </c>
    </row>
    <row r="3" spans="1:34" ht="15" customHeight="1" x14ac:dyDescent="0.25">
      <c r="A3" s="102">
        <f ca="1">INDEX($W$3:$W$18,MATCH(B3,$X$3:$X$18,0))</f>
        <v>1</v>
      </c>
      <c r="B3" s="101" t="str">
        <f ca="1">OFFSET($X$3,MATCH(SMALL($W$3:$W$18,ROW()-ROW($B$3)+1),$W$3:$W$18,0)-1,0)</f>
        <v>Pozdní sběr</v>
      </c>
      <c r="C3" s="103">
        <f ca="1">INDEX($Y$3:$Y$18,MATCH(B3,$X$3:$X$18,0))</f>
        <v>15</v>
      </c>
      <c r="D3" s="103">
        <f ca="1">INDEX($Z$3:$Z$18,MATCH(B3,$X$3:$X$18,0))</f>
        <v>13</v>
      </c>
      <c r="E3" s="103">
        <f ca="1">INDEX($AA$3:$AA$18,MATCH(B3,$X$3:$X$18,0))</f>
        <v>0</v>
      </c>
      <c r="F3" s="103">
        <f ca="1">INDEX($AB$3:$AB$18,MATCH(B3,$X$3:$X$18,0))</f>
        <v>2</v>
      </c>
      <c r="G3" s="103">
        <f ca="1">INDEX($AC$3:$AC$18,MATCH(B3,$X$3:$X$18,0))</f>
        <v>67</v>
      </c>
      <c r="H3" s="103" t="s">
        <v>62</v>
      </c>
      <c r="I3" s="103">
        <f ca="1">INDEX($AD$3:$AD$18,MATCH(B3,$X$3:$X$18,0))</f>
        <v>23</v>
      </c>
      <c r="J3" s="104">
        <f ca="1">INDEX($AE$3:$AE$18,MATCH(B3,$X$3:$X$18,0))</f>
        <v>71</v>
      </c>
      <c r="K3" s="104" t="s">
        <v>62</v>
      </c>
      <c r="L3" s="104">
        <f ca="1">INDEX($AF$3:$AF$18,MATCH(B3,$X$3:$X$18,0))</f>
        <v>49</v>
      </c>
      <c r="M3" s="162">
        <f ca="1">INDEX($AG$3:$AG$18,MATCH(B3,$X$3:$X$18,0))</f>
        <v>1009.2666666666667</v>
      </c>
      <c r="N3" s="103">
        <f ca="1">INDEX($AH$3:$AH$18,MATCH(B3,$X$3:$X$18,0))</f>
        <v>26</v>
      </c>
      <c r="W3" s="161">
        <f>Výsledky!AU8</f>
        <v>2</v>
      </c>
      <c r="X3" s="161" t="str">
        <f>Výsledky!A8</f>
        <v>Amatéři z Kocourkova</v>
      </c>
      <c r="Y3" s="161">
        <f>Výsledky!AI8</f>
        <v>15</v>
      </c>
      <c r="Z3" s="161">
        <f>Výsledky!AJ8</f>
        <v>11</v>
      </c>
      <c r="AA3" s="161">
        <f>Výsledky!AK8</f>
        <v>0</v>
      </c>
      <c r="AB3" s="161">
        <f>Výsledky!AL8</f>
        <v>4</v>
      </c>
      <c r="AC3" s="161">
        <f>Výsledky!AM8</f>
        <v>60</v>
      </c>
      <c r="AD3" s="161">
        <f>Výsledky!AO8</f>
        <v>30</v>
      </c>
      <c r="AE3" s="161">
        <f>Výsledky!AP8</f>
        <v>73</v>
      </c>
      <c r="AF3" s="161">
        <f>Výsledky!AR8</f>
        <v>47</v>
      </c>
      <c r="AG3" s="161">
        <f>Výsledky!AS8</f>
        <v>1029.4666666666667</v>
      </c>
      <c r="AH3" s="161">
        <f>Výsledky!AT8</f>
        <v>22</v>
      </c>
    </row>
    <row r="4" spans="1:34" ht="15" customHeight="1" x14ac:dyDescent="0.25">
      <c r="A4" s="105">
        <f t="shared" ref="A4:A18" ca="1" si="0">INDEX($W$3:$W$18,MATCH(B4,$X$3:$X$18,0))</f>
        <v>2</v>
      </c>
      <c r="B4" s="106" t="str">
        <f t="shared" ref="B4:B18" ca="1" si="1">OFFSET($X$3,MATCH(SMALL($W$3:$W$18,ROW()-ROW($B$3)+1),$W$3:$W$18,0)-1,0)</f>
        <v>Amatéři z Kocourkova</v>
      </c>
      <c r="C4" s="107">
        <f t="shared" ref="C4:C18" ca="1" si="2">INDEX($Y$3:$Y$18,MATCH(B4,$X$3:$X$18,0))</f>
        <v>15</v>
      </c>
      <c r="D4" s="107">
        <f t="shared" ref="D4:D18" ca="1" si="3">INDEX($Z$3:$Z$18,MATCH(B4,$X$3:$X$18,0))</f>
        <v>11</v>
      </c>
      <c r="E4" s="107">
        <f t="shared" ref="E4:E18" ca="1" si="4">INDEX($AA$3:$AA$18,MATCH(B4,$X$3:$X$18,0))</f>
        <v>0</v>
      </c>
      <c r="F4" s="107">
        <f t="shared" ref="F4:F18" ca="1" si="5">INDEX($AB$3:$AB$18,MATCH(B4,$X$3:$X$18,0))</f>
        <v>4</v>
      </c>
      <c r="G4" s="107">
        <f t="shared" ref="G4:G18" ca="1" si="6">INDEX($AC$3:$AC$18,MATCH(B4,$X$3:$X$18,0))</f>
        <v>60</v>
      </c>
      <c r="H4" s="107" t="s">
        <v>62</v>
      </c>
      <c r="I4" s="107">
        <f t="shared" ref="I4:I18" ca="1" si="7">INDEX($AD$3:$AD$18,MATCH(B4,$X$3:$X$18,0))</f>
        <v>30</v>
      </c>
      <c r="J4" s="108">
        <f t="shared" ref="J4:J18" ca="1" si="8">INDEX($AE$3:$AE$18,MATCH(B4,$X$3:$X$18,0))</f>
        <v>73</v>
      </c>
      <c r="K4" s="108" t="s">
        <v>62</v>
      </c>
      <c r="L4" s="108">
        <f t="shared" ref="L4:L18" ca="1" si="9">INDEX($AF$3:$AF$18,MATCH(B4,$X$3:$X$18,0))</f>
        <v>47</v>
      </c>
      <c r="M4" s="163">
        <f t="shared" ref="M4:M18" ca="1" si="10">INDEX($AG$3:$AG$18,MATCH(B4,$X$3:$X$18,0))</f>
        <v>1029.4666666666667</v>
      </c>
      <c r="N4" s="107">
        <f t="shared" ref="N4:N18" ca="1" si="11">INDEX($AH$3:$AH$18,MATCH(B4,$X$3:$X$18,0))</f>
        <v>22</v>
      </c>
      <c r="W4" s="161">
        <f>Výsledky!AU11</f>
        <v>12</v>
      </c>
      <c r="X4" s="161" t="str">
        <f>Výsledky!A11</f>
        <v>DAJAMI</v>
      </c>
      <c r="Y4" s="161">
        <f>Výsledky!AI11</f>
        <v>15</v>
      </c>
      <c r="Z4" s="161">
        <f>Výsledky!AJ11</f>
        <v>4</v>
      </c>
      <c r="AA4" s="161">
        <f>Výsledky!AK11</f>
        <v>0</v>
      </c>
      <c r="AB4" s="161">
        <f>Výsledky!AL11</f>
        <v>11</v>
      </c>
      <c r="AC4" s="161">
        <f>Výsledky!AM11</f>
        <v>32</v>
      </c>
      <c r="AD4" s="161">
        <f>Výsledky!AO11</f>
        <v>58</v>
      </c>
      <c r="AE4" s="161">
        <f>Výsledky!AP11</f>
        <v>51</v>
      </c>
      <c r="AF4" s="161">
        <f>Výsledky!AR11</f>
        <v>69</v>
      </c>
      <c r="AG4" s="161">
        <f>Výsledky!AS11</f>
        <v>951.4666666666667</v>
      </c>
      <c r="AH4" s="161">
        <f>Výsledky!AT11</f>
        <v>8</v>
      </c>
    </row>
    <row r="5" spans="1:34" ht="15.75" customHeight="1" x14ac:dyDescent="0.25">
      <c r="A5" s="102">
        <f t="shared" ca="1" si="0"/>
        <v>3</v>
      </c>
      <c r="B5" s="101" t="str">
        <f t="shared" ca="1" si="1"/>
        <v>REPEKA</v>
      </c>
      <c r="C5" s="103">
        <f t="shared" ca="1" si="2"/>
        <v>15</v>
      </c>
      <c r="D5" s="103">
        <f t="shared" ca="1" si="3"/>
        <v>10</v>
      </c>
      <c r="E5" s="103">
        <f t="shared" ca="1" si="4"/>
        <v>0</v>
      </c>
      <c r="F5" s="103">
        <f t="shared" ca="1" si="5"/>
        <v>5</v>
      </c>
      <c r="G5" s="103">
        <f t="shared" ca="1" si="6"/>
        <v>64</v>
      </c>
      <c r="H5" s="103" t="s">
        <v>62</v>
      </c>
      <c r="I5" s="103">
        <f t="shared" ca="1" si="7"/>
        <v>26</v>
      </c>
      <c r="J5" s="104">
        <f t="shared" ca="1" si="8"/>
        <v>75.5</v>
      </c>
      <c r="K5" s="104" t="s">
        <v>62</v>
      </c>
      <c r="L5" s="104">
        <f t="shared" ca="1" si="9"/>
        <v>44.5</v>
      </c>
      <c r="M5" s="162">
        <f t="shared" ca="1" si="10"/>
        <v>1016.8</v>
      </c>
      <c r="N5" s="103">
        <f t="shared" ca="1" si="11"/>
        <v>20</v>
      </c>
      <c r="W5" s="161">
        <f>Výsledky!AU14</f>
        <v>4</v>
      </c>
      <c r="X5" s="161" t="str">
        <f>Výsledky!A14</f>
        <v>PELÍCI</v>
      </c>
      <c r="Y5" s="161">
        <f>Výsledky!AI14</f>
        <v>15</v>
      </c>
      <c r="Z5" s="161">
        <f>Výsledky!AJ14</f>
        <v>10</v>
      </c>
      <c r="AA5" s="161">
        <f>Výsledky!AK14</f>
        <v>0</v>
      </c>
      <c r="AB5" s="161">
        <f>Výsledky!AL14</f>
        <v>5</v>
      </c>
      <c r="AC5" s="161">
        <f>Výsledky!AM14</f>
        <v>56</v>
      </c>
      <c r="AD5" s="161">
        <f>Výsledky!AO14</f>
        <v>34</v>
      </c>
      <c r="AE5" s="161">
        <f>Výsledky!AP14</f>
        <v>74</v>
      </c>
      <c r="AF5" s="161">
        <f>Výsledky!AR14</f>
        <v>46</v>
      </c>
      <c r="AG5" s="161">
        <f>Výsledky!AS14</f>
        <v>1022.6</v>
      </c>
      <c r="AH5" s="161">
        <f>Výsledky!AT14</f>
        <v>20</v>
      </c>
    </row>
    <row r="6" spans="1:34" ht="15" customHeight="1" x14ac:dyDescent="0.25">
      <c r="A6" s="105">
        <f t="shared" ca="1" si="0"/>
        <v>4</v>
      </c>
      <c r="B6" s="106" t="str">
        <f t="shared" ca="1" si="1"/>
        <v>PELÍCI</v>
      </c>
      <c r="C6" s="107">
        <f t="shared" ca="1" si="2"/>
        <v>15</v>
      </c>
      <c r="D6" s="107">
        <f t="shared" ca="1" si="3"/>
        <v>10</v>
      </c>
      <c r="E6" s="107">
        <f t="shared" ca="1" si="4"/>
        <v>0</v>
      </c>
      <c r="F6" s="107">
        <f t="shared" ca="1" si="5"/>
        <v>5</v>
      </c>
      <c r="G6" s="107">
        <f t="shared" ca="1" si="6"/>
        <v>56</v>
      </c>
      <c r="H6" s="107" t="s">
        <v>62</v>
      </c>
      <c r="I6" s="107">
        <f t="shared" ca="1" si="7"/>
        <v>34</v>
      </c>
      <c r="J6" s="108">
        <f t="shared" ca="1" si="8"/>
        <v>74</v>
      </c>
      <c r="K6" s="108" t="s">
        <v>62</v>
      </c>
      <c r="L6" s="108">
        <f t="shared" ca="1" si="9"/>
        <v>46</v>
      </c>
      <c r="M6" s="163">
        <f t="shared" ca="1" si="10"/>
        <v>1022.6</v>
      </c>
      <c r="N6" s="107">
        <f t="shared" ca="1" si="11"/>
        <v>20</v>
      </c>
      <c r="W6" s="161">
        <f>Výsledky!AU17</f>
        <v>6</v>
      </c>
      <c r="X6" s="161" t="str">
        <f>Výsledky!A17</f>
        <v>Baník-Slavia</v>
      </c>
      <c r="Y6" s="161">
        <f>Výsledky!AI17</f>
        <v>15</v>
      </c>
      <c r="Z6" s="161">
        <f>Výsledky!AJ17</f>
        <v>9</v>
      </c>
      <c r="AA6" s="161">
        <f>Výsledky!AK17</f>
        <v>0</v>
      </c>
      <c r="AB6" s="161">
        <f>Výsledky!AL17</f>
        <v>6</v>
      </c>
      <c r="AC6" s="161">
        <f>Výsledky!AM17</f>
        <v>64</v>
      </c>
      <c r="AD6" s="161">
        <f>Výsledky!AO17</f>
        <v>26</v>
      </c>
      <c r="AE6" s="161">
        <f>Výsledky!AP17</f>
        <v>75</v>
      </c>
      <c r="AF6" s="161">
        <f>Výsledky!AR17</f>
        <v>45</v>
      </c>
      <c r="AG6" s="161">
        <f>Výsledky!AS17</f>
        <v>998.33333333333337</v>
      </c>
      <c r="AH6" s="161">
        <f>Výsledky!AT17</f>
        <v>18</v>
      </c>
    </row>
    <row r="7" spans="1:34" ht="15" customHeight="1" x14ac:dyDescent="0.25">
      <c r="A7" s="102">
        <f t="shared" ca="1" si="0"/>
        <v>5</v>
      </c>
      <c r="B7" s="101" t="str">
        <f t="shared" ca="1" si="1"/>
        <v>Ecka Pucka</v>
      </c>
      <c r="C7" s="103">
        <f t="shared" ca="1" si="2"/>
        <v>15</v>
      </c>
      <c r="D7" s="103">
        <f t="shared" ca="1" si="3"/>
        <v>10</v>
      </c>
      <c r="E7" s="103">
        <f t="shared" ca="1" si="4"/>
        <v>0</v>
      </c>
      <c r="F7" s="103">
        <f t="shared" ca="1" si="5"/>
        <v>5</v>
      </c>
      <c r="G7" s="103">
        <f t="shared" ca="1" si="6"/>
        <v>56</v>
      </c>
      <c r="H7" s="103" t="s">
        <v>62</v>
      </c>
      <c r="I7" s="103">
        <f t="shared" ca="1" si="7"/>
        <v>34</v>
      </c>
      <c r="J7" s="104">
        <f t="shared" ca="1" si="8"/>
        <v>73.5</v>
      </c>
      <c r="K7" s="104" t="s">
        <v>62</v>
      </c>
      <c r="L7" s="104">
        <f t="shared" ca="1" si="9"/>
        <v>46.5</v>
      </c>
      <c r="M7" s="162">
        <f t="shared" ca="1" si="10"/>
        <v>1022.0666666666667</v>
      </c>
      <c r="N7" s="103">
        <f t="shared" ca="1" si="11"/>
        <v>20</v>
      </c>
      <c r="W7" s="161">
        <f>Výsledky!AU20</f>
        <v>3</v>
      </c>
      <c r="X7" s="161" t="str">
        <f>Výsledky!A20</f>
        <v>REPEKA</v>
      </c>
      <c r="Y7" s="161">
        <f>Výsledky!AI20</f>
        <v>15</v>
      </c>
      <c r="Z7" s="161">
        <f>Výsledky!AJ20</f>
        <v>10</v>
      </c>
      <c r="AA7" s="161">
        <f>Výsledky!AK20</f>
        <v>0</v>
      </c>
      <c r="AB7" s="161">
        <f>Výsledky!AL20</f>
        <v>5</v>
      </c>
      <c r="AC7" s="161">
        <f>Výsledky!AM20</f>
        <v>64</v>
      </c>
      <c r="AD7" s="161">
        <f>Výsledky!AO20</f>
        <v>26</v>
      </c>
      <c r="AE7" s="161">
        <f>Výsledky!AP20</f>
        <v>75.5</v>
      </c>
      <c r="AF7" s="161">
        <f>Výsledky!AR20</f>
        <v>44.5</v>
      </c>
      <c r="AG7" s="161">
        <f>Výsledky!AS20</f>
        <v>1016.8</v>
      </c>
      <c r="AH7" s="161">
        <f>Výsledky!AT20</f>
        <v>20</v>
      </c>
    </row>
    <row r="8" spans="1:34" ht="15.75" customHeight="1" x14ac:dyDescent="0.25">
      <c r="A8" s="105">
        <f t="shared" ca="1" si="0"/>
        <v>6</v>
      </c>
      <c r="B8" s="106" t="str">
        <f t="shared" ca="1" si="1"/>
        <v>Baník-Slavia</v>
      </c>
      <c r="C8" s="107">
        <f t="shared" ca="1" si="2"/>
        <v>15</v>
      </c>
      <c r="D8" s="107">
        <f t="shared" ca="1" si="3"/>
        <v>9</v>
      </c>
      <c r="E8" s="107">
        <f t="shared" ca="1" si="4"/>
        <v>0</v>
      </c>
      <c r="F8" s="107">
        <f t="shared" ca="1" si="5"/>
        <v>6</v>
      </c>
      <c r="G8" s="107">
        <f t="shared" ca="1" si="6"/>
        <v>64</v>
      </c>
      <c r="H8" s="107" t="s">
        <v>62</v>
      </c>
      <c r="I8" s="107">
        <f t="shared" ca="1" si="7"/>
        <v>26</v>
      </c>
      <c r="J8" s="108">
        <f t="shared" ca="1" si="8"/>
        <v>75</v>
      </c>
      <c r="K8" s="108" t="s">
        <v>62</v>
      </c>
      <c r="L8" s="108">
        <f t="shared" ca="1" si="9"/>
        <v>45</v>
      </c>
      <c r="M8" s="163">
        <f t="shared" ca="1" si="10"/>
        <v>998.33333333333337</v>
      </c>
      <c r="N8" s="107">
        <f t="shared" ca="1" si="11"/>
        <v>18</v>
      </c>
      <c r="W8" s="161">
        <f>Výsledky!AU23</f>
        <v>1</v>
      </c>
      <c r="X8" s="161" t="str">
        <f>Výsledky!A23</f>
        <v>Pozdní sběr</v>
      </c>
      <c r="Y8" s="161">
        <f>Výsledky!AI23</f>
        <v>15</v>
      </c>
      <c r="Z8" s="161">
        <f>Výsledky!AJ23</f>
        <v>13</v>
      </c>
      <c r="AA8" s="161">
        <f>Výsledky!AK23</f>
        <v>0</v>
      </c>
      <c r="AB8" s="161">
        <f>Výsledky!AL23</f>
        <v>2</v>
      </c>
      <c r="AC8" s="161">
        <f>Výsledky!AM23</f>
        <v>67</v>
      </c>
      <c r="AD8" s="161">
        <f>Výsledky!AO23</f>
        <v>23</v>
      </c>
      <c r="AE8" s="161">
        <f>Výsledky!AP23</f>
        <v>71</v>
      </c>
      <c r="AF8" s="161">
        <f>Výsledky!AR23</f>
        <v>49</v>
      </c>
      <c r="AG8" s="161">
        <f>Výsledky!AS23</f>
        <v>1009.2666666666667</v>
      </c>
      <c r="AH8" s="161">
        <f>Výsledky!AT23</f>
        <v>26</v>
      </c>
    </row>
    <row r="9" spans="1:34" ht="15" customHeight="1" x14ac:dyDescent="0.25">
      <c r="A9" s="102">
        <f t="shared" ca="1" si="0"/>
        <v>7</v>
      </c>
      <c r="B9" s="101" t="str">
        <f t="shared" ca="1" si="1"/>
        <v>Pampelišky</v>
      </c>
      <c r="C9" s="103">
        <f t="shared" ca="1" si="2"/>
        <v>15</v>
      </c>
      <c r="D9" s="103">
        <f t="shared" ca="1" si="3"/>
        <v>9</v>
      </c>
      <c r="E9" s="103">
        <f t="shared" ca="1" si="4"/>
        <v>0</v>
      </c>
      <c r="F9" s="103">
        <f t="shared" ca="1" si="5"/>
        <v>6</v>
      </c>
      <c r="G9" s="103">
        <f t="shared" ca="1" si="6"/>
        <v>52</v>
      </c>
      <c r="H9" s="103" t="s">
        <v>62</v>
      </c>
      <c r="I9" s="103">
        <f t="shared" ca="1" si="7"/>
        <v>38</v>
      </c>
      <c r="J9" s="104">
        <f t="shared" ca="1" si="8"/>
        <v>70</v>
      </c>
      <c r="K9" s="104" t="s">
        <v>62</v>
      </c>
      <c r="L9" s="104">
        <f t="shared" ca="1" si="9"/>
        <v>50</v>
      </c>
      <c r="M9" s="162">
        <f t="shared" ca="1" si="10"/>
        <v>1005.9333333333333</v>
      </c>
      <c r="N9" s="103">
        <f t="shared" ca="1" si="11"/>
        <v>18</v>
      </c>
      <c r="W9" s="161">
        <f>Výsledky!AU26</f>
        <v>7</v>
      </c>
      <c r="X9" s="161" t="str">
        <f>Výsledky!A26</f>
        <v>Pampelišky</v>
      </c>
      <c r="Y9" s="161">
        <f>Výsledky!AI26</f>
        <v>15</v>
      </c>
      <c r="Z9" s="161">
        <f>Výsledky!AJ26</f>
        <v>9</v>
      </c>
      <c r="AA9" s="161">
        <f>Výsledky!AK26</f>
        <v>0</v>
      </c>
      <c r="AB9" s="161">
        <f>Výsledky!AL26</f>
        <v>6</v>
      </c>
      <c r="AC9" s="161">
        <f>Výsledky!AM26</f>
        <v>52</v>
      </c>
      <c r="AD9" s="161">
        <f>Výsledky!AO26</f>
        <v>38</v>
      </c>
      <c r="AE9" s="161">
        <f>Výsledky!AP26</f>
        <v>70</v>
      </c>
      <c r="AF9" s="161">
        <f>Výsledky!AR26</f>
        <v>50</v>
      </c>
      <c r="AG9" s="161">
        <f>Výsledky!AS26</f>
        <v>1005.9333333333333</v>
      </c>
      <c r="AH9" s="161">
        <f>Výsledky!AT26</f>
        <v>18</v>
      </c>
    </row>
    <row r="10" spans="1:34" ht="15" customHeight="1" x14ac:dyDescent="0.25">
      <c r="A10" s="105">
        <f t="shared" ca="1" si="0"/>
        <v>8</v>
      </c>
      <c r="B10" s="106" t="str">
        <f t="shared" ca="1" si="1"/>
        <v>STS Holčovice Brod</v>
      </c>
      <c r="C10" s="107">
        <f t="shared" ca="1" si="2"/>
        <v>15</v>
      </c>
      <c r="D10" s="107">
        <f t="shared" ca="1" si="3"/>
        <v>9</v>
      </c>
      <c r="E10" s="107">
        <f t="shared" ca="1" si="4"/>
        <v>0</v>
      </c>
      <c r="F10" s="107">
        <f t="shared" ca="1" si="5"/>
        <v>6</v>
      </c>
      <c r="G10" s="107">
        <f t="shared" ca="1" si="6"/>
        <v>52</v>
      </c>
      <c r="H10" s="107" t="s">
        <v>62</v>
      </c>
      <c r="I10" s="107">
        <f t="shared" ca="1" si="7"/>
        <v>38</v>
      </c>
      <c r="J10" s="108">
        <f t="shared" ca="1" si="8"/>
        <v>66.5</v>
      </c>
      <c r="K10" s="108" t="s">
        <v>62</v>
      </c>
      <c r="L10" s="108">
        <f t="shared" ca="1" si="9"/>
        <v>53.5</v>
      </c>
      <c r="M10" s="163">
        <f t="shared" ca="1" si="10"/>
        <v>997.4666666666667</v>
      </c>
      <c r="N10" s="107">
        <f t="shared" ca="1" si="11"/>
        <v>18</v>
      </c>
      <c r="W10" s="161">
        <f>Výsledky!AU29</f>
        <v>13</v>
      </c>
      <c r="X10" s="161" t="str">
        <f>Výsledky!A29</f>
        <v>Narvani</v>
      </c>
      <c r="Y10" s="161">
        <f>Výsledky!AI29</f>
        <v>15</v>
      </c>
      <c r="Z10" s="161">
        <f>Výsledky!AJ29</f>
        <v>4</v>
      </c>
      <c r="AA10" s="161">
        <f>Výsledky!AK29</f>
        <v>0</v>
      </c>
      <c r="AB10" s="161">
        <f>Výsledky!AL29</f>
        <v>11</v>
      </c>
      <c r="AC10" s="161">
        <f>Výsledky!AM29</f>
        <v>22</v>
      </c>
      <c r="AD10" s="161">
        <f>Výsledky!AO29</f>
        <v>68</v>
      </c>
      <c r="AE10" s="161">
        <f>Výsledky!AP29</f>
        <v>36</v>
      </c>
      <c r="AF10" s="161">
        <f>Výsledky!AR29</f>
        <v>84</v>
      </c>
      <c r="AG10" s="161">
        <f>Výsledky!AS29</f>
        <v>913.93333333333328</v>
      </c>
      <c r="AH10" s="161">
        <f>Výsledky!AT29</f>
        <v>8</v>
      </c>
    </row>
    <row r="11" spans="1:34" ht="15.75" customHeight="1" x14ac:dyDescent="0.25">
      <c r="A11" s="102">
        <f t="shared" ca="1" si="0"/>
        <v>9</v>
      </c>
      <c r="B11" s="101" t="str">
        <f t="shared" ca="1" si="1"/>
        <v>O nic nejde</v>
      </c>
      <c r="C11" s="103">
        <f t="shared" ca="1" si="2"/>
        <v>15</v>
      </c>
      <c r="D11" s="103">
        <f t="shared" ca="1" si="3"/>
        <v>9</v>
      </c>
      <c r="E11" s="103">
        <f t="shared" ca="1" si="4"/>
        <v>0</v>
      </c>
      <c r="F11" s="103">
        <f t="shared" ca="1" si="5"/>
        <v>6</v>
      </c>
      <c r="G11" s="103">
        <f t="shared" ca="1" si="6"/>
        <v>52</v>
      </c>
      <c r="H11" s="103" t="s">
        <v>62</v>
      </c>
      <c r="I11" s="103">
        <f t="shared" ca="1" si="7"/>
        <v>38</v>
      </c>
      <c r="J11" s="104">
        <f t="shared" ca="1" si="8"/>
        <v>66.5</v>
      </c>
      <c r="K11" s="104" t="s">
        <v>62</v>
      </c>
      <c r="L11" s="104">
        <f t="shared" ca="1" si="9"/>
        <v>53.5</v>
      </c>
      <c r="M11" s="162">
        <f t="shared" ca="1" si="10"/>
        <v>982.6</v>
      </c>
      <c r="N11" s="103">
        <f t="shared" ca="1" si="11"/>
        <v>18</v>
      </c>
      <c r="W11" s="161">
        <f>Výsledky!AU32</f>
        <v>8</v>
      </c>
      <c r="X11" s="161" t="str">
        <f>Výsledky!A32</f>
        <v>STS Holčovice Brod</v>
      </c>
      <c r="Y11" s="161">
        <f>Výsledky!AI32</f>
        <v>15</v>
      </c>
      <c r="Z11" s="161">
        <f>Výsledky!AJ32</f>
        <v>9</v>
      </c>
      <c r="AA11" s="161">
        <f>Výsledky!AK32</f>
        <v>0</v>
      </c>
      <c r="AB11" s="161">
        <f>Výsledky!AL32</f>
        <v>6</v>
      </c>
      <c r="AC11" s="161">
        <f>Výsledky!AM32</f>
        <v>52</v>
      </c>
      <c r="AD11" s="161">
        <f>Výsledky!AO32</f>
        <v>38</v>
      </c>
      <c r="AE11" s="161">
        <f>Výsledky!AP32</f>
        <v>66.5</v>
      </c>
      <c r="AF11" s="161">
        <f>Výsledky!AR32</f>
        <v>53.5</v>
      </c>
      <c r="AG11" s="161">
        <f>Výsledky!AS32</f>
        <v>997.4666666666667</v>
      </c>
      <c r="AH11" s="161">
        <f>Výsledky!AT32</f>
        <v>18</v>
      </c>
    </row>
    <row r="12" spans="1:34" ht="15" customHeight="1" x14ac:dyDescent="0.25">
      <c r="A12" s="105">
        <f t="shared" ca="1" si="0"/>
        <v>10</v>
      </c>
      <c r="B12" s="106" t="str">
        <f t="shared" ca="1" si="1"/>
        <v>Draci</v>
      </c>
      <c r="C12" s="107">
        <f t="shared" ca="1" si="2"/>
        <v>15</v>
      </c>
      <c r="D12" s="107">
        <f t="shared" ca="1" si="3"/>
        <v>9</v>
      </c>
      <c r="E12" s="107">
        <f t="shared" ca="1" si="4"/>
        <v>0</v>
      </c>
      <c r="F12" s="107">
        <f t="shared" ca="1" si="5"/>
        <v>6</v>
      </c>
      <c r="G12" s="107">
        <f t="shared" ca="1" si="6"/>
        <v>46</v>
      </c>
      <c r="H12" s="107" t="s">
        <v>62</v>
      </c>
      <c r="I12" s="107">
        <f t="shared" ca="1" si="7"/>
        <v>44</v>
      </c>
      <c r="J12" s="108">
        <f t="shared" ca="1" si="8"/>
        <v>58</v>
      </c>
      <c r="K12" s="108" t="s">
        <v>62</v>
      </c>
      <c r="L12" s="108">
        <f t="shared" ca="1" si="9"/>
        <v>62</v>
      </c>
      <c r="M12" s="163">
        <f t="shared" ca="1" si="10"/>
        <v>976.93333333333328</v>
      </c>
      <c r="N12" s="107">
        <f t="shared" ca="1" si="11"/>
        <v>18</v>
      </c>
      <c r="W12" s="161">
        <f>Výsledky!AU35</f>
        <v>5</v>
      </c>
      <c r="X12" s="161" t="str">
        <f>Výsledky!A35</f>
        <v>Ecka Pucka</v>
      </c>
      <c r="Y12" s="161">
        <f>Výsledky!AI35</f>
        <v>15</v>
      </c>
      <c r="Z12" s="161">
        <f>Výsledky!AJ35</f>
        <v>10</v>
      </c>
      <c r="AA12" s="161">
        <f>Výsledky!AK35</f>
        <v>0</v>
      </c>
      <c r="AB12" s="161">
        <f>Výsledky!AL35</f>
        <v>5</v>
      </c>
      <c r="AC12" s="161">
        <f>Výsledky!AM35</f>
        <v>56</v>
      </c>
      <c r="AD12" s="161">
        <f>Výsledky!AO35</f>
        <v>34</v>
      </c>
      <c r="AE12" s="161">
        <f>Výsledky!AP35</f>
        <v>73.5</v>
      </c>
      <c r="AF12" s="161">
        <f>Výsledky!AR35</f>
        <v>46.5</v>
      </c>
      <c r="AG12" s="161">
        <f>Výsledky!AS35</f>
        <v>1022.0666666666667</v>
      </c>
      <c r="AH12" s="161">
        <f>Výsledky!AT35</f>
        <v>20</v>
      </c>
    </row>
    <row r="13" spans="1:34" ht="15" customHeight="1" x14ac:dyDescent="0.25">
      <c r="A13" s="102">
        <f t="shared" ca="1" si="0"/>
        <v>11</v>
      </c>
      <c r="B13" s="101" t="str">
        <f t="shared" ca="1" si="1"/>
        <v>HEKRA</v>
      </c>
      <c r="C13" s="103">
        <f t="shared" ca="1" si="2"/>
        <v>15</v>
      </c>
      <c r="D13" s="103">
        <f t="shared" ca="1" si="3"/>
        <v>8</v>
      </c>
      <c r="E13" s="103">
        <f t="shared" ca="1" si="4"/>
        <v>0</v>
      </c>
      <c r="F13" s="103">
        <f t="shared" ca="1" si="5"/>
        <v>7</v>
      </c>
      <c r="G13" s="103">
        <f t="shared" ca="1" si="6"/>
        <v>46</v>
      </c>
      <c r="H13" s="103" t="s">
        <v>62</v>
      </c>
      <c r="I13" s="103">
        <f t="shared" ca="1" si="7"/>
        <v>44</v>
      </c>
      <c r="J13" s="104">
        <f t="shared" ca="1" si="8"/>
        <v>63</v>
      </c>
      <c r="K13" s="104" t="s">
        <v>62</v>
      </c>
      <c r="L13" s="104">
        <f t="shared" ca="1" si="9"/>
        <v>57</v>
      </c>
      <c r="M13" s="162">
        <f t="shared" ca="1" si="10"/>
        <v>984.73333333333335</v>
      </c>
      <c r="N13" s="103">
        <f t="shared" ca="1" si="11"/>
        <v>16</v>
      </c>
      <c r="W13" s="161">
        <f>Výsledky!AU38</f>
        <v>15</v>
      </c>
      <c r="X13" s="161" t="str">
        <f>Výsledky!A38</f>
        <v>Bombeři</v>
      </c>
      <c r="Y13" s="161">
        <f>Výsledky!AI38</f>
        <v>15</v>
      </c>
      <c r="Z13" s="161">
        <f>Výsledky!AJ38</f>
        <v>2</v>
      </c>
      <c r="AA13" s="161">
        <f>Výsledky!AK38</f>
        <v>0</v>
      </c>
      <c r="AB13" s="161">
        <f>Výsledky!AL38</f>
        <v>13</v>
      </c>
      <c r="AC13" s="161">
        <f>Výsledky!AM38</f>
        <v>17</v>
      </c>
      <c r="AD13" s="161">
        <f>Výsledky!AO38</f>
        <v>73</v>
      </c>
      <c r="AE13" s="161">
        <f>Výsledky!AP38</f>
        <v>38</v>
      </c>
      <c r="AF13" s="161">
        <f>Výsledky!AR38</f>
        <v>82</v>
      </c>
      <c r="AG13" s="161">
        <f>Výsledky!AS38</f>
        <v>901.26666666666665</v>
      </c>
      <c r="AH13" s="161">
        <f>Výsledky!AT38</f>
        <v>4</v>
      </c>
    </row>
    <row r="14" spans="1:34" ht="15.75" customHeight="1" x14ac:dyDescent="0.25">
      <c r="A14" s="105">
        <f t="shared" ca="1" si="0"/>
        <v>12</v>
      </c>
      <c r="B14" s="106" t="str">
        <f t="shared" ca="1" si="1"/>
        <v>DAJAMI</v>
      </c>
      <c r="C14" s="107">
        <f t="shared" ca="1" si="2"/>
        <v>15</v>
      </c>
      <c r="D14" s="107">
        <f t="shared" ca="1" si="3"/>
        <v>4</v>
      </c>
      <c r="E14" s="107">
        <f t="shared" ca="1" si="4"/>
        <v>0</v>
      </c>
      <c r="F14" s="107">
        <f t="shared" ca="1" si="5"/>
        <v>11</v>
      </c>
      <c r="G14" s="107">
        <f t="shared" ca="1" si="6"/>
        <v>32</v>
      </c>
      <c r="H14" s="107" t="s">
        <v>62</v>
      </c>
      <c r="I14" s="107">
        <f t="shared" ca="1" si="7"/>
        <v>58</v>
      </c>
      <c r="J14" s="108">
        <f t="shared" ca="1" si="8"/>
        <v>51</v>
      </c>
      <c r="K14" s="108" t="s">
        <v>62</v>
      </c>
      <c r="L14" s="108">
        <f t="shared" ca="1" si="9"/>
        <v>69</v>
      </c>
      <c r="M14" s="163">
        <f t="shared" ca="1" si="10"/>
        <v>951.4666666666667</v>
      </c>
      <c r="N14" s="107">
        <f t="shared" ca="1" si="11"/>
        <v>8</v>
      </c>
      <c r="W14" s="161">
        <f>Výsledky!AU41</f>
        <v>11</v>
      </c>
      <c r="X14" s="161" t="str">
        <f>Výsledky!A41</f>
        <v>HEKRA</v>
      </c>
      <c r="Y14" s="161">
        <f>Výsledky!AI41</f>
        <v>15</v>
      </c>
      <c r="Z14" s="161">
        <f>Výsledky!AJ41</f>
        <v>8</v>
      </c>
      <c r="AA14" s="161">
        <f>Výsledky!AK41</f>
        <v>0</v>
      </c>
      <c r="AB14" s="161">
        <f>Výsledky!AL41</f>
        <v>7</v>
      </c>
      <c r="AC14" s="161">
        <f>Výsledky!AM41</f>
        <v>46</v>
      </c>
      <c r="AD14" s="161">
        <f>Výsledky!AO41</f>
        <v>44</v>
      </c>
      <c r="AE14" s="161">
        <f>Výsledky!AP41</f>
        <v>63</v>
      </c>
      <c r="AF14" s="161">
        <f>Výsledky!AR41</f>
        <v>57</v>
      </c>
      <c r="AG14" s="161">
        <f>Výsledky!AS41</f>
        <v>984.73333333333335</v>
      </c>
      <c r="AH14" s="161">
        <f>Výsledky!AT41</f>
        <v>16</v>
      </c>
    </row>
    <row r="15" spans="1:34" ht="15" customHeight="1" x14ac:dyDescent="0.25">
      <c r="A15" s="102">
        <f t="shared" ca="1" si="0"/>
        <v>13</v>
      </c>
      <c r="B15" s="101" t="str">
        <f t="shared" ca="1" si="1"/>
        <v>Narvani</v>
      </c>
      <c r="C15" s="103">
        <f t="shared" ca="1" si="2"/>
        <v>15</v>
      </c>
      <c r="D15" s="103">
        <f t="shared" ca="1" si="3"/>
        <v>4</v>
      </c>
      <c r="E15" s="103">
        <f t="shared" ca="1" si="4"/>
        <v>0</v>
      </c>
      <c r="F15" s="103">
        <f t="shared" ca="1" si="5"/>
        <v>11</v>
      </c>
      <c r="G15" s="103">
        <f t="shared" ca="1" si="6"/>
        <v>22</v>
      </c>
      <c r="H15" s="103" t="s">
        <v>62</v>
      </c>
      <c r="I15" s="103">
        <f t="shared" ca="1" si="7"/>
        <v>68</v>
      </c>
      <c r="J15" s="104">
        <f t="shared" ca="1" si="8"/>
        <v>36</v>
      </c>
      <c r="K15" s="104" t="s">
        <v>62</v>
      </c>
      <c r="L15" s="104">
        <f t="shared" ca="1" si="9"/>
        <v>84</v>
      </c>
      <c r="M15" s="162">
        <f t="shared" ca="1" si="10"/>
        <v>913.93333333333328</v>
      </c>
      <c r="N15" s="103">
        <f t="shared" ca="1" si="11"/>
        <v>8</v>
      </c>
      <c r="W15" s="161">
        <f>Výsledky!AU44</f>
        <v>14</v>
      </c>
      <c r="X15" s="161" t="str">
        <f>Výsledky!A44</f>
        <v>Ostravaci</v>
      </c>
      <c r="Y15" s="161">
        <f>Výsledky!AI44</f>
        <v>15</v>
      </c>
      <c r="Z15" s="161">
        <f>Výsledky!AJ44</f>
        <v>2</v>
      </c>
      <c r="AA15" s="161">
        <f>Výsledky!AK44</f>
        <v>0</v>
      </c>
      <c r="AB15" s="161">
        <f>Výsledky!AL44</f>
        <v>13</v>
      </c>
      <c r="AC15" s="161">
        <f>Výsledky!AM44</f>
        <v>20</v>
      </c>
      <c r="AD15" s="161">
        <f>Výsledky!AO44</f>
        <v>70</v>
      </c>
      <c r="AE15" s="161">
        <f>Výsledky!AP44</f>
        <v>39</v>
      </c>
      <c r="AF15" s="161">
        <f>Výsledky!AR44</f>
        <v>81</v>
      </c>
      <c r="AG15" s="161">
        <f>Výsledky!AS44</f>
        <v>936</v>
      </c>
      <c r="AH15" s="161">
        <f>Výsledky!AT44</f>
        <v>4</v>
      </c>
    </row>
    <row r="16" spans="1:34" ht="15" customHeight="1" x14ac:dyDescent="0.25">
      <c r="A16" s="105">
        <f t="shared" ca="1" si="0"/>
        <v>14</v>
      </c>
      <c r="B16" s="106" t="str">
        <f t="shared" ca="1" si="1"/>
        <v>Ostravaci</v>
      </c>
      <c r="C16" s="107">
        <f t="shared" ca="1" si="2"/>
        <v>15</v>
      </c>
      <c r="D16" s="107">
        <f t="shared" ca="1" si="3"/>
        <v>2</v>
      </c>
      <c r="E16" s="107">
        <f t="shared" ca="1" si="4"/>
        <v>0</v>
      </c>
      <c r="F16" s="107">
        <f t="shared" ca="1" si="5"/>
        <v>13</v>
      </c>
      <c r="G16" s="107">
        <f t="shared" ca="1" si="6"/>
        <v>20</v>
      </c>
      <c r="H16" s="107" t="s">
        <v>62</v>
      </c>
      <c r="I16" s="107">
        <f t="shared" ca="1" si="7"/>
        <v>70</v>
      </c>
      <c r="J16" s="108">
        <f t="shared" ca="1" si="8"/>
        <v>39</v>
      </c>
      <c r="K16" s="108" t="s">
        <v>62</v>
      </c>
      <c r="L16" s="108">
        <f t="shared" ca="1" si="9"/>
        <v>81</v>
      </c>
      <c r="M16" s="163">
        <f t="shared" ca="1" si="10"/>
        <v>936</v>
      </c>
      <c r="N16" s="107">
        <f t="shared" ca="1" si="11"/>
        <v>4</v>
      </c>
      <c r="W16" s="161">
        <f>Výsledky!AU47</f>
        <v>10</v>
      </c>
      <c r="X16" s="161" t="str">
        <f>Výsledky!A47</f>
        <v>Draci</v>
      </c>
      <c r="Y16" s="161">
        <f>Výsledky!AI47</f>
        <v>15</v>
      </c>
      <c r="Z16" s="161">
        <f>Výsledky!AJ47</f>
        <v>9</v>
      </c>
      <c r="AA16" s="161">
        <f>Výsledky!AK47</f>
        <v>0</v>
      </c>
      <c r="AB16" s="161">
        <f>Výsledky!AL47</f>
        <v>6</v>
      </c>
      <c r="AC16" s="161">
        <f>Výsledky!AM47</f>
        <v>46</v>
      </c>
      <c r="AD16" s="161">
        <f>Výsledky!AO47</f>
        <v>44</v>
      </c>
      <c r="AE16" s="161">
        <f>Výsledky!AP47</f>
        <v>58</v>
      </c>
      <c r="AF16" s="161">
        <f>Výsledky!AR47</f>
        <v>62</v>
      </c>
      <c r="AG16" s="161">
        <f>Výsledky!AS47</f>
        <v>976.93333333333328</v>
      </c>
      <c r="AH16" s="161">
        <f>Výsledky!AT47</f>
        <v>18</v>
      </c>
    </row>
    <row r="17" spans="1:34" ht="15.75" customHeight="1" x14ac:dyDescent="0.25">
      <c r="A17" s="102">
        <f t="shared" ca="1" si="0"/>
        <v>15</v>
      </c>
      <c r="B17" s="101" t="str">
        <f t="shared" ca="1" si="1"/>
        <v>Bombeři</v>
      </c>
      <c r="C17" s="103">
        <f t="shared" ca="1" si="2"/>
        <v>15</v>
      </c>
      <c r="D17" s="103">
        <f t="shared" ca="1" si="3"/>
        <v>2</v>
      </c>
      <c r="E17" s="103">
        <f t="shared" ca="1" si="4"/>
        <v>0</v>
      </c>
      <c r="F17" s="103">
        <f t="shared" ca="1" si="5"/>
        <v>13</v>
      </c>
      <c r="G17" s="103">
        <f t="shared" ca="1" si="6"/>
        <v>17</v>
      </c>
      <c r="H17" s="103" t="s">
        <v>62</v>
      </c>
      <c r="I17" s="103">
        <f t="shared" ca="1" si="7"/>
        <v>73</v>
      </c>
      <c r="J17" s="104">
        <f t="shared" ca="1" si="8"/>
        <v>38</v>
      </c>
      <c r="K17" s="104" t="s">
        <v>62</v>
      </c>
      <c r="L17" s="104">
        <f t="shared" ca="1" si="9"/>
        <v>82</v>
      </c>
      <c r="M17" s="162">
        <f t="shared" ca="1" si="10"/>
        <v>901.26666666666665</v>
      </c>
      <c r="N17" s="103">
        <f t="shared" ca="1" si="11"/>
        <v>4</v>
      </c>
      <c r="W17" s="161">
        <f>Výsledky!AU50</f>
        <v>9</v>
      </c>
      <c r="X17" s="161" t="str">
        <f>Výsledky!A50</f>
        <v>O nic nejde</v>
      </c>
      <c r="Y17" s="161">
        <f>Výsledky!AI50</f>
        <v>15</v>
      </c>
      <c r="Z17" s="161">
        <f>Výsledky!AJ50</f>
        <v>9</v>
      </c>
      <c r="AA17" s="161">
        <f>Výsledky!AK50</f>
        <v>0</v>
      </c>
      <c r="AB17" s="161">
        <f>Výsledky!AL50</f>
        <v>6</v>
      </c>
      <c r="AC17" s="161">
        <f>Výsledky!AM50</f>
        <v>52</v>
      </c>
      <c r="AD17" s="161">
        <f>Výsledky!AO50</f>
        <v>38</v>
      </c>
      <c r="AE17" s="161">
        <f>Výsledky!AP50</f>
        <v>66.5</v>
      </c>
      <c r="AF17" s="161">
        <f>Výsledky!AR50</f>
        <v>53.5</v>
      </c>
      <c r="AG17" s="161">
        <f>Výsledky!AS50</f>
        <v>982.6</v>
      </c>
      <c r="AH17" s="161">
        <f>Výsledky!AT50</f>
        <v>18</v>
      </c>
    </row>
    <row r="18" spans="1:34" ht="15" customHeight="1" x14ac:dyDescent="0.25">
      <c r="A18" s="105">
        <f t="shared" ca="1" si="0"/>
        <v>16</v>
      </c>
      <c r="B18" s="106" t="str">
        <f t="shared" ca="1" si="1"/>
        <v>Viadrus</v>
      </c>
      <c r="C18" s="107">
        <f t="shared" ca="1" si="2"/>
        <v>15</v>
      </c>
      <c r="D18" s="107">
        <f t="shared" ca="1" si="3"/>
        <v>1</v>
      </c>
      <c r="E18" s="107">
        <f t="shared" ca="1" si="4"/>
        <v>0</v>
      </c>
      <c r="F18" s="107">
        <f t="shared" ca="1" si="5"/>
        <v>14</v>
      </c>
      <c r="G18" s="107">
        <f t="shared" ca="1" si="6"/>
        <v>14</v>
      </c>
      <c r="H18" s="107" t="s">
        <v>62</v>
      </c>
      <c r="I18" s="107">
        <f t="shared" ca="1" si="7"/>
        <v>76</v>
      </c>
      <c r="J18" s="108">
        <f t="shared" ca="1" si="8"/>
        <v>30</v>
      </c>
      <c r="K18" s="108" t="s">
        <v>62</v>
      </c>
      <c r="L18" s="108">
        <f t="shared" ca="1" si="9"/>
        <v>90</v>
      </c>
      <c r="M18" s="163">
        <f t="shared" ca="1" si="10"/>
        <v>908.13333333333333</v>
      </c>
      <c r="N18" s="107">
        <f t="shared" ca="1" si="11"/>
        <v>2</v>
      </c>
      <c r="W18" s="161">
        <f>Výsledky!AU53</f>
        <v>16</v>
      </c>
      <c r="X18" s="161" t="str">
        <f>Výsledky!A53</f>
        <v>Viadrus</v>
      </c>
      <c r="Y18" s="161">
        <f>Výsledky!AI53</f>
        <v>15</v>
      </c>
      <c r="Z18" s="161">
        <f>Výsledky!AJ53</f>
        <v>1</v>
      </c>
      <c r="AA18" s="161">
        <f>Výsledky!AK53</f>
        <v>0</v>
      </c>
      <c r="AB18" s="161">
        <f>Výsledky!AL53</f>
        <v>14</v>
      </c>
      <c r="AC18" s="161">
        <f>Výsledky!AM53</f>
        <v>14</v>
      </c>
      <c r="AD18" s="161">
        <f>Výsledky!AO53</f>
        <v>76</v>
      </c>
      <c r="AE18" s="161">
        <f>Výsledky!AP53</f>
        <v>30</v>
      </c>
      <c r="AF18" s="161">
        <f>Výsledky!AR53</f>
        <v>90</v>
      </c>
      <c r="AG18" s="161">
        <f>Výsledky!AS53</f>
        <v>908.13333333333333</v>
      </c>
      <c r="AH18" s="161">
        <f>Výsledky!AT53</f>
        <v>2</v>
      </c>
    </row>
    <row r="19" spans="1:34" ht="15" customHeight="1" x14ac:dyDescent="0.25"/>
  </sheetData>
  <sheetProtection selectLockedCells="1"/>
  <mergeCells count="1">
    <mergeCell ref="A1:N1"/>
  </mergeCells>
  <conditionalFormatting sqref="B3:B18">
    <cfRule type="expression" dxfId="541" priority="57">
      <formula>$B3=$Y$9</formula>
    </cfRule>
    <cfRule type="expression" dxfId="540" priority="58">
      <formula>$B3=$Y$8</formula>
    </cfRule>
    <cfRule type="expression" dxfId="539" priority="59">
      <formula>$B3=$Y$7</formula>
    </cfRule>
    <cfRule type="expression" dxfId="538" priority="60">
      <formula>$B3=$Y$6</formula>
    </cfRule>
    <cfRule type="expression" dxfId="537" priority="61">
      <formula>$B3=$Y$5</formula>
    </cfRule>
    <cfRule type="expression" dxfId="536" priority="62">
      <formula>$B3=$Y$4</formula>
    </cfRule>
    <cfRule type="expression" dxfId="535" priority="63">
      <formula>$B3=$Y$10</formula>
    </cfRule>
    <cfRule type="expression" dxfId="534" priority="64">
      <formula>$B3=$Y$3</formula>
    </cfRule>
  </conditionalFormatting>
  <conditionalFormatting sqref="A3:A18">
    <cfRule type="expression" dxfId="533" priority="49">
      <formula>$B3=$Y$9</formula>
    </cfRule>
    <cfRule type="expression" dxfId="532" priority="50">
      <formula>$B3=$Y$8</formula>
    </cfRule>
    <cfRule type="expression" dxfId="531" priority="51">
      <formula>$B3=$Y$7</formula>
    </cfRule>
    <cfRule type="expression" dxfId="530" priority="52">
      <formula>$B3=$Y$6</formula>
    </cfRule>
    <cfRule type="expression" dxfId="529" priority="53">
      <formula>$B3=$Y$5</formula>
    </cfRule>
    <cfRule type="expression" dxfId="528" priority="54">
      <formula>$B3=$Y$4</formula>
    </cfRule>
    <cfRule type="expression" dxfId="527" priority="55">
      <formula>$B3=$Y$10</formula>
    </cfRule>
    <cfRule type="expression" dxfId="526" priority="56">
      <formula>$B3=$Y$3</formula>
    </cfRule>
  </conditionalFormatting>
  <conditionalFormatting sqref="C3:F18">
    <cfRule type="expression" dxfId="525" priority="41">
      <formula>$B3=#REF!</formula>
    </cfRule>
    <cfRule type="expression" dxfId="524" priority="42">
      <formula>$B3=#REF!</formula>
    </cfRule>
    <cfRule type="expression" dxfId="523" priority="43">
      <formula>$B3=#REF!</formula>
    </cfRule>
    <cfRule type="expression" dxfId="522" priority="44">
      <formula>$B3=#REF!</formula>
    </cfRule>
    <cfRule type="expression" dxfId="521" priority="45">
      <formula>$B3=#REF!</formula>
    </cfRule>
    <cfRule type="expression" dxfId="520" priority="46">
      <formula>$B3=#REF!</formula>
    </cfRule>
    <cfRule type="expression" dxfId="519" priority="47">
      <formula>$B3=#REF!</formula>
    </cfRule>
    <cfRule type="expression" dxfId="518" priority="48">
      <formula>$B3=#REF!</formula>
    </cfRule>
  </conditionalFormatting>
  <conditionalFormatting sqref="L3:N18">
    <cfRule type="expression" dxfId="517" priority="1">
      <formula>$B3=#REF!</formula>
    </cfRule>
    <cfRule type="expression" dxfId="516" priority="2">
      <formula>$B3=#REF!</formula>
    </cfRule>
    <cfRule type="expression" dxfId="515" priority="3">
      <formula>$B3=#REF!</formula>
    </cfRule>
    <cfRule type="expression" dxfId="514" priority="4">
      <formula>$B3=#REF!</formula>
    </cfRule>
    <cfRule type="expression" dxfId="513" priority="5">
      <formula>$B3=#REF!</formula>
    </cfRule>
    <cfRule type="expression" dxfId="512" priority="6">
      <formula>$B3=#REF!</formula>
    </cfRule>
    <cfRule type="expression" dxfId="511" priority="7">
      <formula>$B3=#REF!</formula>
    </cfRule>
    <cfRule type="expression" dxfId="510" priority="8">
      <formula>$B3=#REF!</formula>
    </cfRule>
  </conditionalFormatting>
  <conditionalFormatting sqref="G3:I18">
    <cfRule type="expression" dxfId="509" priority="33">
      <formula>$B3=#REF!</formula>
    </cfRule>
    <cfRule type="expression" dxfId="508" priority="34">
      <formula>$B3=#REF!</formula>
    </cfRule>
    <cfRule type="expression" dxfId="507" priority="35">
      <formula>$B3=#REF!</formula>
    </cfRule>
    <cfRule type="expression" dxfId="506" priority="36">
      <formula>$B3=#REF!</formula>
    </cfRule>
    <cfRule type="expression" dxfId="505" priority="37">
      <formula>$B3=#REF!</formula>
    </cfRule>
    <cfRule type="expression" dxfId="504" priority="38">
      <formula>$B3=#REF!</formula>
    </cfRule>
    <cfRule type="expression" dxfId="503" priority="39">
      <formula>$B3=#REF!</formula>
    </cfRule>
    <cfRule type="expression" dxfId="502" priority="40">
      <formula>$B3=#REF!</formula>
    </cfRule>
  </conditionalFormatting>
  <conditionalFormatting sqref="J3:K18">
    <cfRule type="expression" dxfId="501" priority="17">
      <formula>$B3=#REF!</formula>
    </cfRule>
    <cfRule type="expression" dxfId="500" priority="18">
      <formula>$B3=#REF!</formula>
    </cfRule>
    <cfRule type="expression" dxfId="499" priority="19">
      <formula>$B3=#REF!</formula>
    </cfRule>
    <cfRule type="expression" dxfId="498" priority="20">
      <formula>$B3=#REF!</formula>
    </cfRule>
    <cfRule type="expression" dxfId="497" priority="21">
      <formula>$B3=#REF!</formula>
    </cfRule>
    <cfRule type="expression" dxfId="496" priority="22">
      <formula>$B3=#REF!</formula>
    </cfRule>
    <cfRule type="expression" dxfId="495" priority="23">
      <formula>$B3=#REF!</formula>
    </cfRule>
    <cfRule type="expression" dxfId="494" priority="24">
      <formula>$B3=#REF!</formula>
    </cfRule>
  </conditionalFormatting>
  <pageMargins left="0.7" right="0.7" top="0.78740157499999996" bottom="0.78740157499999996" header="0.3" footer="0.3"/>
  <pageSetup paperSize="9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A56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F8" sqref="F8"/>
    </sheetView>
  </sheetViews>
  <sheetFormatPr defaultRowHeight="12.75" x14ac:dyDescent="0.2"/>
  <cols>
    <col min="1" max="1" width="9.140625" style="78"/>
    <col min="2" max="2" width="10.28515625" style="78" customWidth="1"/>
    <col min="3" max="34" width="4.28515625" style="78" customWidth="1"/>
    <col min="35" max="35" width="7.28515625" style="78" customWidth="1"/>
    <col min="36" max="38" width="8" style="78" customWidth="1"/>
    <col min="39" max="39" width="5.7109375" style="78" customWidth="1"/>
    <col min="40" max="40" width="1.140625" style="78" customWidth="1"/>
    <col min="41" max="41" width="5.7109375" style="78" customWidth="1"/>
    <col min="42" max="42" width="8" style="78" customWidth="1"/>
    <col min="43" max="43" width="1.28515625" style="78" customWidth="1"/>
    <col min="44" max="44" width="8" style="78" customWidth="1"/>
    <col min="45" max="45" width="12.42578125" style="78" customWidth="1"/>
    <col min="46" max="46" width="8.140625" style="78" customWidth="1"/>
    <col min="47" max="47" width="9.42578125" style="78" customWidth="1"/>
    <col min="48" max="48" width="167.140625" style="78" customWidth="1"/>
    <col min="49" max="55" width="2.28515625" style="78" customWidth="1"/>
    <col min="56" max="56" width="1.28515625" style="78" customWidth="1"/>
    <col min="57" max="71" width="2.28515625" style="78" customWidth="1"/>
    <col min="72" max="72" width="1.42578125" style="78" customWidth="1"/>
    <col min="73" max="80" width="2.28515625" style="78" customWidth="1"/>
    <col min="81" max="81" width="9.140625" style="78" customWidth="1"/>
    <col min="82" max="112" width="2.28515625" style="78" customWidth="1"/>
    <col min="113" max="113" width="2.5703125" style="78" customWidth="1"/>
    <col min="114" max="114" width="6" style="78" customWidth="1"/>
    <col min="115" max="116" width="2.28515625" style="78" customWidth="1"/>
    <col min="117" max="117" width="0.42578125" style="78" customWidth="1"/>
    <col min="118" max="145" width="2.28515625" style="78" customWidth="1"/>
    <col min="146" max="146" width="2.42578125" style="78" customWidth="1"/>
    <col min="147" max="147" width="3.140625" style="78" customWidth="1"/>
    <col min="148" max="179" width="2.28515625" style="78" customWidth="1"/>
    <col min="180" max="180" width="9.140625" style="78" customWidth="1"/>
    <col min="181" max="212" width="2.28515625" style="78" customWidth="1"/>
    <col min="213" max="213" width="5.7109375" style="78" customWidth="1"/>
    <col min="214" max="216" width="2.28515625" style="78" customWidth="1"/>
    <col min="217" max="217" width="0.140625" style="78" customWidth="1"/>
    <col min="218" max="245" width="2.28515625" style="78" customWidth="1"/>
    <col min="246" max="246" width="6.28515625" style="78" customWidth="1"/>
    <col min="247" max="278" width="2.28515625" style="78" customWidth="1"/>
    <col min="279" max="279" width="2" style="78" customWidth="1"/>
    <col min="280" max="285" width="2.28515625" style="78" customWidth="1"/>
    <col min="286" max="286" width="0.85546875" style="78" customWidth="1"/>
    <col min="287" max="311" width="2.28515625" style="78" customWidth="1"/>
    <col min="312" max="312" width="5.42578125" style="78" customWidth="1"/>
    <col min="313" max="344" width="2.28515625" style="78" customWidth="1"/>
    <col min="345" max="345" width="2.5703125" style="78" customWidth="1"/>
    <col min="346" max="346" width="15.7109375" style="78" customWidth="1"/>
    <col min="347" max="347" width="1" style="78" customWidth="1"/>
    <col min="348" max="348" width="15.7109375" style="78" customWidth="1"/>
    <col min="349" max="349" width="2.42578125" style="78" customWidth="1"/>
    <col min="350" max="350" width="17.140625" style="78" customWidth="1"/>
    <col min="351" max="351" width="2.28515625" style="78" customWidth="1"/>
    <col min="352" max="352" width="20.7109375" style="78" customWidth="1"/>
    <col min="353" max="353" width="5.7109375" style="78" customWidth="1"/>
    <col min="354" max="354" width="12.85546875" style="78" customWidth="1"/>
    <col min="355" max="469" width="2.28515625" style="78" customWidth="1"/>
    <col min="470" max="16384" width="9.140625" style="78"/>
  </cols>
  <sheetData>
    <row r="1" spans="1:1535" ht="6" customHeight="1" thickBot="1" x14ac:dyDescent="0.25"/>
    <row r="2" spans="1:1535" ht="12.75" customHeight="1" x14ac:dyDescent="0.2">
      <c r="A2" s="421"/>
      <c r="B2" s="422"/>
      <c r="C2" s="413" t="s">
        <v>55</v>
      </c>
      <c r="D2" s="414"/>
      <c r="E2" s="411" t="s">
        <v>94</v>
      </c>
      <c r="F2" s="411"/>
      <c r="G2" s="407" t="s">
        <v>98</v>
      </c>
      <c r="H2" s="408"/>
      <c r="I2" s="411" t="s">
        <v>101</v>
      </c>
      <c r="J2" s="411"/>
      <c r="K2" s="407" t="s">
        <v>106</v>
      </c>
      <c r="L2" s="408"/>
      <c r="M2" s="411" t="s">
        <v>108</v>
      </c>
      <c r="N2" s="411"/>
      <c r="O2" s="407" t="s">
        <v>111</v>
      </c>
      <c r="P2" s="408"/>
      <c r="Q2" s="411" t="s">
        <v>113</v>
      </c>
      <c r="R2" s="411"/>
      <c r="S2" s="413" t="s">
        <v>117</v>
      </c>
      <c r="T2" s="414"/>
      <c r="U2" s="411" t="s">
        <v>120</v>
      </c>
      <c r="V2" s="411"/>
      <c r="W2" s="407" t="s">
        <v>128</v>
      </c>
      <c r="X2" s="408"/>
      <c r="Y2" s="411" t="s">
        <v>129</v>
      </c>
      <c r="Z2" s="411"/>
      <c r="AA2" s="407" t="s">
        <v>130</v>
      </c>
      <c r="AB2" s="408"/>
      <c r="AC2" s="411" t="s">
        <v>146</v>
      </c>
      <c r="AD2" s="411"/>
      <c r="AE2" s="407" t="s">
        <v>140</v>
      </c>
      <c r="AF2" s="408"/>
      <c r="AG2" s="411" t="s">
        <v>143</v>
      </c>
      <c r="AH2" s="408"/>
      <c r="AI2" s="416" t="s">
        <v>47</v>
      </c>
      <c r="AJ2" s="417" t="s">
        <v>52</v>
      </c>
      <c r="AK2" s="417" t="s">
        <v>53</v>
      </c>
      <c r="AL2" s="417" t="s">
        <v>54</v>
      </c>
      <c r="AM2" s="417" t="s">
        <v>50</v>
      </c>
      <c r="AN2" s="416"/>
      <c r="AO2" s="425"/>
      <c r="AP2" s="417" t="s">
        <v>51</v>
      </c>
      <c r="AQ2" s="416"/>
      <c r="AR2" s="425"/>
      <c r="AS2" s="403" t="s">
        <v>45</v>
      </c>
      <c r="AT2" s="417" t="s">
        <v>46</v>
      </c>
      <c r="AU2" s="405" t="s">
        <v>44</v>
      </c>
      <c r="AW2" s="340" t="s">
        <v>43</v>
      </c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D2" s="340" t="s">
        <v>42</v>
      </c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146"/>
      <c r="DK2" s="340" t="s">
        <v>59</v>
      </c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  <c r="DW2" s="340"/>
      <c r="DX2" s="340"/>
      <c r="DY2" s="340"/>
      <c r="DZ2" s="340"/>
      <c r="EA2" s="340"/>
      <c r="EB2" s="340"/>
      <c r="EC2" s="340"/>
      <c r="ED2" s="340"/>
      <c r="EE2" s="340"/>
      <c r="EF2" s="340"/>
      <c r="EG2" s="340"/>
      <c r="EH2" s="340"/>
      <c r="EI2" s="340"/>
      <c r="EJ2" s="340"/>
      <c r="EK2" s="340"/>
      <c r="EL2" s="340"/>
      <c r="EM2" s="340"/>
      <c r="EN2" s="340"/>
      <c r="EO2" s="340"/>
      <c r="EP2" s="340"/>
      <c r="ER2" s="340" t="s">
        <v>60</v>
      </c>
      <c r="ES2" s="340"/>
      <c r="ET2" s="340"/>
      <c r="EU2" s="340"/>
      <c r="EV2" s="340"/>
      <c r="EW2" s="340"/>
      <c r="EX2" s="340"/>
      <c r="EY2" s="340"/>
      <c r="EZ2" s="340"/>
      <c r="FA2" s="340"/>
      <c r="FB2" s="340"/>
      <c r="FC2" s="340"/>
      <c r="FD2" s="340"/>
      <c r="FE2" s="340"/>
      <c r="FF2" s="340"/>
      <c r="FG2" s="340"/>
      <c r="FH2" s="340"/>
      <c r="FI2" s="340"/>
      <c r="FJ2" s="340"/>
      <c r="FK2" s="340"/>
      <c r="FL2" s="340"/>
      <c r="FM2" s="340"/>
      <c r="FN2" s="340"/>
      <c r="FO2" s="340"/>
      <c r="FP2" s="340"/>
      <c r="FQ2" s="340"/>
      <c r="FR2" s="340"/>
      <c r="FS2" s="340"/>
      <c r="FT2" s="340"/>
      <c r="FU2" s="340"/>
      <c r="FV2" s="340"/>
      <c r="FW2" s="340"/>
      <c r="FY2" s="340" t="s">
        <v>61</v>
      </c>
      <c r="FZ2" s="340"/>
      <c r="GA2" s="340"/>
      <c r="GB2" s="340"/>
      <c r="GC2" s="340"/>
      <c r="GD2" s="340"/>
      <c r="GE2" s="340"/>
      <c r="GF2" s="340"/>
      <c r="GG2" s="340"/>
      <c r="GH2" s="340"/>
      <c r="GI2" s="340"/>
      <c r="GJ2" s="340"/>
      <c r="GK2" s="340"/>
      <c r="GL2" s="340"/>
      <c r="GM2" s="340"/>
      <c r="GN2" s="340"/>
      <c r="GO2" s="340"/>
      <c r="GP2" s="340"/>
      <c r="GQ2" s="340"/>
      <c r="GR2" s="340"/>
      <c r="GS2" s="340"/>
      <c r="GT2" s="340"/>
      <c r="GU2" s="340"/>
      <c r="GV2" s="340"/>
      <c r="GW2" s="340"/>
      <c r="GX2" s="340"/>
      <c r="GY2" s="340"/>
      <c r="GZ2" s="340"/>
      <c r="HA2" s="340"/>
      <c r="HB2" s="340"/>
      <c r="HC2" s="340"/>
      <c r="HD2" s="340"/>
      <c r="HF2" s="340" t="s">
        <v>63</v>
      </c>
      <c r="HG2" s="340"/>
      <c r="HH2" s="340"/>
      <c r="HI2" s="340"/>
      <c r="HJ2" s="340"/>
      <c r="HK2" s="340"/>
      <c r="HL2" s="340"/>
      <c r="HM2" s="340"/>
      <c r="HN2" s="340"/>
      <c r="HO2" s="340"/>
      <c r="HP2" s="340"/>
      <c r="HQ2" s="340"/>
      <c r="HR2" s="340"/>
      <c r="HS2" s="340"/>
      <c r="HT2" s="340"/>
      <c r="HU2" s="340"/>
      <c r="HV2" s="340"/>
      <c r="HW2" s="340"/>
      <c r="HX2" s="340"/>
      <c r="HY2" s="340"/>
      <c r="HZ2" s="340"/>
      <c r="IA2" s="340"/>
      <c r="IB2" s="340"/>
      <c r="IC2" s="340"/>
      <c r="ID2" s="340"/>
      <c r="IE2" s="340"/>
      <c r="IF2" s="340"/>
      <c r="IG2" s="340"/>
      <c r="IH2" s="340"/>
      <c r="II2" s="340"/>
      <c r="IJ2" s="340"/>
      <c r="IK2" s="340"/>
      <c r="IM2" s="340" t="s">
        <v>64</v>
      </c>
      <c r="IN2" s="340"/>
      <c r="IO2" s="340"/>
      <c r="IP2" s="340"/>
      <c r="IQ2" s="340"/>
      <c r="IR2" s="340"/>
      <c r="IS2" s="340"/>
      <c r="IT2" s="340"/>
      <c r="IU2" s="340"/>
      <c r="IV2" s="340"/>
      <c r="IW2" s="340"/>
      <c r="IX2" s="340"/>
      <c r="IY2" s="340"/>
      <c r="IZ2" s="340"/>
      <c r="JA2" s="340"/>
      <c r="JB2" s="340"/>
      <c r="JC2" s="340"/>
      <c r="JD2" s="340"/>
      <c r="JE2" s="340"/>
      <c r="JF2" s="340"/>
      <c r="JG2" s="340"/>
      <c r="JH2" s="340"/>
      <c r="JI2" s="340"/>
      <c r="JJ2" s="340"/>
      <c r="JK2" s="340"/>
      <c r="JL2" s="340"/>
      <c r="JM2" s="340"/>
      <c r="JN2" s="340"/>
      <c r="JO2" s="340"/>
      <c r="JP2" s="340"/>
      <c r="JQ2" s="340"/>
      <c r="JR2" s="340"/>
      <c r="JT2" s="340" t="s">
        <v>65</v>
      </c>
      <c r="JU2" s="340"/>
      <c r="JV2" s="340"/>
      <c r="JW2" s="340"/>
      <c r="JX2" s="340"/>
      <c r="JY2" s="340"/>
      <c r="JZ2" s="340"/>
      <c r="KA2" s="340"/>
      <c r="KB2" s="340"/>
      <c r="KC2" s="340"/>
      <c r="KD2" s="340"/>
      <c r="KE2" s="340"/>
      <c r="KF2" s="340"/>
      <c r="KG2" s="340"/>
      <c r="KH2" s="340"/>
      <c r="KI2" s="340"/>
      <c r="KJ2" s="340"/>
      <c r="KK2" s="340"/>
      <c r="KL2" s="340"/>
      <c r="KM2" s="340"/>
      <c r="KN2" s="340"/>
      <c r="KO2" s="340"/>
      <c r="KP2" s="340"/>
      <c r="KQ2" s="340"/>
      <c r="KR2" s="340"/>
      <c r="KS2" s="340"/>
      <c r="KT2" s="340"/>
      <c r="KU2" s="340"/>
      <c r="KV2" s="340"/>
      <c r="KW2" s="340"/>
      <c r="KX2" s="340"/>
      <c r="KY2" s="340"/>
      <c r="LA2" s="340" t="s">
        <v>66</v>
      </c>
      <c r="LB2" s="340"/>
      <c r="LC2" s="340"/>
      <c r="LD2" s="340"/>
      <c r="LE2" s="340"/>
      <c r="LF2" s="340"/>
      <c r="LG2" s="340"/>
      <c r="LH2" s="340"/>
      <c r="LI2" s="340"/>
      <c r="LJ2" s="340"/>
      <c r="LK2" s="340"/>
      <c r="LL2" s="340"/>
      <c r="LM2" s="340"/>
      <c r="LN2" s="340"/>
      <c r="LO2" s="340"/>
      <c r="LP2" s="340"/>
      <c r="LQ2" s="340"/>
      <c r="LR2" s="340"/>
      <c r="LS2" s="340"/>
      <c r="LT2" s="340"/>
      <c r="LU2" s="340"/>
      <c r="LV2" s="340"/>
      <c r="LW2" s="340"/>
      <c r="LX2" s="340"/>
      <c r="LY2" s="340"/>
      <c r="LZ2" s="340"/>
      <c r="MA2" s="340"/>
      <c r="MB2" s="340"/>
      <c r="MC2" s="340"/>
      <c r="MD2" s="340"/>
      <c r="ME2" s="340"/>
      <c r="MF2" s="340"/>
      <c r="MH2" s="335" t="s">
        <v>67</v>
      </c>
      <c r="MI2" s="147"/>
      <c r="MJ2" s="335" t="s">
        <v>68</v>
      </c>
      <c r="MK2" s="148"/>
      <c r="ML2" s="335" t="s">
        <v>70</v>
      </c>
      <c r="MM2" s="147"/>
      <c r="MN2" s="340" t="s">
        <v>69</v>
      </c>
      <c r="MP2" s="326" t="s">
        <v>71</v>
      </c>
    </row>
    <row r="3" spans="1:1535" ht="12.75" customHeight="1" x14ac:dyDescent="0.2">
      <c r="A3" s="423"/>
      <c r="B3" s="424"/>
      <c r="C3" s="404"/>
      <c r="D3" s="415"/>
      <c r="E3" s="412"/>
      <c r="F3" s="412"/>
      <c r="G3" s="409"/>
      <c r="H3" s="410"/>
      <c r="I3" s="412"/>
      <c r="J3" s="412"/>
      <c r="K3" s="409"/>
      <c r="L3" s="410"/>
      <c r="M3" s="412"/>
      <c r="N3" s="412"/>
      <c r="O3" s="409"/>
      <c r="P3" s="410"/>
      <c r="Q3" s="412"/>
      <c r="R3" s="412"/>
      <c r="S3" s="404"/>
      <c r="T3" s="415"/>
      <c r="U3" s="412"/>
      <c r="V3" s="412"/>
      <c r="W3" s="409"/>
      <c r="X3" s="410"/>
      <c r="Y3" s="412"/>
      <c r="Z3" s="412"/>
      <c r="AA3" s="409"/>
      <c r="AB3" s="410"/>
      <c r="AC3" s="412"/>
      <c r="AD3" s="412"/>
      <c r="AE3" s="409"/>
      <c r="AF3" s="410"/>
      <c r="AG3" s="412"/>
      <c r="AH3" s="410"/>
      <c r="AI3" s="412"/>
      <c r="AJ3" s="409"/>
      <c r="AK3" s="409"/>
      <c r="AL3" s="409"/>
      <c r="AM3" s="409"/>
      <c r="AN3" s="412"/>
      <c r="AO3" s="410"/>
      <c r="AP3" s="409"/>
      <c r="AQ3" s="412"/>
      <c r="AR3" s="410"/>
      <c r="AS3" s="404"/>
      <c r="AT3" s="409"/>
      <c r="AU3" s="406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146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R3" s="340"/>
      <c r="ES3" s="340"/>
      <c r="ET3" s="340"/>
      <c r="EU3" s="340"/>
      <c r="EV3" s="340"/>
      <c r="EW3" s="340"/>
      <c r="EX3" s="340"/>
      <c r="EY3" s="340"/>
      <c r="EZ3" s="340"/>
      <c r="FA3" s="340"/>
      <c r="FB3" s="340"/>
      <c r="FC3" s="340"/>
      <c r="FD3" s="340"/>
      <c r="FE3" s="340"/>
      <c r="FF3" s="340"/>
      <c r="FG3" s="340"/>
      <c r="FH3" s="340"/>
      <c r="FI3" s="340"/>
      <c r="FJ3" s="340"/>
      <c r="FK3" s="340"/>
      <c r="FL3" s="340"/>
      <c r="FM3" s="340"/>
      <c r="FN3" s="340"/>
      <c r="FO3" s="340"/>
      <c r="FP3" s="340"/>
      <c r="FQ3" s="340"/>
      <c r="FR3" s="340"/>
      <c r="FS3" s="340"/>
      <c r="FT3" s="340"/>
      <c r="FU3" s="340"/>
      <c r="FV3" s="340"/>
      <c r="FW3" s="340"/>
      <c r="FY3" s="340"/>
      <c r="FZ3" s="340"/>
      <c r="GA3" s="340"/>
      <c r="GB3" s="340"/>
      <c r="GC3" s="340"/>
      <c r="GD3" s="340"/>
      <c r="GE3" s="340"/>
      <c r="GF3" s="340"/>
      <c r="GG3" s="340"/>
      <c r="GH3" s="340"/>
      <c r="GI3" s="340"/>
      <c r="GJ3" s="340"/>
      <c r="GK3" s="340"/>
      <c r="GL3" s="340"/>
      <c r="GM3" s="340"/>
      <c r="GN3" s="340"/>
      <c r="GO3" s="340"/>
      <c r="GP3" s="340"/>
      <c r="GQ3" s="340"/>
      <c r="GR3" s="340"/>
      <c r="GS3" s="340"/>
      <c r="GT3" s="340"/>
      <c r="GU3" s="340"/>
      <c r="GV3" s="340"/>
      <c r="GW3" s="340"/>
      <c r="GX3" s="340"/>
      <c r="GY3" s="340"/>
      <c r="GZ3" s="340"/>
      <c r="HA3" s="340"/>
      <c r="HB3" s="340"/>
      <c r="HC3" s="340"/>
      <c r="HD3" s="340"/>
      <c r="HF3" s="340"/>
      <c r="HG3" s="340"/>
      <c r="HH3" s="340"/>
      <c r="HI3" s="340"/>
      <c r="HJ3" s="340"/>
      <c r="HK3" s="340"/>
      <c r="HL3" s="340"/>
      <c r="HM3" s="340"/>
      <c r="HN3" s="340"/>
      <c r="HO3" s="340"/>
      <c r="HP3" s="340"/>
      <c r="HQ3" s="340"/>
      <c r="HR3" s="340"/>
      <c r="HS3" s="340"/>
      <c r="HT3" s="340"/>
      <c r="HU3" s="340"/>
      <c r="HV3" s="340"/>
      <c r="HW3" s="340"/>
      <c r="HX3" s="340"/>
      <c r="HY3" s="340"/>
      <c r="HZ3" s="340"/>
      <c r="IA3" s="340"/>
      <c r="IB3" s="340"/>
      <c r="IC3" s="340"/>
      <c r="ID3" s="340"/>
      <c r="IE3" s="340"/>
      <c r="IF3" s="340"/>
      <c r="IG3" s="340"/>
      <c r="IH3" s="340"/>
      <c r="II3" s="340"/>
      <c r="IJ3" s="340"/>
      <c r="IK3" s="340"/>
      <c r="IM3" s="340"/>
      <c r="IN3" s="340"/>
      <c r="IO3" s="340"/>
      <c r="IP3" s="340"/>
      <c r="IQ3" s="340"/>
      <c r="IR3" s="340"/>
      <c r="IS3" s="340"/>
      <c r="IT3" s="340"/>
      <c r="IU3" s="340"/>
      <c r="IV3" s="340"/>
      <c r="IW3" s="340"/>
      <c r="IX3" s="340"/>
      <c r="IY3" s="340"/>
      <c r="IZ3" s="340"/>
      <c r="JA3" s="340"/>
      <c r="JB3" s="340"/>
      <c r="JC3" s="340"/>
      <c r="JD3" s="340"/>
      <c r="JE3" s="340"/>
      <c r="JF3" s="340"/>
      <c r="JG3" s="340"/>
      <c r="JH3" s="340"/>
      <c r="JI3" s="340"/>
      <c r="JJ3" s="340"/>
      <c r="JK3" s="340"/>
      <c r="JL3" s="340"/>
      <c r="JM3" s="340"/>
      <c r="JN3" s="340"/>
      <c r="JO3" s="340"/>
      <c r="JP3" s="340"/>
      <c r="JQ3" s="340"/>
      <c r="JR3" s="340"/>
      <c r="JT3" s="340"/>
      <c r="JU3" s="340"/>
      <c r="JV3" s="340"/>
      <c r="JW3" s="340"/>
      <c r="JX3" s="340"/>
      <c r="JY3" s="340"/>
      <c r="JZ3" s="340"/>
      <c r="KA3" s="340"/>
      <c r="KB3" s="340"/>
      <c r="KC3" s="340"/>
      <c r="KD3" s="340"/>
      <c r="KE3" s="340"/>
      <c r="KF3" s="340"/>
      <c r="KG3" s="340"/>
      <c r="KH3" s="340"/>
      <c r="KI3" s="340"/>
      <c r="KJ3" s="340"/>
      <c r="KK3" s="340"/>
      <c r="KL3" s="340"/>
      <c r="KM3" s="340"/>
      <c r="KN3" s="340"/>
      <c r="KO3" s="340"/>
      <c r="KP3" s="340"/>
      <c r="KQ3" s="340"/>
      <c r="KR3" s="340"/>
      <c r="KS3" s="340"/>
      <c r="KT3" s="340"/>
      <c r="KU3" s="340"/>
      <c r="KV3" s="340"/>
      <c r="KW3" s="340"/>
      <c r="KX3" s="340"/>
      <c r="KY3" s="340"/>
      <c r="LA3" s="340"/>
      <c r="LB3" s="340"/>
      <c r="LC3" s="340"/>
      <c r="LD3" s="340"/>
      <c r="LE3" s="340"/>
      <c r="LF3" s="340"/>
      <c r="LG3" s="340"/>
      <c r="LH3" s="340"/>
      <c r="LI3" s="340"/>
      <c r="LJ3" s="340"/>
      <c r="LK3" s="340"/>
      <c r="LL3" s="340"/>
      <c r="LM3" s="340"/>
      <c r="LN3" s="340"/>
      <c r="LO3" s="340"/>
      <c r="LP3" s="340"/>
      <c r="LQ3" s="340"/>
      <c r="LR3" s="340"/>
      <c r="LS3" s="340"/>
      <c r="LT3" s="340"/>
      <c r="LU3" s="340"/>
      <c r="LV3" s="340"/>
      <c r="LW3" s="340"/>
      <c r="LX3" s="340"/>
      <c r="LY3" s="340"/>
      <c r="LZ3" s="340"/>
      <c r="MA3" s="340"/>
      <c r="MB3" s="340"/>
      <c r="MC3" s="340"/>
      <c r="MD3" s="340"/>
      <c r="ME3" s="340"/>
      <c r="MF3" s="340"/>
      <c r="MH3" s="335"/>
      <c r="MI3" s="147"/>
      <c r="MJ3" s="335"/>
      <c r="MK3" s="148"/>
      <c r="ML3" s="335"/>
      <c r="MM3" s="147"/>
      <c r="MN3" s="340"/>
      <c r="MP3" s="326"/>
    </row>
    <row r="4" spans="1:1535" ht="12.75" customHeight="1" x14ac:dyDescent="0.2">
      <c r="A4" s="423"/>
      <c r="B4" s="424"/>
      <c r="C4" s="404"/>
      <c r="D4" s="415"/>
      <c r="E4" s="412"/>
      <c r="F4" s="412"/>
      <c r="G4" s="409"/>
      <c r="H4" s="410"/>
      <c r="I4" s="412"/>
      <c r="J4" s="412"/>
      <c r="K4" s="409"/>
      <c r="L4" s="410"/>
      <c r="M4" s="412"/>
      <c r="N4" s="412"/>
      <c r="O4" s="409"/>
      <c r="P4" s="410"/>
      <c r="Q4" s="412"/>
      <c r="R4" s="412"/>
      <c r="S4" s="404"/>
      <c r="T4" s="415"/>
      <c r="U4" s="412"/>
      <c r="V4" s="412"/>
      <c r="W4" s="409"/>
      <c r="X4" s="410"/>
      <c r="Y4" s="412"/>
      <c r="Z4" s="412"/>
      <c r="AA4" s="409"/>
      <c r="AB4" s="410"/>
      <c r="AC4" s="412"/>
      <c r="AD4" s="412"/>
      <c r="AE4" s="409"/>
      <c r="AF4" s="410"/>
      <c r="AG4" s="412"/>
      <c r="AH4" s="410"/>
      <c r="AI4" s="412"/>
      <c r="AJ4" s="409"/>
      <c r="AK4" s="409"/>
      <c r="AL4" s="409"/>
      <c r="AM4" s="409"/>
      <c r="AN4" s="412"/>
      <c r="AO4" s="410"/>
      <c r="AP4" s="409"/>
      <c r="AQ4" s="412"/>
      <c r="AR4" s="410"/>
      <c r="AS4" s="404"/>
      <c r="AT4" s="409"/>
      <c r="AU4" s="406"/>
      <c r="AW4" s="340"/>
      <c r="AX4" s="340"/>
      <c r="AY4" s="340"/>
      <c r="AZ4" s="340"/>
      <c r="BA4" s="340"/>
      <c r="BB4" s="340"/>
      <c r="BC4" s="340"/>
      <c r="BD4" s="340"/>
      <c r="BE4" s="340"/>
      <c r="BF4" s="340"/>
      <c r="BG4" s="340"/>
      <c r="BH4" s="340"/>
      <c r="BI4" s="340"/>
      <c r="BJ4" s="340"/>
      <c r="BK4" s="340"/>
      <c r="BL4" s="340"/>
      <c r="BM4" s="340"/>
      <c r="BN4" s="340"/>
      <c r="BO4" s="340"/>
      <c r="BP4" s="340"/>
      <c r="BQ4" s="340"/>
      <c r="BR4" s="340"/>
      <c r="BS4" s="340"/>
      <c r="BT4" s="340"/>
      <c r="BU4" s="340"/>
      <c r="BV4" s="340"/>
      <c r="BW4" s="340"/>
      <c r="BX4" s="340"/>
      <c r="BY4" s="340"/>
      <c r="BZ4" s="340"/>
      <c r="CA4" s="340"/>
      <c r="CB4" s="340"/>
      <c r="CD4" s="340"/>
      <c r="CE4" s="340"/>
      <c r="CF4" s="340"/>
      <c r="CG4" s="340"/>
      <c r="CH4" s="340"/>
      <c r="CI4" s="340"/>
      <c r="CJ4" s="340"/>
      <c r="CK4" s="340"/>
      <c r="CL4" s="340"/>
      <c r="CM4" s="340"/>
      <c r="CN4" s="340"/>
      <c r="CO4" s="340"/>
      <c r="CP4" s="340"/>
      <c r="CQ4" s="340"/>
      <c r="CR4" s="340"/>
      <c r="CS4" s="340"/>
      <c r="CT4" s="340"/>
      <c r="CU4" s="340"/>
      <c r="CV4" s="340"/>
      <c r="CW4" s="340"/>
      <c r="CX4" s="340"/>
      <c r="CY4" s="340"/>
      <c r="CZ4" s="340"/>
      <c r="DA4" s="340"/>
      <c r="DB4" s="340"/>
      <c r="DC4" s="340"/>
      <c r="DD4" s="340"/>
      <c r="DE4" s="340"/>
      <c r="DF4" s="340"/>
      <c r="DG4" s="340"/>
      <c r="DH4" s="340"/>
      <c r="DI4" s="340"/>
      <c r="DJ4" s="146"/>
      <c r="DK4" s="340"/>
      <c r="DL4" s="340"/>
      <c r="DM4" s="340"/>
      <c r="DN4" s="340"/>
      <c r="DO4" s="340"/>
      <c r="DP4" s="340"/>
      <c r="DQ4" s="340"/>
      <c r="DR4" s="340"/>
      <c r="DS4" s="340"/>
      <c r="DT4" s="340"/>
      <c r="DU4" s="340"/>
      <c r="DV4" s="340"/>
      <c r="DW4" s="340"/>
      <c r="DX4" s="340"/>
      <c r="DY4" s="340"/>
      <c r="DZ4" s="340"/>
      <c r="EA4" s="340"/>
      <c r="EB4" s="340"/>
      <c r="EC4" s="340"/>
      <c r="ED4" s="340"/>
      <c r="EE4" s="340"/>
      <c r="EF4" s="340"/>
      <c r="EG4" s="340"/>
      <c r="EH4" s="340"/>
      <c r="EI4" s="340"/>
      <c r="EJ4" s="340"/>
      <c r="EK4" s="340"/>
      <c r="EL4" s="340"/>
      <c r="EM4" s="340"/>
      <c r="EN4" s="340"/>
      <c r="EO4" s="340"/>
      <c r="EP4" s="340"/>
      <c r="ER4" s="340"/>
      <c r="ES4" s="340"/>
      <c r="ET4" s="340"/>
      <c r="EU4" s="340"/>
      <c r="EV4" s="340"/>
      <c r="EW4" s="340"/>
      <c r="EX4" s="340"/>
      <c r="EY4" s="340"/>
      <c r="EZ4" s="340"/>
      <c r="FA4" s="340"/>
      <c r="FB4" s="340"/>
      <c r="FC4" s="340"/>
      <c r="FD4" s="340"/>
      <c r="FE4" s="340"/>
      <c r="FF4" s="340"/>
      <c r="FG4" s="340"/>
      <c r="FH4" s="340"/>
      <c r="FI4" s="340"/>
      <c r="FJ4" s="340"/>
      <c r="FK4" s="340"/>
      <c r="FL4" s="340"/>
      <c r="FM4" s="340"/>
      <c r="FN4" s="340"/>
      <c r="FO4" s="340"/>
      <c r="FP4" s="340"/>
      <c r="FQ4" s="340"/>
      <c r="FR4" s="340"/>
      <c r="FS4" s="340"/>
      <c r="FT4" s="340"/>
      <c r="FU4" s="340"/>
      <c r="FV4" s="340"/>
      <c r="FW4" s="340"/>
      <c r="FY4" s="340"/>
      <c r="FZ4" s="340"/>
      <c r="GA4" s="340"/>
      <c r="GB4" s="340"/>
      <c r="GC4" s="340"/>
      <c r="GD4" s="340"/>
      <c r="GE4" s="340"/>
      <c r="GF4" s="340"/>
      <c r="GG4" s="340"/>
      <c r="GH4" s="340"/>
      <c r="GI4" s="340"/>
      <c r="GJ4" s="340"/>
      <c r="GK4" s="340"/>
      <c r="GL4" s="340"/>
      <c r="GM4" s="340"/>
      <c r="GN4" s="340"/>
      <c r="GO4" s="340"/>
      <c r="GP4" s="340"/>
      <c r="GQ4" s="340"/>
      <c r="GR4" s="340"/>
      <c r="GS4" s="340"/>
      <c r="GT4" s="340"/>
      <c r="GU4" s="340"/>
      <c r="GV4" s="340"/>
      <c r="GW4" s="340"/>
      <c r="GX4" s="340"/>
      <c r="GY4" s="340"/>
      <c r="GZ4" s="340"/>
      <c r="HA4" s="340"/>
      <c r="HB4" s="340"/>
      <c r="HC4" s="340"/>
      <c r="HD4" s="340"/>
      <c r="HF4" s="340"/>
      <c r="HG4" s="340"/>
      <c r="HH4" s="340"/>
      <c r="HI4" s="340"/>
      <c r="HJ4" s="340"/>
      <c r="HK4" s="340"/>
      <c r="HL4" s="340"/>
      <c r="HM4" s="340"/>
      <c r="HN4" s="340"/>
      <c r="HO4" s="340"/>
      <c r="HP4" s="340"/>
      <c r="HQ4" s="340"/>
      <c r="HR4" s="340"/>
      <c r="HS4" s="340"/>
      <c r="HT4" s="340"/>
      <c r="HU4" s="340"/>
      <c r="HV4" s="340"/>
      <c r="HW4" s="340"/>
      <c r="HX4" s="340"/>
      <c r="HY4" s="340"/>
      <c r="HZ4" s="340"/>
      <c r="IA4" s="340"/>
      <c r="IB4" s="340"/>
      <c r="IC4" s="340"/>
      <c r="ID4" s="340"/>
      <c r="IE4" s="340"/>
      <c r="IF4" s="340"/>
      <c r="IG4" s="340"/>
      <c r="IH4" s="340"/>
      <c r="II4" s="340"/>
      <c r="IJ4" s="340"/>
      <c r="IK4" s="340"/>
      <c r="IM4" s="340"/>
      <c r="IN4" s="340"/>
      <c r="IO4" s="340"/>
      <c r="IP4" s="340"/>
      <c r="IQ4" s="340"/>
      <c r="IR4" s="340"/>
      <c r="IS4" s="340"/>
      <c r="IT4" s="340"/>
      <c r="IU4" s="340"/>
      <c r="IV4" s="340"/>
      <c r="IW4" s="340"/>
      <c r="IX4" s="340"/>
      <c r="IY4" s="340"/>
      <c r="IZ4" s="340"/>
      <c r="JA4" s="340"/>
      <c r="JB4" s="340"/>
      <c r="JC4" s="340"/>
      <c r="JD4" s="340"/>
      <c r="JE4" s="340"/>
      <c r="JF4" s="340"/>
      <c r="JG4" s="340"/>
      <c r="JH4" s="340"/>
      <c r="JI4" s="340"/>
      <c r="JJ4" s="340"/>
      <c r="JK4" s="340"/>
      <c r="JL4" s="340"/>
      <c r="JM4" s="340"/>
      <c r="JN4" s="340"/>
      <c r="JO4" s="340"/>
      <c r="JP4" s="340"/>
      <c r="JQ4" s="340"/>
      <c r="JR4" s="340"/>
      <c r="JT4" s="340"/>
      <c r="JU4" s="340"/>
      <c r="JV4" s="340"/>
      <c r="JW4" s="340"/>
      <c r="JX4" s="340"/>
      <c r="JY4" s="340"/>
      <c r="JZ4" s="340"/>
      <c r="KA4" s="340"/>
      <c r="KB4" s="340"/>
      <c r="KC4" s="340"/>
      <c r="KD4" s="340"/>
      <c r="KE4" s="340"/>
      <c r="KF4" s="340"/>
      <c r="KG4" s="340"/>
      <c r="KH4" s="340"/>
      <c r="KI4" s="340"/>
      <c r="KJ4" s="340"/>
      <c r="KK4" s="340"/>
      <c r="KL4" s="340"/>
      <c r="KM4" s="340"/>
      <c r="KN4" s="340"/>
      <c r="KO4" s="340"/>
      <c r="KP4" s="340"/>
      <c r="KQ4" s="340"/>
      <c r="KR4" s="340"/>
      <c r="KS4" s="340"/>
      <c r="KT4" s="340"/>
      <c r="KU4" s="340"/>
      <c r="KV4" s="340"/>
      <c r="KW4" s="340"/>
      <c r="KX4" s="340"/>
      <c r="KY4" s="340"/>
      <c r="LA4" s="340"/>
      <c r="LB4" s="340"/>
      <c r="LC4" s="340"/>
      <c r="LD4" s="340"/>
      <c r="LE4" s="340"/>
      <c r="LF4" s="340"/>
      <c r="LG4" s="340"/>
      <c r="LH4" s="340"/>
      <c r="LI4" s="340"/>
      <c r="LJ4" s="340"/>
      <c r="LK4" s="340"/>
      <c r="LL4" s="340"/>
      <c r="LM4" s="340"/>
      <c r="LN4" s="340"/>
      <c r="LO4" s="340"/>
      <c r="LP4" s="340"/>
      <c r="LQ4" s="340"/>
      <c r="LR4" s="340"/>
      <c r="LS4" s="340"/>
      <c r="LT4" s="340"/>
      <c r="LU4" s="340"/>
      <c r="LV4" s="340"/>
      <c r="LW4" s="340"/>
      <c r="LX4" s="340"/>
      <c r="LY4" s="340"/>
      <c r="LZ4" s="340"/>
      <c r="MA4" s="340"/>
      <c r="MB4" s="340"/>
      <c r="MC4" s="340"/>
      <c r="MD4" s="340"/>
      <c r="ME4" s="340"/>
      <c r="MF4" s="340"/>
      <c r="MH4" s="335"/>
      <c r="MI4" s="147"/>
      <c r="MJ4" s="335"/>
      <c r="MK4" s="148"/>
      <c r="ML4" s="335"/>
      <c r="MM4" s="147"/>
      <c r="MN4" s="340"/>
      <c r="MP4" s="326"/>
    </row>
    <row r="5" spans="1:1535" ht="12.75" customHeight="1" x14ac:dyDescent="0.2">
      <c r="A5" s="423"/>
      <c r="B5" s="424"/>
      <c r="C5" s="404"/>
      <c r="D5" s="415"/>
      <c r="E5" s="412"/>
      <c r="F5" s="412"/>
      <c r="G5" s="409"/>
      <c r="H5" s="410"/>
      <c r="I5" s="412"/>
      <c r="J5" s="412"/>
      <c r="K5" s="409"/>
      <c r="L5" s="410"/>
      <c r="M5" s="412"/>
      <c r="N5" s="412"/>
      <c r="O5" s="409"/>
      <c r="P5" s="410"/>
      <c r="Q5" s="412"/>
      <c r="R5" s="412"/>
      <c r="S5" s="404"/>
      <c r="T5" s="415"/>
      <c r="U5" s="412"/>
      <c r="V5" s="412"/>
      <c r="W5" s="409"/>
      <c r="X5" s="410"/>
      <c r="Y5" s="412"/>
      <c r="Z5" s="412"/>
      <c r="AA5" s="409"/>
      <c r="AB5" s="410"/>
      <c r="AC5" s="412"/>
      <c r="AD5" s="412"/>
      <c r="AE5" s="409"/>
      <c r="AF5" s="410"/>
      <c r="AG5" s="412"/>
      <c r="AH5" s="410"/>
      <c r="AI5" s="412"/>
      <c r="AJ5" s="409"/>
      <c r="AK5" s="409"/>
      <c r="AL5" s="409"/>
      <c r="AM5" s="409"/>
      <c r="AN5" s="412"/>
      <c r="AO5" s="410"/>
      <c r="AP5" s="409"/>
      <c r="AQ5" s="412"/>
      <c r="AR5" s="410"/>
      <c r="AS5" s="404"/>
      <c r="AT5" s="409"/>
      <c r="AU5" s="406"/>
      <c r="AW5" s="340"/>
      <c r="AX5" s="340"/>
      <c r="AY5" s="340"/>
      <c r="AZ5" s="340"/>
      <c r="BA5" s="340"/>
      <c r="BB5" s="340"/>
      <c r="BC5" s="340"/>
      <c r="BD5" s="340"/>
      <c r="BE5" s="340"/>
      <c r="BF5" s="340"/>
      <c r="BG5" s="340"/>
      <c r="BH5" s="340"/>
      <c r="BI5" s="340"/>
      <c r="BJ5" s="340"/>
      <c r="BK5" s="340"/>
      <c r="BL5" s="340"/>
      <c r="BM5" s="340"/>
      <c r="BN5" s="340"/>
      <c r="BO5" s="340"/>
      <c r="BP5" s="340"/>
      <c r="BQ5" s="340"/>
      <c r="BR5" s="340"/>
      <c r="BS5" s="340"/>
      <c r="BT5" s="340"/>
      <c r="BU5" s="340"/>
      <c r="BV5" s="340"/>
      <c r="BW5" s="340"/>
      <c r="BX5" s="340"/>
      <c r="BY5" s="340"/>
      <c r="BZ5" s="340"/>
      <c r="CA5" s="340"/>
      <c r="CB5" s="340"/>
      <c r="CD5" s="340"/>
      <c r="CE5" s="340"/>
      <c r="CF5" s="340"/>
      <c r="CG5" s="340"/>
      <c r="CH5" s="340"/>
      <c r="CI5" s="340"/>
      <c r="CJ5" s="340"/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0"/>
      <c r="CX5" s="340"/>
      <c r="CY5" s="340"/>
      <c r="CZ5" s="340"/>
      <c r="DA5" s="340"/>
      <c r="DB5" s="340"/>
      <c r="DC5" s="340"/>
      <c r="DD5" s="340"/>
      <c r="DE5" s="340"/>
      <c r="DF5" s="340"/>
      <c r="DG5" s="340"/>
      <c r="DH5" s="340"/>
      <c r="DI5" s="340"/>
      <c r="DJ5" s="146"/>
      <c r="DK5" s="340"/>
      <c r="DL5" s="340"/>
      <c r="DM5" s="340"/>
      <c r="DN5" s="340"/>
      <c r="DO5" s="340"/>
      <c r="DP5" s="340"/>
      <c r="DQ5" s="340"/>
      <c r="DR5" s="340"/>
      <c r="DS5" s="340"/>
      <c r="DT5" s="340"/>
      <c r="DU5" s="340"/>
      <c r="DV5" s="340"/>
      <c r="DW5" s="340"/>
      <c r="DX5" s="340"/>
      <c r="DY5" s="340"/>
      <c r="DZ5" s="340"/>
      <c r="EA5" s="340"/>
      <c r="EB5" s="340"/>
      <c r="EC5" s="340"/>
      <c r="ED5" s="340"/>
      <c r="EE5" s="340"/>
      <c r="EF5" s="340"/>
      <c r="EG5" s="340"/>
      <c r="EH5" s="340"/>
      <c r="EI5" s="340"/>
      <c r="EJ5" s="340"/>
      <c r="EK5" s="340"/>
      <c r="EL5" s="340"/>
      <c r="EM5" s="340"/>
      <c r="EN5" s="340"/>
      <c r="EO5" s="340"/>
      <c r="EP5" s="340"/>
      <c r="ER5" s="340"/>
      <c r="ES5" s="340"/>
      <c r="ET5" s="340"/>
      <c r="EU5" s="340"/>
      <c r="EV5" s="340"/>
      <c r="EW5" s="340"/>
      <c r="EX5" s="340"/>
      <c r="EY5" s="340"/>
      <c r="EZ5" s="340"/>
      <c r="FA5" s="340"/>
      <c r="FB5" s="340"/>
      <c r="FC5" s="340"/>
      <c r="FD5" s="340"/>
      <c r="FE5" s="340"/>
      <c r="FF5" s="340"/>
      <c r="FG5" s="340"/>
      <c r="FH5" s="340"/>
      <c r="FI5" s="340"/>
      <c r="FJ5" s="340"/>
      <c r="FK5" s="340"/>
      <c r="FL5" s="340"/>
      <c r="FM5" s="340"/>
      <c r="FN5" s="340"/>
      <c r="FO5" s="340"/>
      <c r="FP5" s="340"/>
      <c r="FQ5" s="340"/>
      <c r="FR5" s="340"/>
      <c r="FS5" s="340"/>
      <c r="FT5" s="340"/>
      <c r="FU5" s="340"/>
      <c r="FV5" s="340"/>
      <c r="FW5" s="340"/>
      <c r="FY5" s="340"/>
      <c r="FZ5" s="340"/>
      <c r="GA5" s="340"/>
      <c r="GB5" s="340"/>
      <c r="GC5" s="340"/>
      <c r="GD5" s="340"/>
      <c r="GE5" s="340"/>
      <c r="GF5" s="340"/>
      <c r="GG5" s="340"/>
      <c r="GH5" s="340"/>
      <c r="GI5" s="340"/>
      <c r="GJ5" s="340"/>
      <c r="GK5" s="340"/>
      <c r="GL5" s="340"/>
      <c r="GM5" s="340"/>
      <c r="GN5" s="340"/>
      <c r="GO5" s="340"/>
      <c r="GP5" s="340"/>
      <c r="GQ5" s="340"/>
      <c r="GR5" s="340"/>
      <c r="GS5" s="340"/>
      <c r="GT5" s="340"/>
      <c r="GU5" s="340"/>
      <c r="GV5" s="340"/>
      <c r="GW5" s="340"/>
      <c r="GX5" s="340"/>
      <c r="GY5" s="340"/>
      <c r="GZ5" s="340"/>
      <c r="HA5" s="340"/>
      <c r="HB5" s="340"/>
      <c r="HC5" s="340"/>
      <c r="HD5" s="340"/>
      <c r="HF5" s="340"/>
      <c r="HG5" s="340"/>
      <c r="HH5" s="340"/>
      <c r="HI5" s="340"/>
      <c r="HJ5" s="340"/>
      <c r="HK5" s="340"/>
      <c r="HL5" s="340"/>
      <c r="HM5" s="340"/>
      <c r="HN5" s="340"/>
      <c r="HO5" s="340"/>
      <c r="HP5" s="340"/>
      <c r="HQ5" s="340"/>
      <c r="HR5" s="340"/>
      <c r="HS5" s="340"/>
      <c r="HT5" s="340"/>
      <c r="HU5" s="340"/>
      <c r="HV5" s="340"/>
      <c r="HW5" s="340"/>
      <c r="HX5" s="340"/>
      <c r="HY5" s="340"/>
      <c r="HZ5" s="340"/>
      <c r="IA5" s="340"/>
      <c r="IB5" s="340"/>
      <c r="IC5" s="340"/>
      <c r="ID5" s="340"/>
      <c r="IE5" s="340"/>
      <c r="IF5" s="340"/>
      <c r="IG5" s="340"/>
      <c r="IH5" s="340"/>
      <c r="II5" s="340"/>
      <c r="IJ5" s="340"/>
      <c r="IK5" s="340"/>
      <c r="IM5" s="340"/>
      <c r="IN5" s="340"/>
      <c r="IO5" s="340"/>
      <c r="IP5" s="340"/>
      <c r="IQ5" s="340"/>
      <c r="IR5" s="340"/>
      <c r="IS5" s="340"/>
      <c r="IT5" s="340"/>
      <c r="IU5" s="340"/>
      <c r="IV5" s="340"/>
      <c r="IW5" s="340"/>
      <c r="IX5" s="340"/>
      <c r="IY5" s="340"/>
      <c r="IZ5" s="340"/>
      <c r="JA5" s="340"/>
      <c r="JB5" s="340"/>
      <c r="JC5" s="340"/>
      <c r="JD5" s="340"/>
      <c r="JE5" s="340"/>
      <c r="JF5" s="340"/>
      <c r="JG5" s="340"/>
      <c r="JH5" s="340"/>
      <c r="JI5" s="340"/>
      <c r="JJ5" s="340"/>
      <c r="JK5" s="340"/>
      <c r="JL5" s="340"/>
      <c r="JM5" s="340"/>
      <c r="JN5" s="340"/>
      <c r="JO5" s="340"/>
      <c r="JP5" s="340"/>
      <c r="JQ5" s="340"/>
      <c r="JR5" s="340"/>
      <c r="JT5" s="340"/>
      <c r="JU5" s="340"/>
      <c r="JV5" s="340"/>
      <c r="JW5" s="340"/>
      <c r="JX5" s="340"/>
      <c r="JY5" s="340"/>
      <c r="JZ5" s="340"/>
      <c r="KA5" s="340"/>
      <c r="KB5" s="340"/>
      <c r="KC5" s="340"/>
      <c r="KD5" s="340"/>
      <c r="KE5" s="340"/>
      <c r="KF5" s="340"/>
      <c r="KG5" s="340"/>
      <c r="KH5" s="340"/>
      <c r="KI5" s="340"/>
      <c r="KJ5" s="340"/>
      <c r="KK5" s="340"/>
      <c r="KL5" s="340"/>
      <c r="KM5" s="340"/>
      <c r="KN5" s="340"/>
      <c r="KO5" s="340"/>
      <c r="KP5" s="340"/>
      <c r="KQ5" s="340"/>
      <c r="KR5" s="340"/>
      <c r="KS5" s="340"/>
      <c r="KT5" s="340"/>
      <c r="KU5" s="340"/>
      <c r="KV5" s="340"/>
      <c r="KW5" s="340"/>
      <c r="KX5" s="340"/>
      <c r="KY5" s="340"/>
      <c r="LA5" s="340"/>
      <c r="LB5" s="340"/>
      <c r="LC5" s="340"/>
      <c r="LD5" s="340"/>
      <c r="LE5" s="340"/>
      <c r="LF5" s="340"/>
      <c r="LG5" s="340"/>
      <c r="LH5" s="340"/>
      <c r="LI5" s="340"/>
      <c r="LJ5" s="340"/>
      <c r="LK5" s="340"/>
      <c r="LL5" s="340"/>
      <c r="LM5" s="340"/>
      <c r="LN5" s="340"/>
      <c r="LO5" s="340"/>
      <c r="LP5" s="340"/>
      <c r="LQ5" s="340"/>
      <c r="LR5" s="340"/>
      <c r="LS5" s="340"/>
      <c r="LT5" s="340"/>
      <c r="LU5" s="340"/>
      <c r="LV5" s="340"/>
      <c r="LW5" s="340"/>
      <c r="LX5" s="340"/>
      <c r="LY5" s="340"/>
      <c r="LZ5" s="340"/>
      <c r="MA5" s="340"/>
      <c r="MB5" s="340"/>
      <c r="MC5" s="340"/>
      <c r="MD5" s="340"/>
      <c r="ME5" s="340"/>
      <c r="MF5" s="340"/>
      <c r="MH5" s="335"/>
      <c r="MI5" s="147"/>
      <c r="MJ5" s="335"/>
      <c r="MK5" s="148"/>
      <c r="ML5" s="335"/>
      <c r="MM5" s="147"/>
      <c r="MN5" s="340"/>
      <c r="MP5" s="326"/>
    </row>
    <row r="6" spans="1:1535" ht="12.75" customHeight="1" x14ac:dyDescent="0.2">
      <c r="A6" s="423"/>
      <c r="B6" s="424"/>
      <c r="C6" s="404"/>
      <c r="D6" s="415"/>
      <c r="E6" s="412"/>
      <c r="F6" s="412"/>
      <c r="G6" s="409"/>
      <c r="H6" s="410"/>
      <c r="I6" s="412"/>
      <c r="J6" s="412"/>
      <c r="K6" s="409"/>
      <c r="L6" s="410"/>
      <c r="M6" s="412"/>
      <c r="N6" s="412"/>
      <c r="O6" s="409"/>
      <c r="P6" s="410"/>
      <c r="Q6" s="412"/>
      <c r="R6" s="412"/>
      <c r="S6" s="404"/>
      <c r="T6" s="415"/>
      <c r="U6" s="412"/>
      <c r="V6" s="412"/>
      <c r="W6" s="409"/>
      <c r="X6" s="410"/>
      <c r="Y6" s="412"/>
      <c r="Z6" s="412"/>
      <c r="AA6" s="409"/>
      <c r="AB6" s="410"/>
      <c r="AC6" s="412"/>
      <c r="AD6" s="412"/>
      <c r="AE6" s="409"/>
      <c r="AF6" s="410"/>
      <c r="AG6" s="412"/>
      <c r="AH6" s="410"/>
      <c r="AI6" s="412"/>
      <c r="AJ6" s="409"/>
      <c r="AK6" s="409"/>
      <c r="AL6" s="409"/>
      <c r="AM6" s="409"/>
      <c r="AN6" s="412"/>
      <c r="AO6" s="410"/>
      <c r="AP6" s="409"/>
      <c r="AQ6" s="412"/>
      <c r="AR6" s="410"/>
      <c r="AS6" s="404"/>
      <c r="AT6" s="409"/>
      <c r="AU6" s="406"/>
      <c r="AW6" s="340"/>
      <c r="AX6" s="340"/>
      <c r="AY6" s="340"/>
      <c r="AZ6" s="340"/>
      <c r="BA6" s="340"/>
      <c r="BB6" s="340"/>
      <c r="BC6" s="340"/>
      <c r="BD6" s="340"/>
      <c r="BE6" s="340"/>
      <c r="BF6" s="340"/>
      <c r="BG6" s="340"/>
      <c r="BH6" s="340"/>
      <c r="BI6" s="340"/>
      <c r="BJ6" s="340"/>
      <c r="BK6" s="340"/>
      <c r="BL6" s="340"/>
      <c r="BM6" s="340"/>
      <c r="BN6" s="340"/>
      <c r="BO6" s="340"/>
      <c r="BP6" s="340"/>
      <c r="BQ6" s="340"/>
      <c r="BR6" s="340"/>
      <c r="BS6" s="340"/>
      <c r="BT6" s="340"/>
      <c r="BU6" s="340"/>
      <c r="BV6" s="340"/>
      <c r="BW6" s="340"/>
      <c r="BX6" s="340"/>
      <c r="BY6" s="340"/>
      <c r="BZ6" s="340"/>
      <c r="CA6" s="340"/>
      <c r="CB6" s="340"/>
      <c r="CC6" s="149"/>
      <c r="CD6" s="340"/>
      <c r="CE6" s="340"/>
      <c r="CF6" s="340"/>
      <c r="CG6" s="340"/>
      <c r="CH6" s="340"/>
      <c r="CI6" s="340"/>
      <c r="CJ6" s="340"/>
      <c r="CK6" s="340"/>
      <c r="CL6" s="340"/>
      <c r="CM6" s="340"/>
      <c r="CN6" s="340"/>
      <c r="CO6" s="340"/>
      <c r="CP6" s="340"/>
      <c r="CQ6" s="340"/>
      <c r="CR6" s="340"/>
      <c r="CS6" s="340"/>
      <c r="CT6" s="340"/>
      <c r="CU6" s="340"/>
      <c r="CV6" s="340"/>
      <c r="CW6" s="340"/>
      <c r="CX6" s="340"/>
      <c r="CY6" s="340"/>
      <c r="CZ6" s="340"/>
      <c r="DA6" s="340"/>
      <c r="DB6" s="340"/>
      <c r="DC6" s="340"/>
      <c r="DD6" s="340"/>
      <c r="DE6" s="340"/>
      <c r="DF6" s="340"/>
      <c r="DG6" s="340"/>
      <c r="DH6" s="340"/>
      <c r="DI6" s="340"/>
      <c r="DJ6" s="146"/>
      <c r="DK6" s="340"/>
      <c r="DL6" s="340"/>
      <c r="DM6" s="340"/>
      <c r="DN6" s="340"/>
      <c r="DO6" s="340"/>
      <c r="DP6" s="340"/>
      <c r="DQ6" s="340"/>
      <c r="DR6" s="340"/>
      <c r="DS6" s="340"/>
      <c r="DT6" s="340"/>
      <c r="DU6" s="340"/>
      <c r="DV6" s="340"/>
      <c r="DW6" s="340"/>
      <c r="DX6" s="340"/>
      <c r="DY6" s="340"/>
      <c r="DZ6" s="340"/>
      <c r="EA6" s="340"/>
      <c r="EB6" s="340"/>
      <c r="EC6" s="340"/>
      <c r="ED6" s="340"/>
      <c r="EE6" s="340"/>
      <c r="EF6" s="340"/>
      <c r="EG6" s="340"/>
      <c r="EH6" s="340"/>
      <c r="EI6" s="340"/>
      <c r="EJ6" s="340"/>
      <c r="EK6" s="340"/>
      <c r="EL6" s="340"/>
      <c r="EM6" s="340"/>
      <c r="EN6" s="340"/>
      <c r="EO6" s="340"/>
      <c r="EP6" s="340"/>
      <c r="ER6" s="340"/>
      <c r="ES6" s="340"/>
      <c r="ET6" s="340"/>
      <c r="EU6" s="340"/>
      <c r="EV6" s="340"/>
      <c r="EW6" s="340"/>
      <c r="EX6" s="340"/>
      <c r="EY6" s="340"/>
      <c r="EZ6" s="340"/>
      <c r="FA6" s="340"/>
      <c r="FB6" s="340"/>
      <c r="FC6" s="340"/>
      <c r="FD6" s="340"/>
      <c r="FE6" s="340"/>
      <c r="FF6" s="340"/>
      <c r="FG6" s="340"/>
      <c r="FH6" s="340"/>
      <c r="FI6" s="340"/>
      <c r="FJ6" s="340"/>
      <c r="FK6" s="340"/>
      <c r="FL6" s="340"/>
      <c r="FM6" s="340"/>
      <c r="FN6" s="340"/>
      <c r="FO6" s="340"/>
      <c r="FP6" s="340"/>
      <c r="FQ6" s="340"/>
      <c r="FR6" s="340"/>
      <c r="FS6" s="340"/>
      <c r="FT6" s="340"/>
      <c r="FU6" s="340"/>
      <c r="FV6" s="340"/>
      <c r="FW6" s="340"/>
      <c r="FY6" s="340"/>
      <c r="FZ6" s="340"/>
      <c r="GA6" s="340"/>
      <c r="GB6" s="340"/>
      <c r="GC6" s="340"/>
      <c r="GD6" s="340"/>
      <c r="GE6" s="340"/>
      <c r="GF6" s="340"/>
      <c r="GG6" s="340"/>
      <c r="GH6" s="340"/>
      <c r="GI6" s="340"/>
      <c r="GJ6" s="340"/>
      <c r="GK6" s="340"/>
      <c r="GL6" s="340"/>
      <c r="GM6" s="340"/>
      <c r="GN6" s="340"/>
      <c r="GO6" s="340"/>
      <c r="GP6" s="340"/>
      <c r="GQ6" s="340"/>
      <c r="GR6" s="340"/>
      <c r="GS6" s="340"/>
      <c r="GT6" s="340"/>
      <c r="GU6" s="340"/>
      <c r="GV6" s="340"/>
      <c r="GW6" s="340"/>
      <c r="GX6" s="340"/>
      <c r="GY6" s="340"/>
      <c r="GZ6" s="340"/>
      <c r="HA6" s="340"/>
      <c r="HB6" s="340"/>
      <c r="HC6" s="340"/>
      <c r="HD6" s="340"/>
      <c r="HF6" s="340"/>
      <c r="HG6" s="340"/>
      <c r="HH6" s="340"/>
      <c r="HI6" s="340"/>
      <c r="HJ6" s="340"/>
      <c r="HK6" s="340"/>
      <c r="HL6" s="340"/>
      <c r="HM6" s="340"/>
      <c r="HN6" s="340"/>
      <c r="HO6" s="340"/>
      <c r="HP6" s="340"/>
      <c r="HQ6" s="340"/>
      <c r="HR6" s="340"/>
      <c r="HS6" s="340"/>
      <c r="HT6" s="340"/>
      <c r="HU6" s="340"/>
      <c r="HV6" s="340"/>
      <c r="HW6" s="340"/>
      <c r="HX6" s="340"/>
      <c r="HY6" s="340"/>
      <c r="HZ6" s="340"/>
      <c r="IA6" s="340"/>
      <c r="IB6" s="340"/>
      <c r="IC6" s="340"/>
      <c r="ID6" s="340"/>
      <c r="IE6" s="340"/>
      <c r="IF6" s="340"/>
      <c r="IG6" s="340"/>
      <c r="IH6" s="340"/>
      <c r="II6" s="340"/>
      <c r="IJ6" s="340"/>
      <c r="IK6" s="340"/>
      <c r="IM6" s="340"/>
      <c r="IN6" s="340"/>
      <c r="IO6" s="340"/>
      <c r="IP6" s="340"/>
      <c r="IQ6" s="340"/>
      <c r="IR6" s="340"/>
      <c r="IS6" s="340"/>
      <c r="IT6" s="340"/>
      <c r="IU6" s="340"/>
      <c r="IV6" s="340"/>
      <c r="IW6" s="340"/>
      <c r="IX6" s="340"/>
      <c r="IY6" s="340"/>
      <c r="IZ6" s="340"/>
      <c r="JA6" s="340"/>
      <c r="JB6" s="340"/>
      <c r="JC6" s="340"/>
      <c r="JD6" s="340"/>
      <c r="JE6" s="340"/>
      <c r="JF6" s="340"/>
      <c r="JG6" s="340"/>
      <c r="JH6" s="340"/>
      <c r="JI6" s="340"/>
      <c r="JJ6" s="340"/>
      <c r="JK6" s="340"/>
      <c r="JL6" s="340"/>
      <c r="JM6" s="340"/>
      <c r="JN6" s="340"/>
      <c r="JO6" s="340"/>
      <c r="JP6" s="340"/>
      <c r="JQ6" s="340"/>
      <c r="JR6" s="340"/>
      <c r="JT6" s="340"/>
      <c r="JU6" s="340"/>
      <c r="JV6" s="340"/>
      <c r="JW6" s="340"/>
      <c r="JX6" s="340"/>
      <c r="JY6" s="340"/>
      <c r="JZ6" s="340"/>
      <c r="KA6" s="340"/>
      <c r="KB6" s="340"/>
      <c r="KC6" s="340"/>
      <c r="KD6" s="340"/>
      <c r="KE6" s="340"/>
      <c r="KF6" s="340"/>
      <c r="KG6" s="340"/>
      <c r="KH6" s="340"/>
      <c r="KI6" s="340"/>
      <c r="KJ6" s="340"/>
      <c r="KK6" s="340"/>
      <c r="KL6" s="340"/>
      <c r="KM6" s="340"/>
      <c r="KN6" s="340"/>
      <c r="KO6" s="340"/>
      <c r="KP6" s="340"/>
      <c r="KQ6" s="340"/>
      <c r="KR6" s="340"/>
      <c r="KS6" s="340"/>
      <c r="KT6" s="340"/>
      <c r="KU6" s="340"/>
      <c r="KV6" s="340"/>
      <c r="KW6" s="340"/>
      <c r="KX6" s="340"/>
      <c r="KY6" s="340"/>
      <c r="LA6" s="340"/>
      <c r="LB6" s="340"/>
      <c r="LC6" s="340"/>
      <c r="LD6" s="340"/>
      <c r="LE6" s="340"/>
      <c r="LF6" s="340"/>
      <c r="LG6" s="340"/>
      <c r="LH6" s="340"/>
      <c r="LI6" s="340"/>
      <c r="LJ6" s="340"/>
      <c r="LK6" s="340"/>
      <c r="LL6" s="340"/>
      <c r="LM6" s="340"/>
      <c r="LN6" s="340"/>
      <c r="LO6" s="340"/>
      <c r="LP6" s="340"/>
      <c r="LQ6" s="340"/>
      <c r="LR6" s="340"/>
      <c r="LS6" s="340"/>
      <c r="LT6" s="340"/>
      <c r="LU6" s="340"/>
      <c r="LV6" s="340"/>
      <c r="LW6" s="340"/>
      <c r="LX6" s="340"/>
      <c r="LY6" s="340"/>
      <c r="LZ6" s="340"/>
      <c r="MA6" s="340"/>
      <c r="MB6" s="340"/>
      <c r="MC6" s="340"/>
      <c r="MD6" s="340"/>
      <c r="ME6" s="340"/>
      <c r="MF6" s="340"/>
      <c r="MH6" s="335"/>
      <c r="MI6" s="147"/>
      <c r="MJ6" s="335"/>
      <c r="MK6" s="148"/>
      <c r="ML6" s="335"/>
      <c r="MM6" s="147"/>
      <c r="MN6" s="340"/>
      <c r="MP6" s="326"/>
    </row>
    <row r="7" spans="1:1535" ht="49.5" customHeight="1" thickBot="1" x14ac:dyDescent="0.25">
      <c r="A7" s="423"/>
      <c r="B7" s="424"/>
      <c r="C7" s="404"/>
      <c r="D7" s="415"/>
      <c r="E7" s="412"/>
      <c r="F7" s="412"/>
      <c r="G7" s="409"/>
      <c r="H7" s="410"/>
      <c r="I7" s="412"/>
      <c r="J7" s="412"/>
      <c r="K7" s="409"/>
      <c r="L7" s="410"/>
      <c r="M7" s="412"/>
      <c r="N7" s="412"/>
      <c r="O7" s="409"/>
      <c r="P7" s="410"/>
      <c r="Q7" s="412"/>
      <c r="R7" s="412"/>
      <c r="S7" s="404"/>
      <c r="T7" s="415"/>
      <c r="U7" s="412"/>
      <c r="V7" s="412"/>
      <c r="W7" s="409"/>
      <c r="X7" s="410"/>
      <c r="Y7" s="412"/>
      <c r="Z7" s="412"/>
      <c r="AA7" s="409"/>
      <c r="AB7" s="410"/>
      <c r="AC7" s="412"/>
      <c r="AD7" s="412"/>
      <c r="AE7" s="409"/>
      <c r="AF7" s="410"/>
      <c r="AG7" s="412"/>
      <c r="AH7" s="410"/>
      <c r="AI7" s="412"/>
      <c r="AJ7" s="409"/>
      <c r="AK7" s="409"/>
      <c r="AL7" s="409"/>
      <c r="AM7" s="409"/>
      <c r="AN7" s="412"/>
      <c r="AO7" s="410"/>
      <c r="AP7" s="409"/>
      <c r="AQ7" s="412"/>
      <c r="AR7" s="410"/>
      <c r="AS7" s="404"/>
      <c r="AT7" s="409"/>
      <c r="AU7" s="406"/>
      <c r="AW7" s="401">
        <v>1</v>
      </c>
      <c r="AX7" s="402"/>
      <c r="AY7" s="401">
        <v>2</v>
      </c>
      <c r="AZ7" s="402"/>
      <c r="BA7" s="401">
        <v>3</v>
      </c>
      <c r="BB7" s="402"/>
      <c r="BC7" s="401">
        <v>4</v>
      </c>
      <c r="BD7" s="402"/>
      <c r="BE7" s="401">
        <v>5</v>
      </c>
      <c r="BF7" s="402"/>
      <c r="BG7" s="401">
        <v>6</v>
      </c>
      <c r="BH7" s="402"/>
      <c r="BI7" s="401">
        <v>7</v>
      </c>
      <c r="BJ7" s="402"/>
      <c r="BK7" s="401">
        <v>8</v>
      </c>
      <c r="BL7" s="402"/>
      <c r="BM7" s="401">
        <v>9</v>
      </c>
      <c r="BN7" s="402"/>
      <c r="BO7" s="401">
        <v>10</v>
      </c>
      <c r="BP7" s="402"/>
      <c r="BQ7" s="401">
        <v>11</v>
      </c>
      <c r="BR7" s="402"/>
      <c r="BS7" s="401">
        <v>12</v>
      </c>
      <c r="BT7" s="402"/>
      <c r="BU7" s="401">
        <v>13</v>
      </c>
      <c r="BV7" s="402"/>
      <c r="BW7" s="401">
        <v>14</v>
      </c>
      <c r="BX7" s="402"/>
      <c r="BY7" s="401">
        <v>15</v>
      </c>
      <c r="BZ7" s="402"/>
      <c r="CA7" s="401">
        <v>16</v>
      </c>
      <c r="CB7" s="402"/>
      <c r="CC7" s="150"/>
      <c r="CD7" s="341">
        <v>1</v>
      </c>
      <c r="CE7" s="341"/>
      <c r="CF7" s="341">
        <v>2</v>
      </c>
      <c r="CG7" s="341"/>
      <c r="CH7" s="341">
        <v>3</v>
      </c>
      <c r="CI7" s="341"/>
      <c r="CJ7" s="341">
        <v>4</v>
      </c>
      <c r="CK7" s="341"/>
      <c r="CL7" s="341">
        <v>5</v>
      </c>
      <c r="CM7" s="341"/>
      <c r="CN7" s="341">
        <v>6</v>
      </c>
      <c r="CO7" s="341"/>
      <c r="CP7" s="341">
        <v>7</v>
      </c>
      <c r="CQ7" s="341"/>
      <c r="CR7" s="341">
        <v>8</v>
      </c>
      <c r="CS7" s="341"/>
      <c r="CT7" s="341">
        <v>9</v>
      </c>
      <c r="CU7" s="341"/>
      <c r="CV7" s="341">
        <v>10</v>
      </c>
      <c r="CW7" s="341"/>
      <c r="CX7" s="341">
        <v>11</v>
      </c>
      <c r="CY7" s="341"/>
      <c r="CZ7" s="341">
        <v>12</v>
      </c>
      <c r="DA7" s="341"/>
      <c r="DB7" s="341">
        <v>13</v>
      </c>
      <c r="DC7" s="341"/>
      <c r="DD7" s="341">
        <v>14</v>
      </c>
      <c r="DE7" s="341"/>
      <c r="DF7" s="341">
        <v>15</v>
      </c>
      <c r="DG7" s="341"/>
      <c r="DH7" s="341">
        <v>16</v>
      </c>
      <c r="DI7" s="341"/>
      <c r="DJ7" s="151"/>
      <c r="DK7" s="341">
        <v>1</v>
      </c>
      <c r="DL7" s="341"/>
      <c r="DM7" s="341">
        <v>2</v>
      </c>
      <c r="DN7" s="341"/>
      <c r="DO7" s="341">
        <v>3</v>
      </c>
      <c r="DP7" s="341"/>
      <c r="DQ7" s="341">
        <v>4</v>
      </c>
      <c r="DR7" s="341"/>
      <c r="DS7" s="341">
        <v>5</v>
      </c>
      <c r="DT7" s="341"/>
      <c r="DU7" s="341">
        <v>6</v>
      </c>
      <c r="DV7" s="341"/>
      <c r="DW7" s="341">
        <v>7</v>
      </c>
      <c r="DX7" s="341"/>
      <c r="DY7" s="341">
        <v>8</v>
      </c>
      <c r="DZ7" s="341"/>
      <c r="EA7" s="341">
        <v>9</v>
      </c>
      <c r="EB7" s="341"/>
      <c r="EC7" s="341">
        <v>10</v>
      </c>
      <c r="ED7" s="341"/>
      <c r="EE7" s="341">
        <v>11</v>
      </c>
      <c r="EF7" s="341"/>
      <c r="EG7" s="341">
        <v>12</v>
      </c>
      <c r="EH7" s="341"/>
      <c r="EI7" s="341">
        <v>13</v>
      </c>
      <c r="EJ7" s="341"/>
      <c r="EK7" s="341">
        <v>14</v>
      </c>
      <c r="EL7" s="341"/>
      <c r="EM7" s="341">
        <v>15</v>
      </c>
      <c r="EN7" s="341"/>
      <c r="EO7" s="341">
        <v>16</v>
      </c>
      <c r="EP7" s="341"/>
      <c r="ER7" s="341">
        <v>1</v>
      </c>
      <c r="ES7" s="341"/>
      <c r="ET7" s="341">
        <v>2</v>
      </c>
      <c r="EU7" s="341"/>
      <c r="EV7" s="341">
        <v>3</v>
      </c>
      <c r="EW7" s="341"/>
      <c r="EX7" s="341">
        <v>4</v>
      </c>
      <c r="EY7" s="341"/>
      <c r="EZ7" s="341">
        <v>5</v>
      </c>
      <c r="FA7" s="341"/>
      <c r="FB7" s="341">
        <v>6</v>
      </c>
      <c r="FC7" s="341"/>
      <c r="FD7" s="341">
        <v>7</v>
      </c>
      <c r="FE7" s="341"/>
      <c r="FF7" s="341">
        <v>8</v>
      </c>
      <c r="FG7" s="341"/>
      <c r="FH7" s="341">
        <v>9</v>
      </c>
      <c r="FI7" s="341"/>
      <c r="FJ7" s="341">
        <v>10</v>
      </c>
      <c r="FK7" s="341"/>
      <c r="FL7" s="341">
        <v>11</v>
      </c>
      <c r="FM7" s="341"/>
      <c r="FN7" s="341">
        <v>12</v>
      </c>
      <c r="FO7" s="341"/>
      <c r="FP7" s="341">
        <v>13</v>
      </c>
      <c r="FQ7" s="341"/>
      <c r="FR7" s="341">
        <v>14</v>
      </c>
      <c r="FS7" s="341"/>
      <c r="FT7" s="341">
        <v>15</v>
      </c>
      <c r="FU7" s="341"/>
      <c r="FV7" s="341">
        <v>16</v>
      </c>
      <c r="FW7" s="341"/>
      <c r="FY7" s="341">
        <v>1</v>
      </c>
      <c r="FZ7" s="341"/>
      <c r="GA7" s="341">
        <v>2</v>
      </c>
      <c r="GB7" s="341"/>
      <c r="GC7" s="341">
        <v>3</v>
      </c>
      <c r="GD7" s="341"/>
      <c r="GE7" s="341">
        <v>4</v>
      </c>
      <c r="GF7" s="341"/>
      <c r="GG7" s="341">
        <v>5</v>
      </c>
      <c r="GH7" s="341"/>
      <c r="GI7" s="341">
        <v>6</v>
      </c>
      <c r="GJ7" s="341"/>
      <c r="GK7" s="341">
        <v>7</v>
      </c>
      <c r="GL7" s="341"/>
      <c r="GM7" s="341">
        <v>8</v>
      </c>
      <c r="GN7" s="341"/>
      <c r="GO7" s="341">
        <v>9</v>
      </c>
      <c r="GP7" s="341"/>
      <c r="GQ7" s="341">
        <v>10</v>
      </c>
      <c r="GR7" s="341"/>
      <c r="GS7" s="341">
        <v>11</v>
      </c>
      <c r="GT7" s="341"/>
      <c r="GU7" s="341">
        <v>12</v>
      </c>
      <c r="GV7" s="341"/>
      <c r="GW7" s="341">
        <v>13</v>
      </c>
      <c r="GX7" s="341"/>
      <c r="GY7" s="341">
        <v>14</v>
      </c>
      <c r="GZ7" s="341"/>
      <c r="HA7" s="341">
        <v>15</v>
      </c>
      <c r="HB7" s="341"/>
      <c r="HC7" s="341">
        <v>16</v>
      </c>
      <c r="HD7" s="341"/>
      <c r="HF7" s="341">
        <v>1</v>
      </c>
      <c r="HG7" s="341"/>
      <c r="HH7" s="341">
        <v>2</v>
      </c>
      <c r="HI7" s="341"/>
      <c r="HJ7" s="341">
        <v>3</v>
      </c>
      <c r="HK7" s="341"/>
      <c r="HL7" s="341">
        <v>4</v>
      </c>
      <c r="HM7" s="341"/>
      <c r="HN7" s="341">
        <v>5</v>
      </c>
      <c r="HO7" s="341"/>
      <c r="HP7" s="341">
        <v>6</v>
      </c>
      <c r="HQ7" s="341"/>
      <c r="HR7" s="341">
        <v>7</v>
      </c>
      <c r="HS7" s="341"/>
      <c r="HT7" s="341">
        <v>8</v>
      </c>
      <c r="HU7" s="341"/>
      <c r="HV7" s="341">
        <v>9</v>
      </c>
      <c r="HW7" s="341"/>
      <c r="HX7" s="341">
        <v>10</v>
      </c>
      <c r="HY7" s="341"/>
      <c r="HZ7" s="341">
        <v>11</v>
      </c>
      <c r="IA7" s="341"/>
      <c r="IB7" s="341">
        <v>12</v>
      </c>
      <c r="IC7" s="341"/>
      <c r="ID7" s="341">
        <v>13</v>
      </c>
      <c r="IE7" s="341"/>
      <c r="IF7" s="341">
        <v>14</v>
      </c>
      <c r="IG7" s="341"/>
      <c r="IH7" s="341">
        <v>15</v>
      </c>
      <c r="II7" s="341"/>
      <c r="IJ7" s="341">
        <v>16</v>
      </c>
      <c r="IK7" s="341"/>
      <c r="IM7" s="341">
        <v>1</v>
      </c>
      <c r="IN7" s="341"/>
      <c r="IO7" s="341">
        <v>2</v>
      </c>
      <c r="IP7" s="341"/>
      <c r="IQ7" s="341">
        <v>3</v>
      </c>
      <c r="IR7" s="341"/>
      <c r="IS7" s="341">
        <v>4</v>
      </c>
      <c r="IT7" s="341"/>
      <c r="IU7" s="341">
        <v>5</v>
      </c>
      <c r="IV7" s="341"/>
      <c r="IW7" s="341">
        <v>6</v>
      </c>
      <c r="IX7" s="341"/>
      <c r="IY7" s="341">
        <v>7</v>
      </c>
      <c r="IZ7" s="341"/>
      <c r="JA7" s="341">
        <v>8</v>
      </c>
      <c r="JB7" s="341"/>
      <c r="JC7" s="341">
        <v>9</v>
      </c>
      <c r="JD7" s="341"/>
      <c r="JE7" s="341">
        <v>10</v>
      </c>
      <c r="JF7" s="341"/>
      <c r="JG7" s="341">
        <v>11</v>
      </c>
      <c r="JH7" s="341"/>
      <c r="JI7" s="341">
        <v>12</v>
      </c>
      <c r="JJ7" s="341"/>
      <c r="JK7" s="341">
        <v>13</v>
      </c>
      <c r="JL7" s="341"/>
      <c r="JM7" s="341">
        <v>14</v>
      </c>
      <c r="JN7" s="341"/>
      <c r="JO7" s="341">
        <v>15</v>
      </c>
      <c r="JP7" s="341"/>
      <c r="JQ7" s="341">
        <v>16</v>
      </c>
      <c r="JR7" s="341"/>
      <c r="JT7" s="341">
        <v>1</v>
      </c>
      <c r="JU7" s="341"/>
      <c r="JV7" s="341">
        <v>2</v>
      </c>
      <c r="JW7" s="341"/>
      <c r="JX7" s="341">
        <v>3</v>
      </c>
      <c r="JY7" s="341"/>
      <c r="JZ7" s="341">
        <v>4</v>
      </c>
      <c r="KA7" s="341"/>
      <c r="KB7" s="341">
        <v>5</v>
      </c>
      <c r="KC7" s="341"/>
      <c r="KD7" s="341">
        <v>6</v>
      </c>
      <c r="KE7" s="341"/>
      <c r="KF7" s="341">
        <v>7</v>
      </c>
      <c r="KG7" s="341"/>
      <c r="KH7" s="341">
        <v>8</v>
      </c>
      <c r="KI7" s="341"/>
      <c r="KJ7" s="341">
        <v>9</v>
      </c>
      <c r="KK7" s="341"/>
      <c r="KL7" s="341">
        <v>10</v>
      </c>
      <c r="KM7" s="341"/>
      <c r="KN7" s="341">
        <v>11</v>
      </c>
      <c r="KO7" s="341"/>
      <c r="KP7" s="341">
        <v>12</v>
      </c>
      <c r="KQ7" s="341"/>
      <c r="KR7" s="341">
        <v>13</v>
      </c>
      <c r="KS7" s="341"/>
      <c r="KT7" s="341">
        <v>14</v>
      </c>
      <c r="KU7" s="341"/>
      <c r="KV7" s="341">
        <v>15</v>
      </c>
      <c r="KW7" s="341"/>
      <c r="KX7" s="341">
        <v>16</v>
      </c>
      <c r="KY7" s="341"/>
      <c r="LA7" s="341">
        <v>1</v>
      </c>
      <c r="LB7" s="341"/>
      <c r="LC7" s="341">
        <v>2</v>
      </c>
      <c r="LD7" s="341"/>
      <c r="LE7" s="341">
        <v>3</v>
      </c>
      <c r="LF7" s="341"/>
      <c r="LG7" s="341">
        <v>4</v>
      </c>
      <c r="LH7" s="341"/>
      <c r="LI7" s="341">
        <v>5</v>
      </c>
      <c r="LJ7" s="341"/>
      <c r="LK7" s="341">
        <v>6</v>
      </c>
      <c r="LL7" s="341"/>
      <c r="LM7" s="341">
        <v>7</v>
      </c>
      <c r="LN7" s="341"/>
      <c r="LO7" s="341">
        <v>8</v>
      </c>
      <c r="LP7" s="341"/>
      <c r="LQ7" s="341">
        <v>9</v>
      </c>
      <c r="LR7" s="341"/>
      <c r="LS7" s="341">
        <v>10</v>
      </c>
      <c r="LT7" s="341"/>
      <c r="LU7" s="341">
        <v>11</v>
      </c>
      <c r="LV7" s="341"/>
      <c r="LW7" s="341">
        <v>12</v>
      </c>
      <c r="LX7" s="341"/>
      <c r="LY7" s="341">
        <v>13</v>
      </c>
      <c r="LZ7" s="341"/>
      <c r="MA7" s="341">
        <v>14</v>
      </c>
      <c r="MB7" s="341"/>
      <c r="MC7" s="341">
        <v>15</v>
      </c>
      <c r="MD7" s="341"/>
      <c r="ME7" s="341">
        <v>16</v>
      </c>
      <c r="MF7" s="341"/>
      <c r="MH7" s="152"/>
      <c r="MI7" s="153"/>
      <c r="MJ7" s="152"/>
      <c r="MK7" s="154"/>
      <c r="ML7" s="152"/>
      <c r="MM7" s="153"/>
      <c r="MN7" s="155"/>
      <c r="MP7" s="155"/>
    </row>
    <row r="8" spans="1:1535" s="156" customFormat="1" ht="12" customHeight="1" x14ac:dyDescent="0.2">
      <c r="A8" s="453" t="s">
        <v>55</v>
      </c>
      <c r="B8" s="454"/>
      <c r="C8" s="430" t="s">
        <v>72</v>
      </c>
      <c r="D8" s="431"/>
      <c r="E8" s="164">
        <f>Zápisy!W2481</f>
        <v>4</v>
      </c>
      <c r="F8" s="174">
        <f>Zápisy!X2481</f>
        <v>2</v>
      </c>
      <c r="G8" s="180">
        <f>Zápisy!U2305</f>
        <v>6</v>
      </c>
      <c r="H8" s="181">
        <f>Zápisy!V2305</f>
        <v>0</v>
      </c>
      <c r="I8" s="164">
        <f>Zápisy!W2129</f>
        <v>2</v>
      </c>
      <c r="J8" s="174">
        <f>Zápisy!X2129</f>
        <v>4</v>
      </c>
      <c r="K8" s="180">
        <f>Zápisy!U1953</f>
        <v>4</v>
      </c>
      <c r="L8" s="181">
        <f>Zápisy!V1953</f>
        <v>2</v>
      </c>
      <c r="M8" s="164">
        <f>Zápisy!W1777</f>
        <v>6</v>
      </c>
      <c r="N8" s="174">
        <f>Zápisy!X1777</f>
        <v>0</v>
      </c>
      <c r="O8" s="180">
        <f>Zápisy!U1601</f>
        <v>0</v>
      </c>
      <c r="P8" s="181">
        <f>Zápisy!V1601</f>
        <v>6</v>
      </c>
      <c r="Q8" s="164">
        <f>Zápisy!W1425</f>
        <v>6</v>
      </c>
      <c r="R8" s="174">
        <f>Zápisy!X1425</f>
        <v>0</v>
      </c>
      <c r="S8" s="180">
        <f>Zápisy!U1249</f>
        <v>4</v>
      </c>
      <c r="T8" s="181">
        <f>Zápisy!V1249</f>
        <v>2</v>
      </c>
      <c r="U8" s="164">
        <f>Zápisy!W1073</f>
        <v>0</v>
      </c>
      <c r="V8" s="174">
        <f>Zápisy!X1073</f>
        <v>6</v>
      </c>
      <c r="W8" s="180">
        <f>Zápisy!U897</f>
        <v>6</v>
      </c>
      <c r="X8" s="181">
        <f>Zápisy!V897</f>
        <v>0</v>
      </c>
      <c r="Y8" s="164">
        <f>Zápisy!W721</f>
        <v>6</v>
      </c>
      <c r="Z8" s="174">
        <f>Zápisy!X721</f>
        <v>0</v>
      </c>
      <c r="AA8" s="180">
        <f>Zápisy!U545</f>
        <v>6</v>
      </c>
      <c r="AB8" s="181">
        <f>Zápisy!V545</f>
        <v>0</v>
      </c>
      <c r="AC8" s="164">
        <f>Zápisy!W369</f>
        <v>2</v>
      </c>
      <c r="AD8" s="174">
        <f>Zápisy!X369</f>
        <v>4</v>
      </c>
      <c r="AE8" s="180">
        <f>Zápisy!U193</f>
        <v>4</v>
      </c>
      <c r="AF8" s="181">
        <f>Zápisy!V193</f>
        <v>2</v>
      </c>
      <c r="AG8" s="164">
        <f>Zápisy!W14</f>
        <v>4</v>
      </c>
      <c r="AH8" s="133">
        <f>Zápisy!X14</f>
        <v>2</v>
      </c>
      <c r="AI8" s="435">
        <f>SUM(CD8:DI8)</f>
        <v>15</v>
      </c>
      <c r="AJ8" s="439">
        <f>SUM(DK8:EP10)</f>
        <v>11</v>
      </c>
      <c r="AK8" s="439">
        <f>SUM(ER8:FW10)</f>
        <v>0</v>
      </c>
      <c r="AL8" s="439">
        <f>SUM(FY8:HD10)</f>
        <v>4</v>
      </c>
      <c r="AM8" s="457">
        <f>SUM(HF8:IK10)</f>
        <v>60</v>
      </c>
      <c r="AN8" s="442" t="s">
        <v>62</v>
      </c>
      <c r="AO8" s="435">
        <f>SUM(IM8:JR10)</f>
        <v>30</v>
      </c>
      <c r="AP8" s="426">
        <f>SUM(JT8:KY10)</f>
        <v>73</v>
      </c>
      <c r="AQ8" s="428" t="s">
        <v>62</v>
      </c>
      <c r="AR8" s="451">
        <f>SUM(LA8:MF10)</f>
        <v>47</v>
      </c>
      <c r="AS8" s="418">
        <f>IF(AI8=0,0,ML8/AI8)</f>
        <v>1029.4666666666667</v>
      </c>
      <c r="AT8" s="437">
        <f>SUM(AW8:CB10)</f>
        <v>22</v>
      </c>
      <c r="AU8" s="449">
        <f>RANK(MN8,$MN$8:$MN$55)</f>
        <v>2</v>
      </c>
      <c r="AV8" s="90"/>
      <c r="AW8" s="334"/>
      <c r="AX8" s="334"/>
      <c r="AY8" s="334">
        <f>IF(E8&gt;F8,2,IF(AND(E8=F8,E8&gt;1),1,0))</f>
        <v>2</v>
      </c>
      <c r="AZ8" s="334"/>
      <c r="BA8" s="334">
        <f>IF(G8&gt;H8,2,IF(AND(G8=H8,G8&gt;1),1,0))</f>
        <v>2</v>
      </c>
      <c r="BB8" s="334"/>
      <c r="BC8" s="334">
        <f>IF(I8&gt;J8,2,IF(AND(I8=J8,I8&gt;1),1,0))</f>
        <v>0</v>
      </c>
      <c r="BD8" s="334"/>
      <c r="BE8" s="334">
        <f>IF(K8&gt;L8,2,IF(AND(K8=L8,K8&gt;1),1,0))</f>
        <v>2</v>
      </c>
      <c r="BF8" s="334"/>
      <c r="BG8" s="334">
        <f>IF(M8&gt;N8,2,IF(AND(M8=N8,M8&gt;1),1,0))</f>
        <v>2</v>
      </c>
      <c r="BH8" s="334"/>
      <c r="BI8" s="334">
        <f>IF(O8&gt;P8,2,IF(AND(O8=P8,O8&gt;1),1,0))</f>
        <v>0</v>
      </c>
      <c r="BJ8" s="334"/>
      <c r="BK8" s="334">
        <f>IF(Q8&gt;R8,2,IF(AND(Q8=R8,Q8&gt;1),1,0))</f>
        <v>2</v>
      </c>
      <c r="BL8" s="334"/>
      <c r="BM8" s="334">
        <f>IF(S8&gt;T8,2,IF(AND(S8=T8,S8&gt;1),1,0))</f>
        <v>2</v>
      </c>
      <c r="BN8" s="334"/>
      <c r="BO8" s="334">
        <f>IF(U8&gt;V8,2,IF(AND(U8=V8,U8&gt;1),1,0))</f>
        <v>0</v>
      </c>
      <c r="BP8" s="334"/>
      <c r="BQ8" s="334">
        <f>IF(W8&gt;X8,2,IF(AND(W8=X8,W8&gt;1),1,0))</f>
        <v>2</v>
      </c>
      <c r="BR8" s="334"/>
      <c r="BS8" s="334">
        <f>IF(Y8&gt;Z8,2,IF(AND(Y8=Z8,Y8&gt;1),1,0))</f>
        <v>2</v>
      </c>
      <c r="BT8" s="334"/>
      <c r="BU8" s="334">
        <f>IF(AA8&gt;AB8,2,IF(AND(AA8=AB8,AA8&gt;1),1,0))</f>
        <v>2</v>
      </c>
      <c r="BV8" s="334"/>
      <c r="BW8" s="334">
        <f>IF(AC8&gt;AD8,2,IF(AND(AC8=AD8,AC8&gt;1),1,0))</f>
        <v>0</v>
      </c>
      <c r="BX8" s="334"/>
      <c r="BY8" s="334">
        <f>IF(AE8&gt;AF8,2,IF(AND(AE8=AF8,AE8&gt;1),1,0))</f>
        <v>2</v>
      </c>
      <c r="BZ8" s="334"/>
      <c r="CA8" s="334">
        <f>IF(AG8&gt;AH8,2,IF(AND(AG8=AH8,AG8&gt;1),1,0))</f>
        <v>2</v>
      </c>
      <c r="CB8" s="334"/>
      <c r="CC8" s="330"/>
      <c r="CD8" s="334"/>
      <c r="CE8" s="334"/>
      <c r="CF8" s="334">
        <f>IF(E8+F8&gt;0,1,0)</f>
        <v>1</v>
      </c>
      <c r="CG8" s="334"/>
      <c r="CH8" s="334">
        <f>IF(G8+H8&gt;0,1,0)</f>
        <v>1</v>
      </c>
      <c r="CI8" s="334"/>
      <c r="CJ8" s="334">
        <f>IF(I8+J8&gt;0,1,0)</f>
        <v>1</v>
      </c>
      <c r="CK8" s="334"/>
      <c r="CL8" s="334">
        <f>IF(K8+L8&gt;0,1,0)</f>
        <v>1</v>
      </c>
      <c r="CM8" s="334"/>
      <c r="CN8" s="334">
        <f>IF(M8+N8&gt;0,1,0)</f>
        <v>1</v>
      </c>
      <c r="CO8" s="334"/>
      <c r="CP8" s="334">
        <f>IF(O8+P8&gt;0,1,0)</f>
        <v>1</v>
      </c>
      <c r="CQ8" s="334"/>
      <c r="CR8" s="334">
        <f>IF(Q8+R8&gt;0,1,0)</f>
        <v>1</v>
      </c>
      <c r="CS8" s="334"/>
      <c r="CT8" s="334">
        <f>IF(S8+T8&gt;0,1,0)</f>
        <v>1</v>
      </c>
      <c r="CU8" s="334"/>
      <c r="CV8" s="334">
        <f>IF(U8+V8&gt;0,1,0)</f>
        <v>1</v>
      </c>
      <c r="CW8" s="334"/>
      <c r="CX8" s="334">
        <f>IF(W8+X8&gt;0,1,0)</f>
        <v>1</v>
      </c>
      <c r="CY8" s="334"/>
      <c r="CZ8" s="334">
        <f>IF(Y8+Z8&gt;0,1,0)</f>
        <v>1</v>
      </c>
      <c r="DA8" s="334"/>
      <c r="DB8" s="334">
        <f>IF(AA8+AB8&gt;0,1,0)</f>
        <v>1</v>
      </c>
      <c r="DC8" s="334"/>
      <c r="DD8" s="334">
        <f>IF(AC8+AD8&gt;0,1,0)</f>
        <v>1</v>
      </c>
      <c r="DE8" s="334"/>
      <c r="DF8" s="334">
        <f>IF(AE8+AF8&gt;0,1,0)</f>
        <v>1</v>
      </c>
      <c r="DG8" s="334"/>
      <c r="DH8" s="334">
        <f>IF(AG8+AH8&gt;0,1,0)</f>
        <v>1</v>
      </c>
      <c r="DI8" s="334"/>
      <c r="DJ8" s="151"/>
      <c r="DK8" s="334"/>
      <c r="DL8" s="334"/>
      <c r="DM8" s="334">
        <f>IF(E8&gt;F8,1,0)</f>
        <v>1</v>
      </c>
      <c r="DN8" s="334"/>
      <c r="DO8" s="334">
        <f>IF(G8&gt;H8,1,0)</f>
        <v>1</v>
      </c>
      <c r="DP8" s="334"/>
      <c r="DQ8" s="334">
        <f>IF(I8&gt;J8,1,0)</f>
        <v>0</v>
      </c>
      <c r="DR8" s="334"/>
      <c r="DS8" s="334">
        <f>IF(K8&gt;L8,1,0)</f>
        <v>1</v>
      </c>
      <c r="DT8" s="334"/>
      <c r="DU8" s="334">
        <f>IF(M8&gt;N8,1,0)</f>
        <v>1</v>
      </c>
      <c r="DV8" s="334"/>
      <c r="DW8" s="334">
        <f>IF(O8&gt;P8,1,0)</f>
        <v>0</v>
      </c>
      <c r="DX8" s="334"/>
      <c r="DY8" s="334">
        <f>IF(Q8&gt;R8,1,0)</f>
        <v>1</v>
      </c>
      <c r="DZ8" s="334"/>
      <c r="EA8" s="334">
        <f>IF(S8&gt;T8,1,0)</f>
        <v>1</v>
      </c>
      <c r="EB8" s="334"/>
      <c r="EC8" s="334">
        <f>IF(U8&gt;V8,1,0)</f>
        <v>0</v>
      </c>
      <c r="ED8" s="334"/>
      <c r="EE8" s="334">
        <f>IF(W8&gt;X8,1,0)</f>
        <v>1</v>
      </c>
      <c r="EF8" s="334"/>
      <c r="EG8" s="334">
        <f>IF(Y8&gt;Z8,1,0)</f>
        <v>1</v>
      </c>
      <c r="EH8" s="334"/>
      <c r="EI8" s="334">
        <f>IF(AA8&gt;AB8,1,0)</f>
        <v>1</v>
      </c>
      <c r="EJ8" s="334"/>
      <c r="EK8" s="334">
        <f>IF(AC8&gt;AD8,1,0)</f>
        <v>0</v>
      </c>
      <c r="EL8" s="334"/>
      <c r="EM8" s="334">
        <f>IF(AE8&gt;AF8,1,0)</f>
        <v>1</v>
      </c>
      <c r="EN8" s="334"/>
      <c r="EO8" s="334">
        <f>IF(AG8&gt;AH8,1,0)</f>
        <v>1</v>
      </c>
      <c r="EP8" s="334"/>
      <c r="EQ8" s="90"/>
      <c r="ER8" s="334"/>
      <c r="ES8" s="334"/>
      <c r="ET8" s="334">
        <f>IF(AND(E8=F8,E8&gt;0),1,0)</f>
        <v>0</v>
      </c>
      <c r="EU8" s="334"/>
      <c r="EV8" s="334">
        <f>IF(AND(G8=H8,G8&gt;0),1,0)</f>
        <v>0</v>
      </c>
      <c r="EW8" s="334"/>
      <c r="EX8" s="334">
        <f>IF(AND(I8=J8,I8&gt;0),1,0)</f>
        <v>0</v>
      </c>
      <c r="EY8" s="334"/>
      <c r="EZ8" s="334">
        <f>IF(AND(K8=L8,K8&gt;0),1,0)</f>
        <v>0</v>
      </c>
      <c r="FA8" s="334"/>
      <c r="FB8" s="334">
        <f>IF(AND(M8=N8,M8&gt;0),1,0)</f>
        <v>0</v>
      </c>
      <c r="FC8" s="334"/>
      <c r="FD8" s="334">
        <f>IF(AND(O8=P8,O8&gt;0),1,0)</f>
        <v>0</v>
      </c>
      <c r="FE8" s="334"/>
      <c r="FF8" s="334">
        <f>IF(AND(Q8=R8,Q8&gt;0),1,0)</f>
        <v>0</v>
      </c>
      <c r="FG8" s="334"/>
      <c r="FH8" s="334">
        <f>IF(AND(S8=T8,S8&gt;0),1,0)</f>
        <v>0</v>
      </c>
      <c r="FI8" s="334"/>
      <c r="FJ8" s="334">
        <f>IF(AND(U8=V8,U8&gt;0),1,0)</f>
        <v>0</v>
      </c>
      <c r="FK8" s="334"/>
      <c r="FL8" s="334">
        <f>IF(AND(W8=X8,W8&gt;0),1,0)</f>
        <v>0</v>
      </c>
      <c r="FM8" s="334"/>
      <c r="FN8" s="334">
        <f>IF(AND(Y8=Z8,Y8&gt;0),1,0)</f>
        <v>0</v>
      </c>
      <c r="FO8" s="334"/>
      <c r="FP8" s="334">
        <f>IF(AND(AA8=AB8,AA8&gt;0),1,0)</f>
        <v>0</v>
      </c>
      <c r="FQ8" s="334"/>
      <c r="FR8" s="334">
        <f>IF(AND(AC8=AD8,AC8&gt;0),1,0)</f>
        <v>0</v>
      </c>
      <c r="FS8" s="334"/>
      <c r="FT8" s="334">
        <f>IF(AND(AE8=AF8,AE8&gt;0),1,0)</f>
        <v>0</v>
      </c>
      <c r="FU8" s="334"/>
      <c r="FV8" s="334">
        <f>IF(AND(AG8=AH8,AG8&gt;0),1,0)</f>
        <v>0</v>
      </c>
      <c r="FW8" s="334"/>
      <c r="FX8" s="90"/>
      <c r="FY8" s="334"/>
      <c r="FZ8" s="334"/>
      <c r="GA8" s="334">
        <f>IF(E8&lt;F8,1,0)</f>
        <v>0</v>
      </c>
      <c r="GB8" s="334"/>
      <c r="GC8" s="334">
        <f>IF(G8&lt;H8,1,0)</f>
        <v>0</v>
      </c>
      <c r="GD8" s="334"/>
      <c r="GE8" s="334">
        <f>IF(I8&lt;J8,1,0)</f>
        <v>1</v>
      </c>
      <c r="GF8" s="334"/>
      <c r="GG8" s="334">
        <f>IF(K8&lt;L8,1,0)</f>
        <v>0</v>
      </c>
      <c r="GH8" s="334"/>
      <c r="GI8" s="334">
        <f>IF(M8&lt;N8,1,0)</f>
        <v>0</v>
      </c>
      <c r="GJ8" s="334"/>
      <c r="GK8" s="334">
        <f>IF(O8&lt;P8,1,0)</f>
        <v>1</v>
      </c>
      <c r="GL8" s="334"/>
      <c r="GM8" s="334">
        <f>IF(Q8&lt;R8,1,0)</f>
        <v>0</v>
      </c>
      <c r="GN8" s="334"/>
      <c r="GO8" s="334">
        <f>IF(S8&lt;T8,1,0)</f>
        <v>0</v>
      </c>
      <c r="GP8" s="334"/>
      <c r="GQ8" s="334">
        <f>IF(U8&lt;V8,1,0)</f>
        <v>1</v>
      </c>
      <c r="GR8" s="334"/>
      <c r="GS8" s="334">
        <f>IF(W8&lt;X8,1,0)</f>
        <v>0</v>
      </c>
      <c r="GT8" s="334"/>
      <c r="GU8" s="334">
        <f>IF(Y8&lt;Z8,1,0)</f>
        <v>0</v>
      </c>
      <c r="GV8" s="334"/>
      <c r="GW8" s="334">
        <f>IF(AA8&lt;AB8,1,0)</f>
        <v>0</v>
      </c>
      <c r="GX8" s="334"/>
      <c r="GY8" s="334">
        <f>IF(AC8&lt;AD8,1,0)</f>
        <v>1</v>
      </c>
      <c r="GZ8" s="334"/>
      <c r="HA8" s="334">
        <f>IF(AE8&lt;AF8,1,0)</f>
        <v>0</v>
      </c>
      <c r="HB8" s="334"/>
      <c r="HC8" s="334">
        <f>IF(AG8&lt;AH8,1,0)</f>
        <v>0</v>
      </c>
      <c r="HD8" s="334"/>
      <c r="HE8" s="90"/>
      <c r="HF8" s="334"/>
      <c r="HG8" s="334"/>
      <c r="HH8" s="334">
        <f>E8</f>
        <v>4</v>
      </c>
      <c r="HI8" s="334"/>
      <c r="HJ8" s="334">
        <f>G8</f>
        <v>6</v>
      </c>
      <c r="HK8" s="334"/>
      <c r="HL8" s="334">
        <f>I8</f>
        <v>2</v>
      </c>
      <c r="HM8" s="334"/>
      <c r="HN8" s="334">
        <f>K8</f>
        <v>4</v>
      </c>
      <c r="HO8" s="334"/>
      <c r="HP8" s="334">
        <f>M8</f>
        <v>6</v>
      </c>
      <c r="HQ8" s="334"/>
      <c r="HR8" s="334">
        <f>O8</f>
        <v>0</v>
      </c>
      <c r="HS8" s="334"/>
      <c r="HT8" s="334">
        <f>Q8</f>
        <v>6</v>
      </c>
      <c r="HU8" s="334"/>
      <c r="HV8" s="334">
        <f>S8</f>
        <v>4</v>
      </c>
      <c r="HW8" s="334"/>
      <c r="HX8" s="334">
        <f>U8</f>
        <v>0</v>
      </c>
      <c r="HY8" s="334"/>
      <c r="HZ8" s="334">
        <f>W8</f>
        <v>6</v>
      </c>
      <c r="IA8" s="334"/>
      <c r="IB8" s="334">
        <f>Y8</f>
        <v>6</v>
      </c>
      <c r="IC8" s="334"/>
      <c r="ID8" s="334">
        <f>AA8</f>
        <v>6</v>
      </c>
      <c r="IE8" s="334"/>
      <c r="IF8" s="334">
        <f>AC8</f>
        <v>2</v>
      </c>
      <c r="IG8" s="334"/>
      <c r="IH8" s="334">
        <f>AE8</f>
        <v>4</v>
      </c>
      <c r="II8" s="334"/>
      <c r="IJ8" s="334">
        <f>AG8</f>
        <v>4</v>
      </c>
      <c r="IK8" s="334"/>
      <c r="IL8" s="90"/>
      <c r="IM8" s="334"/>
      <c r="IN8" s="334"/>
      <c r="IO8" s="334">
        <f>F8</f>
        <v>2</v>
      </c>
      <c r="IP8" s="334"/>
      <c r="IQ8" s="334">
        <f>H8</f>
        <v>0</v>
      </c>
      <c r="IR8" s="334"/>
      <c r="IS8" s="334">
        <f>J8</f>
        <v>4</v>
      </c>
      <c r="IT8" s="334"/>
      <c r="IU8" s="334">
        <f>L8</f>
        <v>2</v>
      </c>
      <c r="IV8" s="334"/>
      <c r="IW8" s="334">
        <f>N8</f>
        <v>0</v>
      </c>
      <c r="IX8" s="334"/>
      <c r="IY8" s="334">
        <f>P8</f>
        <v>6</v>
      </c>
      <c r="IZ8" s="334"/>
      <c r="JA8" s="334">
        <f>R8</f>
        <v>0</v>
      </c>
      <c r="JB8" s="334"/>
      <c r="JC8" s="334">
        <f>T8</f>
        <v>2</v>
      </c>
      <c r="JD8" s="334"/>
      <c r="JE8" s="334">
        <f>V8</f>
        <v>6</v>
      </c>
      <c r="JF8" s="334"/>
      <c r="JG8" s="334">
        <f>X8</f>
        <v>0</v>
      </c>
      <c r="JH8" s="334"/>
      <c r="JI8" s="334">
        <f>Z8</f>
        <v>0</v>
      </c>
      <c r="JJ8" s="334"/>
      <c r="JK8" s="334">
        <f>AB8</f>
        <v>0</v>
      </c>
      <c r="JL8" s="334"/>
      <c r="JM8" s="334">
        <f>AD8</f>
        <v>4</v>
      </c>
      <c r="JN8" s="334"/>
      <c r="JO8" s="334">
        <f>AF8</f>
        <v>2</v>
      </c>
      <c r="JP8" s="334"/>
      <c r="JQ8" s="334">
        <f>AH8</f>
        <v>2</v>
      </c>
      <c r="JR8" s="334"/>
      <c r="JS8" s="90"/>
      <c r="JT8" s="334"/>
      <c r="JU8" s="334"/>
      <c r="JV8" s="334">
        <f>E9</f>
        <v>5</v>
      </c>
      <c r="JW8" s="334"/>
      <c r="JX8" s="334">
        <f>G9</f>
        <v>7</v>
      </c>
      <c r="JY8" s="334"/>
      <c r="JZ8" s="334">
        <f>I9</f>
        <v>4</v>
      </c>
      <c r="KA8" s="334"/>
      <c r="KB8" s="334">
        <f>K9</f>
        <v>5</v>
      </c>
      <c r="KC8" s="334"/>
      <c r="KD8" s="334">
        <f>M9</f>
        <v>5</v>
      </c>
      <c r="KE8" s="334"/>
      <c r="KF8" s="334">
        <f>O9</f>
        <v>1.5</v>
      </c>
      <c r="KG8" s="334"/>
      <c r="KH8" s="334">
        <f>Q9</f>
        <v>6</v>
      </c>
      <c r="KI8" s="334"/>
      <c r="KJ8" s="334">
        <f>S9</f>
        <v>5</v>
      </c>
      <c r="KK8" s="334"/>
      <c r="KL8" s="334">
        <f>U9</f>
        <v>2</v>
      </c>
      <c r="KM8" s="334"/>
      <c r="KN8" s="334">
        <f>W9</f>
        <v>8</v>
      </c>
      <c r="KO8" s="334"/>
      <c r="KP8" s="334">
        <f>Y9</f>
        <v>6</v>
      </c>
      <c r="KQ8" s="334"/>
      <c r="KR8" s="334">
        <f>AA9</f>
        <v>7</v>
      </c>
      <c r="KS8" s="334"/>
      <c r="KT8" s="334">
        <f>AC9</f>
        <v>2.5</v>
      </c>
      <c r="KU8" s="334"/>
      <c r="KV8" s="334">
        <f>AE9</f>
        <v>4</v>
      </c>
      <c r="KW8" s="334"/>
      <c r="KX8" s="334">
        <f>AG9</f>
        <v>5</v>
      </c>
      <c r="KY8" s="334"/>
      <c r="KZ8" s="90"/>
      <c r="LA8" s="334"/>
      <c r="LB8" s="334"/>
      <c r="LC8" s="334">
        <f>F9</f>
        <v>3</v>
      </c>
      <c r="LD8" s="334"/>
      <c r="LE8" s="334">
        <f>H9</f>
        <v>1</v>
      </c>
      <c r="LF8" s="334"/>
      <c r="LG8" s="334">
        <f>J9</f>
        <v>4</v>
      </c>
      <c r="LH8" s="334"/>
      <c r="LI8" s="334">
        <f>L9</f>
        <v>3</v>
      </c>
      <c r="LJ8" s="334"/>
      <c r="LK8" s="334">
        <f>N9</f>
        <v>3</v>
      </c>
      <c r="LL8" s="334"/>
      <c r="LM8" s="334">
        <f>P9</f>
        <v>6.5</v>
      </c>
      <c r="LN8" s="334"/>
      <c r="LO8" s="334">
        <f>R9</f>
        <v>2</v>
      </c>
      <c r="LP8" s="334"/>
      <c r="LQ8" s="334">
        <f>T9</f>
        <v>3</v>
      </c>
      <c r="LR8" s="334"/>
      <c r="LS8" s="334">
        <f>V9</f>
        <v>6</v>
      </c>
      <c r="LT8" s="334"/>
      <c r="LU8" s="334">
        <f>X9</f>
        <v>0</v>
      </c>
      <c r="LV8" s="334"/>
      <c r="LW8" s="334">
        <f>Z9</f>
        <v>2</v>
      </c>
      <c r="LX8" s="334"/>
      <c r="LY8" s="334">
        <f>AB9</f>
        <v>1</v>
      </c>
      <c r="LZ8" s="334"/>
      <c r="MA8" s="334">
        <f>AD9</f>
        <v>5.5</v>
      </c>
      <c r="MB8" s="334"/>
      <c r="MC8" s="334">
        <f>AF9</f>
        <v>4</v>
      </c>
      <c r="MD8" s="334"/>
      <c r="ME8" s="334">
        <f>AH9</f>
        <v>3</v>
      </c>
      <c r="MF8" s="334"/>
      <c r="MG8" s="90"/>
      <c r="MH8" s="462">
        <f>AM8-AO8</f>
        <v>30</v>
      </c>
      <c r="MI8" s="153"/>
      <c r="MJ8" s="461">
        <f>AP8-AR8</f>
        <v>26</v>
      </c>
      <c r="MK8" s="188"/>
      <c r="ML8" s="336">
        <f>SUM(E10+G10+I10+K10+M10+O10+Q10+S10+U10+W10+Y10+AA10+AC10+AE10+AG10)</f>
        <v>15442</v>
      </c>
      <c r="MM8" s="158"/>
      <c r="MN8" s="462">
        <f>(AT8*100000000)+(MH8*1000000)+(MJ8*10000)+AS8-MP8</f>
        <v>2230261029.4666667</v>
      </c>
      <c r="MO8" s="90"/>
      <c r="MP8" s="327">
        <f>IF(AI8=0,100000000,0)</f>
        <v>0</v>
      </c>
      <c r="MQ8" s="90"/>
      <c r="MR8" s="90"/>
      <c r="MS8" s="90"/>
      <c r="MT8" s="90"/>
      <c r="MU8" s="90"/>
      <c r="MV8" s="90"/>
      <c r="MW8" s="90"/>
      <c r="MX8" s="90"/>
      <c r="MY8" s="90"/>
      <c r="MZ8" s="90"/>
      <c r="NA8" s="90"/>
      <c r="NB8" s="90"/>
      <c r="NC8" s="90"/>
      <c r="ND8" s="90"/>
      <c r="NE8" s="90"/>
      <c r="NF8" s="90"/>
      <c r="NG8" s="90"/>
      <c r="NH8" s="90"/>
      <c r="NI8" s="90"/>
      <c r="NJ8" s="90"/>
      <c r="NK8" s="90"/>
      <c r="NL8" s="90"/>
      <c r="NM8" s="90"/>
      <c r="NN8" s="90"/>
      <c r="NO8" s="90"/>
      <c r="NP8" s="90"/>
      <c r="NQ8" s="90"/>
      <c r="NR8" s="90"/>
      <c r="NS8" s="90"/>
      <c r="NT8" s="90"/>
      <c r="NU8" s="90"/>
      <c r="NV8" s="90"/>
      <c r="NW8" s="90"/>
      <c r="NX8" s="90"/>
      <c r="NY8" s="90"/>
      <c r="NZ8" s="90"/>
      <c r="OA8" s="90"/>
      <c r="OB8" s="90"/>
      <c r="OC8" s="90"/>
      <c r="OD8" s="90"/>
      <c r="OE8" s="90"/>
      <c r="OF8" s="90"/>
      <c r="OG8" s="90"/>
      <c r="OH8" s="90"/>
      <c r="OI8" s="90"/>
      <c r="OJ8" s="90"/>
      <c r="OK8" s="90"/>
      <c r="OL8" s="90"/>
      <c r="OM8" s="90"/>
      <c r="ON8" s="90"/>
      <c r="OO8" s="90"/>
      <c r="OP8" s="90"/>
      <c r="OQ8" s="90"/>
      <c r="OR8" s="90"/>
      <c r="OS8" s="90"/>
      <c r="OT8" s="90"/>
      <c r="OU8" s="90"/>
      <c r="OV8" s="90"/>
      <c r="OW8" s="90"/>
      <c r="OX8" s="90"/>
      <c r="OY8" s="90"/>
      <c r="OZ8" s="90"/>
      <c r="PA8" s="90"/>
      <c r="PB8" s="90"/>
      <c r="PC8" s="90"/>
      <c r="PD8" s="90"/>
      <c r="PE8" s="90"/>
      <c r="PF8" s="90"/>
      <c r="PG8" s="90"/>
      <c r="PH8" s="90"/>
      <c r="PI8" s="90"/>
      <c r="PJ8" s="90"/>
      <c r="PK8" s="90"/>
      <c r="PL8" s="90"/>
      <c r="PM8" s="90"/>
      <c r="PN8" s="90"/>
      <c r="PO8" s="90"/>
      <c r="PP8" s="90"/>
      <c r="PQ8" s="90"/>
      <c r="PR8" s="90"/>
      <c r="PS8" s="90"/>
      <c r="PT8" s="90"/>
      <c r="PU8" s="90"/>
      <c r="PV8" s="90"/>
      <c r="PW8" s="90"/>
      <c r="PX8" s="90"/>
      <c r="PY8" s="90"/>
      <c r="PZ8" s="90"/>
      <c r="QA8" s="90"/>
      <c r="QB8" s="90"/>
      <c r="QC8" s="90"/>
      <c r="QD8" s="90"/>
      <c r="QE8" s="90"/>
      <c r="QF8" s="90"/>
      <c r="QG8" s="90"/>
      <c r="QH8" s="90"/>
      <c r="QI8" s="90"/>
      <c r="QJ8" s="90"/>
      <c r="QK8" s="90"/>
      <c r="QL8" s="90"/>
      <c r="QM8" s="90"/>
      <c r="QN8" s="90"/>
      <c r="QO8" s="90"/>
      <c r="QP8" s="90"/>
      <c r="QQ8" s="90"/>
      <c r="QR8" s="90"/>
      <c r="QS8" s="90"/>
      <c r="QT8" s="90"/>
      <c r="QU8" s="90"/>
      <c r="QV8" s="90"/>
      <c r="QW8" s="90"/>
      <c r="QX8" s="90"/>
      <c r="QY8" s="90"/>
      <c r="QZ8" s="90"/>
      <c r="RA8" s="90"/>
      <c r="RB8" s="90"/>
      <c r="RC8" s="90"/>
      <c r="RD8" s="90"/>
      <c r="RE8" s="90"/>
      <c r="RF8" s="90"/>
      <c r="RG8" s="90"/>
      <c r="RH8" s="90"/>
      <c r="RI8" s="90"/>
      <c r="RJ8" s="90"/>
      <c r="RK8" s="90"/>
      <c r="RL8" s="90"/>
      <c r="RM8" s="90"/>
      <c r="RN8" s="90"/>
      <c r="RO8" s="90"/>
      <c r="RP8" s="90"/>
      <c r="RQ8" s="90"/>
      <c r="RR8" s="90"/>
      <c r="RS8" s="90"/>
      <c r="RT8" s="90"/>
      <c r="RU8" s="90"/>
      <c r="RV8" s="90"/>
      <c r="RW8" s="90"/>
      <c r="RX8" s="90"/>
      <c r="RY8" s="90"/>
      <c r="RZ8" s="90"/>
      <c r="SA8" s="90"/>
      <c r="SB8" s="90"/>
      <c r="SC8" s="90"/>
      <c r="SD8" s="90"/>
      <c r="SE8" s="90"/>
      <c r="SF8" s="90"/>
      <c r="SG8" s="90"/>
      <c r="SH8" s="90"/>
      <c r="SI8" s="90"/>
      <c r="SJ8" s="90"/>
      <c r="SK8" s="90"/>
      <c r="SL8" s="90"/>
      <c r="SM8" s="90"/>
      <c r="SN8" s="90"/>
      <c r="SO8" s="90"/>
      <c r="SP8" s="90"/>
      <c r="SQ8" s="90"/>
      <c r="SR8" s="90"/>
      <c r="SS8" s="90"/>
      <c r="ST8" s="90"/>
      <c r="SU8" s="90"/>
      <c r="SV8" s="90"/>
      <c r="SW8" s="90"/>
      <c r="SX8" s="90"/>
      <c r="SY8" s="90"/>
      <c r="SZ8" s="90"/>
      <c r="TA8" s="90"/>
      <c r="TB8" s="90"/>
      <c r="TC8" s="90"/>
      <c r="TD8" s="90"/>
      <c r="TE8" s="90"/>
      <c r="TF8" s="90"/>
      <c r="TG8" s="90"/>
      <c r="TH8" s="90"/>
      <c r="TI8" s="90"/>
      <c r="TJ8" s="90"/>
      <c r="TK8" s="90"/>
      <c r="TL8" s="90"/>
      <c r="TM8" s="90"/>
      <c r="TN8" s="90"/>
      <c r="TO8" s="90"/>
      <c r="TP8" s="90"/>
      <c r="TQ8" s="90"/>
      <c r="TR8" s="90"/>
      <c r="TS8" s="90"/>
      <c r="TT8" s="90"/>
      <c r="TU8" s="90"/>
      <c r="TV8" s="90"/>
      <c r="TW8" s="90"/>
      <c r="TX8" s="90"/>
      <c r="TY8" s="90"/>
      <c r="TZ8" s="90"/>
      <c r="UA8" s="90"/>
      <c r="UB8" s="90"/>
      <c r="UC8" s="90"/>
      <c r="UD8" s="90"/>
      <c r="UE8" s="90"/>
      <c r="UF8" s="90"/>
      <c r="UG8" s="90"/>
      <c r="UH8" s="90"/>
      <c r="UI8" s="90"/>
      <c r="UJ8" s="90"/>
      <c r="UK8" s="90"/>
      <c r="UL8" s="90"/>
      <c r="UM8" s="90"/>
      <c r="UN8" s="90"/>
      <c r="UO8" s="90"/>
      <c r="UP8" s="90"/>
      <c r="UQ8" s="90"/>
      <c r="UR8" s="90"/>
      <c r="US8" s="90"/>
      <c r="UT8" s="90"/>
      <c r="UU8" s="90"/>
      <c r="UV8" s="90"/>
      <c r="UW8" s="90"/>
      <c r="UX8" s="90"/>
      <c r="UY8" s="90"/>
      <c r="UZ8" s="90"/>
      <c r="VA8" s="90"/>
      <c r="VB8" s="90"/>
      <c r="VC8" s="90"/>
      <c r="VD8" s="90"/>
      <c r="VE8" s="90"/>
      <c r="VF8" s="90"/>
      <c r="VG8" s="90"/>
      <c r="VH8" s="90"/>
      <c r="VI8" s="90"/>
      <c r="VJ8" s="90"/>
      <c r="VK8" s="90"/>
      <c r="VL8" s="90"/>
      <c r="VM8" s="90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0"/>
      <c r="YI8" s="90"/>
      <c r="YJ8" s="90"/>
      <c r="YK8" s="90"/>
      <c r="YL8" s="90"/>
      <c r="YM8" s="90"/>
      <c r="YN8" s="90"/>
      <c r="YO8" s="90"/>
      <c r="YP8" s="90"/>
      <c r="YQ8" s="90"/>
      <c r="YR8" s="90"/>
      <c r="YS8" s="90"/>
      <c r="YT8" s="90"/>
      <c r="YU8" s="90"/>
      <c r="YV8" s="90"/>
      <c r="YW8" s="90"/>
      <c r="YX8" s="90"/>
      <c r="YY8" s="90"/>
      <c r="YZ8" s="90"/>
      <c r="ZA8" s="90"/>
      <c r="ZB8" s="90"/>
      <c r="ZC8" s="90"/>
      <c r="ZD8" s="90"/>
      <c r="ZE8" s="90"/>
      <c r="ZF8" s="90"/>
      <c r="ZG8" s="90"/>
      <c r="ZH8" s="90"/>
      <c r="ZI8" s="90"/>
      <c r="ZJ8" s="90"/>
      <c r="ZK8" s="90"/>
      <c r="ZL8" s="90"/>
      <c r="ZM8" s="90"/>
      <c r="ZN8" s="90"/>
      <c r="ZO8" s="90"/>
      <c r="ZP8" s="90"/>
      <c r="ZQ8" s="90"/>
      <c r="ZR8" s="90"/>
      <c r="ZS8" s="90"/>
      <c r="ZT8" s="90"/>
      <c r="ZU8" s="90"/>
      <c r="ZV8" s="90"/>
      <c r="ZW8" s="90"/>
      <c r="ZX8" s="90"/>
      <c r="ZY8" s="90"/>
      <c r="ZZ8" s="90"/>
      <c r="AAA8" s="90"/>
      <c r="AAB8" s="90"/>
      <c r="AAC8" s="90"/>
      <c r="AAD8" s="90"/>
      <c r="AAE8" s="90"/>
      <c r="AAF8" s="90"/>
      <c r="AAG8" s="90"/>
      <c r="AAH8" s="90"/>
      <c r="AAI8" s="90"/>
      <c r="AAJ8" s="90"/>
      <c r="AAK8" s="90"/>
      <c r="AAL8" s="90"/>
      <c r="AAM8" s="90"/>
      <c r="AAN8" s="90"/>
      <c r="AAO8" s="90"/>
      <c r="AAP8" s="90"/>
      <c r="AAQ8" s="90"/>
      <c r="AAR8" s="90"/>
      <c r="AAS8" s="90"/>
      <c r="AAT8" s="90"/>
      <c r="AAU8" s="90"/>
      <c r="AAV8" s="90"/>
      <c r="AAW8" s="90"/>
      <c r="AAX8" s="90"/>
      <c r="AAY8" s="90"/>
      <c r="AAZ8" s="90"/>
      <c r="ABA8" s="90"/>
      <c r="ABB8" s="90"/>
      <c r="ABC8" s="90"/>
      <c r="ABD8" s="90"/>
      <c r="ABE8" s="90"/>
      <c r="ABF8" s="90"/>
      <c r="ABG8" s="90"/>
      <c r="ABH8" s="90"/>
      <c r="ABI8" s="90"/>
      <c r="ABJ8" s="90"/>
      <c r="ABK8" s="90"/>
      <c r="ABL8" s="90"/>
      <c r="ABM8" s="90"/>
      <c r="ABN8" s="90"/>
      <c r="ABO8" s="90"/>
      <c r="ABP8" s="90"/>
      <c r="ABQ8" s="90"/>
      <c r="ABR8" s="90"/>
      <c r="ABS8" s="90"/>
      <c r="ABT8" s="90"/>
      <c r="ABU8" s="90"/>
      <c r="ABV8" s="90"/>
      <c r="ABW8" s="90"/>
      <c r="ABX8" s="90"/>
      <c r="ABY8" s="90"/>
      <c r="ABZ8" s="90"/>
      <c r="ACA8" s="90"/>
      <c r="ACB8" s="90"/>
      <c r="ACC8" s="90"/>
      <c r="ACD8" s="90"/>
      <c r="ACE8" s="90"/>
      <c r="ACF8" s="90"/>
      <c r="ACG8" s="90"/>
      <c r="ACH8" s="90"/>
      <c r="ACI8" s="90"/>
      <c r="ACJ8" s="90"/>
      <c r="ACK8" s="90"/>
      <c r="ACL8" s="90"/>
      <c r="ACM8" s="90"/>
      <c r="ACN8" s="90"/>
      <c r="ACO8" s="90"/>
      <c r="ACP8" s="90"/>
      <c r="ACQ8" s="90"/>
      <c r="ACR8" s="90"/>
      <c r="ACS8" s="90"/>
      <c r="ACT8" s="90"/>
      <c r="ACU8" s="90"/>
      <c r="ACV8" s="90"/>
      <c r="ACW8" s="90"/>
      <c r="ACX8" s="90"/>
      <c r="ACY8" s="90"/>
      <c r="ACZ8" s="90"/>
      <c r="ADA8" s="90"/>
      <c r="ADB8" s="90"/>
      <c r="ADC8" s="90"/>
      <c r="ADD8" s="90"/>
      <c r="ADE8" s="90"/>
      <c r="ADF8" s="90"/>
      <c r="ADG8" s="90"/>
      <c r="ADH8" s="90"/>
      <c r="ADI8" s="90"/>
      <c r="ADJ8" s="90"/>
      <c r="ADK8" s="90"/>
      <c r="ADL8" s="90"/>
      <c r="ADM8" s="90"/>
      <c r="ADN8" s="90"/>
      <c r="ADO8" s="90"/>
      <c r="ADP8" s="90"/>
      <c r="ADQ8" s="90"/>
      <c r="ADR8" s="90"/>
      <c r="ADS8" s="90"/>
      <c r="ADT8" s="90"/>
      <c r="ADU8" s="90"/>
      <c r="ADV8" s="90"/>
      <c r="ADW8" s="90"/>
      <c r="ADX8" s="90"/>
      <c r="ADY8" s="90"/>
      <c r="ADZ8" s="90"/>
      <c r="AEA8" s="90"/>
      <c r="AEB8" s="90"/>
      <c r="AEC8" s="90"/>
      <c r="AED8" s="90"/>
      <c r="AEE8" s="90"/>
      <c r="AEF8" s="90"/>
      <c r="AEG8" s="90"/>
      <c r="AEH8" s="90"/>
      <c r="AEI8" s="90"/>
      <c r="AEJ8" s="90"/>
      <c r="AEK8" s="90"/>
      <c r="AEL8" s="90"/>
      <c r="AEM8" s="90"/>
      <c r="AEN8" s="90"/>
      <c r="AEO8" s="90"/>
      <c r="AEP8" s="90"/>
      <c r="AEQ8" s="90"/>
      <c r="AER8" s="90"/>
      <c r="AES8" s="90"/>
      <c r="AET8" s="90"/>
      <c r="AEU8" s="90"/>
      <c r="AEV8" s="90"/>
      <c r="AEW8" s="90"/>
      <c r="AEX8" s="90"/>
      <c r="AEY8" s="90"/>
      <c r="AEZ8" s="90"/>
      <c r="AFA8" s="90"/>
      <c r="AFB8" s="90"/>
      <c r="AFC8" s="90"/>
      <c r="AFD8" s="90"/>
      <c r="AFE8" s="90"/>
      <c r="AFF8" s="90"/>
      <c r="AFG8" s="90"/>
      <c r="AFH8" s="90"/>
      <c r="AFI8" s="90"/>
      <c r="AFJ8" s="90"/>
      <c r="AFK8" s="90"/>
      <c r="AFL8" s="90"/>
      <c r="AFM8" s="90"/>
      <c r="AFN8" s="90"/>
      <c r="AFO8" s="90"/>
      <c r="AFP8" s="90"/>
      <c r="AFQ8" s="90"/>
      <c r="AFR8" s="90"/>
      <c r="AFS8" s="90"/>
      <c r="AFT8" s="90"/>
      <c r="AFU8" s="90"/>
      <c r="AFV8" s="90"/>
      <c r="AFW8" s="90"/>
      <c r="AFX8" s="90"/>
      <c r="AFY8" s="90"/>
      <c r="AFZ8" s="90"/>
      <c r="AGA8" s="90"/>
      <c r="AGB8" s="90"/>
      <c r="AGC8" s="90"/>
      <c r="AGD8" s="90"/>
      <c r="AGE8" s="90"/>
      <c r="AGF8" s="90"/>
      <c r="AGG8" s="90"/>
      <c r="AGH8" s="90"/>
      <c r="AGI8" s="90"/>
      <c r="AGJ8" s="90"/>
      <c r="AGK8" s="90"/>
      <c r="AGL8" s="90"/>
      <c r="AGM8" s="90"/>
      <c r="AGN8" s="90"/>
      <c r="AGO8" s="90"/>
      <c r="AGP8" s="90"/>
      <c r="AGQ8" s="90"/>
      <c r="AGR8" s="90"/>
      <c r="AGS8" s="90"/>
      <c r="AGT8" s="90"/>
      <c r="AGU8" s="90"/>
      <c r="AGV8" s="90"/>
      <c r="AGW8" s="90"/>
      <c r="AGX8" s="90"/>
      <c r="AGY8" s="90"/>
      <c r="AGZ8" s="90"/>
      <c r="AHA8" s="90"/>
      <c r="AHB8" s="90"/>
      <c r="AHC8" s="90"/>
      <c r="AHD8" s="90"/>
      <c r="AHE8" s="90"/>
      <c r="AHF8" s="90"/>
      <c r="AHG8" s="90"/>
      <c r="AHH8" s="90"/>
      <c r="AHI8" s="90"/>
      <c r="AHJ8" s="90"/>
      <c r="AHK8" s="90"/>
      <c r="AHL8" s="90"/>
      <c r="AHM8" s="90"/>
      <c r="AHN8" s="90"/>
      <c r="AHO8" s="90"/>
      <c r="AHP8" s="90"/>
      <c r="AHQ8" s="90"/>
      <c r="AHR8" s="90"/>
      <c r="AHS8" s="90"/>
      <c r="AHT8" s="90"/>
      <c r="AHU8" s="90"/>
      <c r="AHV8" s="90"/>
      <c r="AHW8" s="90"/>
      <c r="AHX8" s="90"/>
      <c r="AHY8" s="90"/>
      <c r="AHZ8" s="90"/>
      <c r="AIA8" s="90"/>
      <c r="AIB8" s="90"/>
      <c r="AIC8" s="90"/>
      <c r="AID8" s="90"/>
      <c r="AIE8" s="90"/>
      <c r="AIF8" s="90"/>
      <c r="AIG8" s="90"/>
      <c r="AIH8" s="90"/>
      <c r="AII8" s="90"/>
      <c r="AIJ8" s="90"/>
      <c r="AIK8" s="90"/>
      <c r="AIL8" s="90"/>
      <c r="AIM8" s="90"/>
      <c r="AIN8" s="90"/>
      <c r="AIO8" s="90"/>
      <c r="AIP8" s="90"/>
      <c r="AIQ8" s="90"/>
      <c r="AIR8" s="90"/>
      <c r="AIS8" s="90"/>
      <c r="AIT8" s="90"/>
      <c r="AIU8" s="90"/>
      <c r="AIV8" s="90"/>
      <c r="AIW8" s="90"/>
      <c r="AIX8" s="90"/>
      <c r="AIY8" s="90"/>
      <c r="AIZ8" s="90"/>
      <c r="AJA8" s="90"/>
      <c r="AJB8" s="90"/>
      <c r="AJC8" s="90"/>
      <c r="AJD8" s="90"/>
      <c r="AJE8" s="90"/>
      <c r="AJF8" s="90"/>
      <c r="AJG8" s="90"/>
      <c r="AJH8" s="90"/>
      <c r="AJI8" s="90"/>
      <c r="AJJ8" s="90"/>
      <c r="AJK8" s="90"/>
      <c r="AJL8" s="90"/>
      <c r="AJM8" s="90"/>
      <c r="AJN8" s="90"/>
      <c r="AJO8" s="90"/>
      <c r="AJP8" s="90"/>
      <c r="AJQ8" s="90"/>
      <c r="AJR8" s="90"/>
      <c r="AJS8" s="90"/>
      <c r="AJT8" s="90"/>
      <c r="AJU8" s="90"/>
      <c r="AJV8" s="90"/>
      <c r="AJW8" s="90"/>
      <c r="AJX8" s="90"/>
      <c r="AJY8" s="90"/>
      <c r="AJZ8" s="90"/>
      <c r="AKA8" s="90"/>
      <c r="AKB8" s="90"/>
      <c r="AKC8" s="90"/>
      <c r="AKD8" s="90"/>
      <c r="AKE8" s="90"/>
      <c r="AKF8" s="90"/>
      <c r="AKG8" s="90"/>
      <c r="AKH8" s="90"/>
      <c r="AKI8" s="90"/>
      <c r="AKJ8" s="90"/>
      <c r="AKK8" s="90"/>
      <c r="AKL8" s="90"/>
      <c r="AKM8" s="90"/>
      <c r="AKN8" s="90"/>
      <c r="AKO8" s="90"/>
      <c r="AKP8" s="90"/>
      <c r="AKQ8" s="90"/>
      <c r="AKR8" s="90"/>
      <c r="AKS8" s="90"/>
      <c r="AKT8" s="90"/>
      <c r="AKU8" s="90"/>
      <c r="AKV8" s="90"/>
      <c r="AKW8" s="90"/>
      <c r="AKX8" s="90"/>
      <c r="AKY8" s="90"/>
      <c r="AKZ8" s="90"/>
      <c r="ALA8" s="90"/>
      <c r="ALB8" s="90"/>
      <c r="ALC8" s="90"/>
      <c r="ALD8" s="90"/>
      <c r="ALE8" s="90"/>
      <c r="ALF8" s="90"/>
      <c r="ALG8" s="90"/>
      <c r="ALH8" s="90"/>
      <c r="ALI8" s="90"/>
      <c r="ALJ8" s="90"/>
      <c r="ALK8" s="90"/>
      <c r="ALL8" s="90"/>
      <c r="ALM8" s="90"/>
      <c r="ALN8" s="90"/>
      <c r="ALO8" s="90"/>
      <c r="ALP8" s="90"/>
      <c r="ALQ8" s="90"/>
      <c r="ALR8" s="90"/>
      <c r="ALS8" s="90"/>
      <c r="ALT8" s="90"/>
      <c r="ALU8" s="90"/>
      <c r="ALV8" s="90"/>
      <c r="ALW8" s="90"/>
      <c r="ALX8" s="90"/>
      <c r="ALY8" s="90"/>
      <c r="ALZ8" s="90"/>
      <c r="AMA8" s="90"/>
      <c r="AMB8" s="90"/>
      <c r="AMC8" s="90"/>
      <c r="AMD8" s="90"/>
      <c r="AME8" s="90"/>
      <c r="AMF8" s="90"/>
      <c r="AMG8" s="90"/>
      <c r="AMH8" s="90"/>
      <c r="AMI8" s="90"/>
      <c r="AMJ8" s="90"/>
      <c r="AMK8" s="90"/>
      <c r="AML8" s="90"/>
      <c r="AMM8" s="90"/>
      <c r="AMN8" s="90"/>
      <c r="AMO8" s="90"/>
      <c r="AMP8" s="90"/>
      <c r="AMQ8" s="90"/>
      <c r="AMR8" s="90"/>
      <c r="AMS8" s="90"/>
      <c r="AMT8" s="90"/>
      <c r="AMU8" s="90"/>
      <c r="AMV8" s="90"/>
      <c r="AMW8" s="90"/>
      <c r="AMX8" s="90"/>
      <c r="AMY8" s="90"/>
      <c r="AMZ8" s="90"/>
      <c r="ANA8" s="90"/>
      <c r="ANB8" s="90"/>
      <c r="ANC8" s="90"/>
      <c r="AND8" s="90"/>
      <c r="ANE8" s="90"/>
      <c r="ANF8" s="90"/>
      <c r="ANG8" s="90"/>
      <c r="ANH8" s="90"/>
      <c r="ANI8" s="90"/>
      <c r="ANJ8" s="90"/>
      <c r="ANK8" s="90"/>
      <c r="ANL8" s="90"/>
      <c r="ANM8" s="90"/>
      <c r="ANN8" s="90"/>
      <c r="ANO8" s="90"/>
      <c r="ANP8" s="90"/>
      <c r="ANQ8" s="90"/>
      <c r="ANR8" s="90"/>
      <c r="ANS8" s="90"/>
      <c r="ANT8" s="90"/>
      <c r="ANU8" s="90"/>
      <c r="ANV8" s="90"/>
      <c r="ANW8" s="90"/>
      <c r="ANX8" s="90"/>
      <c r="ANY8" s="90"/>
      <c r="ANZ8" s="90"/>
      <c r="AOA8" s="90"/>
      <c r="AOB8" s="90"/>
      <c r="AOC8" s="90"/>
      <c r="AOD8" s="90"/>
      <c r="AOE8" s="90"/>
      <c r="AOF8" s="90"/>
      <c r="AOG8" s="90"/>
      <c r="AOH8" s="90"/>
      <c r="AOI8" s="90"/>
      <c r="AOJ8" s="90"/>
      <c r="AOK8" s="90"/>
      <c r="AOL8" s="90"/>
      <c r="AOM8" s="90"/>
      <c r="AON8" s="90"/>
      <c r="AOO8" s="90"/>
      <c r="AOP8" s="90"/>
      <c r="AOQ8" s="90"/>
      <c r="AOR8" s="90"/>
      <c r="AOS8" s="90"/>
      <c r="AOT8" s="90"/>
      <c r="AOU8" s="90"/>
      <c r="AOV8" s="90"/>
      <c r="AOW8" s="90"/>
      <c r="AOX8" s="90"/>
      <c r="AOY8" s="90"/>
      <c r="AOZ8" s="90"/>
      <c r="APA8" s="90"/>
      <c r="APB8" s="90"/>
      <c r="APC8" s="90"/>
      <c r="APD8" s="90"/>
      <c r="APE8" s="90"/>
      <c r="APF8" s="90"/>
      <c r="APG8" s="90"/>
      <c r="APH8" s="90"/>
      <c r="API8" s="90"/>
      <c r="APJ8" s="90"/>
      <c r="APK8" s="90"/>
      <c r="APL8" s="90"/>
      <c r="APM8" s="90"/>
      <c r="APN8" s="90"/>
      <c r="APO8" s="90"/>
      <c r="APP8" s="90"/>
      <c r="APQ8" s="90"/>
      <c r="APR8" s="90"/>
      <c r="APS8" s="90"/>
      <c r="APT8" s="90"/>
      <c r="APU8" s="90"/>
      <c r="APV8" s="90"/>
      <c r="APW8" s="90"/>
      <c r="APX8" s="90"/>
      <c r="APY8" s="90"/>
      <c r="APZ8" s="90"/>
      <c r="AQA8" s="90"/>
      <c r="AQB8" s="90"/>
      <c r="AQC8" s="90"/>
      <c r="AQD8" s="90"/>
      <c r="AQE8" s="90"/>
      <c r="AQF8" s="90"/>
      <c r="AQG8" s="90"/>
      <c r="AQH8" s="90"/>
      <c r="AQI8" s="90"/>
      <c r="AQJ8" s="90"/>
      <c r="AQK8" s="90"/>
      <c r="AQL8" s="90"/>
      <c r="AQM8" s="90"/>
      <c r="AQN8" s="90"/>
      <c r="AQO8" s="90"/>
      <c r="AQP8" s="90"/>
      <c r="AQQ8" s="90"/>
      <c r="AQR8" s="90"/>
      <c r="AQS8" s="90"/>
      <c r="AQT8" s="90"/>
      <c r="AQU8" s="90"/>
      <c r="AQV8" s="90"/>
      <c r="AQW8" s="90"/>
      <c r="AQX8" s="90"/>
      <c r="AQY8" s="90"/>
      <c r="AQZ8" s="90"/>
      <c r="ARA8" s="90"/>
      <c r="ARB8" s="90"/>
      <c r="ARC8" s="90"/>
      <c r="ARD8" s="90"/>
      <c r="ARE8" s="90"/>
      <c r="ARF8" s="90"/>
      <c r="ARG8" s="90"/>
      <c r="ARH8" s="90"/>
      <c r="ARI8" s="90"/>
      <c r="ARJ8" s="90"/>
      <c r="ARK8" s="90"/>
      <c r="ARL8" s="90"/>
      <c r="ARM8" s="90"/>
      <c r="ARN8" s="90"/>
      <c r="ARO8" s="90"/>
      <c r="ARP8" s="90"/>
      <c r="ARQ8" s="90"/>
      <c r="ARR8" s="90"/>
      <c r="ARS8" s="90"/>
      <c r="ART8" s="90"/>
      <c r="ARU8" s="90"/>
      <c r="ARV8" s="90"/>
      <c r="ARW8" s="90"/>
      <c r="ARX8" s="90"/>
      <c r="ARY8" s="90"/>
      <c r="ARZ8" s="90"/>
      <c r="ASA8" s="90"/>
      <c r="ASB8" s="90"/>
      <c r="ASC8" s="90"/>
      <c r="ASD8" s="90"/>
      <c r="ASE8" s="90"/>
      <c r="ASF8" s="90"/>
      <c r="ASG8" s="90"/>
      <c r="ASH8" s="90"/>
      <c r="ASI8" s="90"/>
      <c r="ASJ8" s="90"/>
      <c r="ASK8" s="90"/>
      <c r="ASL8" s="90"/>
      <c r="ASM8" s="90"/>
      <c r="ASN8" s="90"/>
      <c r="ASO8" s="90"/>
      <c r="ASP8" s="90"/>
      <c r="ASQ8" s="90"/>
      <c r="ASR8" s="90"/>
      <c r="ASS8" s="90"/>
      <c r="AST8" s="90"/>
      <c r="ASU8" s="90"/>
      <c r="ASV8" s="90"/>
      <c r="ASW8" s="90"/>
      <c r="ASX8" s="90"/>
      <c r="ASY8" s="90"/>
      <c r="ASZ8" s="90"/>
      <c r="ATA8" s="90"/>
      <c r="ATB8" s="90"/>
      <c r="ATC8" s="90"/>
      <c r="ATD8" s="90"/>
      <c r="ATE8" s="90"/>
      <c r="ATF8" s="90"/>
      <c r="ATG8" s="90"/>
      <c r="ATH8" s="90"/>
      <c r="ATI8" s="90"/>
      <c r="ATJ8" s="90"/>
      <c r="ATK8" s="90"/>
      <c r="ATL8" s="90"/>
      <c r="ATM8" s="90"/>
      <c r="ATN8" s="90"/>
      <c r="ATO8" s="90"/>
      <c r="ATP8" s="90"/>
      <c r="ATQ8" s="90"/>
      <c r="ATR8" s="90"/>
      <c r="ATS8" s="90"/>
      <c r="ATT8" s="90"/>
      <c r="ATU8" s="90"/>
      <c r="ATV8" s="90"/>
      <c r="ATW8" s="90"/>
      <c r="ATX8" s="90"/>
      <c r="ATY8" s="90"/>
      <c r="ATZ8" s="90"/>
      <c r="AUA8" s="90"/>
      <c r="AUB8" s="90"/>
      <c r="AUC8" s="90"/>
      <c r="AUD8" s="90"/>
      <c r="AUE8" s="90"/>
      <c r="AUF8" s="90"/>
      <c r="AUG8" s="90"/>
      <c r="AUH8" s="90"/>
      <c r="AUI8" s="90"/>
      <c r="AUJ8" s="90"/>
      <c r="AUK8" s="90"/>
      <c r="AUL8" s="90"/>
      <c r="AUM8" s="90"/>
      <c r="AUN8" s="90"/>
      <c r="AUO8" s="90"/>
      <c r="AUP8" s="90"/>
      <c r="AUQ8" s="90"/>
      <c r="AUR8" s="90"/>
      <c r="AUS8" s="90"/>
      <c r="AUT8" s="90"/>
      <c r="AUU8" s="90"/>
      <c r="AUV8" s="90"/>
      <c r="AUW8" s="90"/>
      <c r="AUX8" s="90"/>
      <c r="AUY8" s="90"/>
      <c r="AUZ8" s="90"/>
      <c r="AVA8" s="90"/>
      <c r="AVB8" s="90"/>
      <c r="AVC8" s="90"/>
      <c r="AVD8" s="90"/>
      <c r="AVE8" s="90"/>
      <c r="AVF8" s="90"/>
      <c r="AVG8" s="90"/>
      <c r="AVH8" s="90"/>
      <c r="AVI8" s="90"/>
      <c r="AVJ8" s="90"/>
      <c r="AVK8" s="90"/>
      <c r="AVL8" s="90"/>
      <c r="AVM8" s="90"/>
      <c r="AVN8" s="90"/>
      <c r="AVO8" s="90"/>
      <c r="AVP8" s="90"/>
      <c r="AVQ8" s="90"/>
      <c r="AVR8" s="90"/>
      <c r="AVS8" s="90"/>
      <c r="AVT8" s="90"/>
      <c r="AVU8" s="90"/>
      <c r="AVV8" s="90"/>
      <c r="AVW8" s="90"/>
      <c r="AVX8" s="90"/>
      <c r="AVY8" s="90"/>
      <c r="AVZ8" s="90"/>
      <c r="AWA8" s="90"/>
      <c r="AWB8" s="90"/>
      <c r="AWC8" s="90"/>
      <c r="AWD8" s="90"/>
      <c r="AWE8" s="90"/>
      <c r="AWF8" s="90"/>
      <c r="AWG8" s="90"/>
      <c r="AWH8" s="90"/>
      <c r="AWI8" s="90"/>
      <c r="AWJ8" s="90"/>
      <c r="AWK8" s="90"/>
      <c r="AWL8" s="90"/>
      <c r="AWM8" s="90"/>
      <c r="AWN8" s="90"/>
      <c r="AWO8" s="90"/>
      <c r="AWP8" s="90"/>
      <c r="AWQ8" s="90"/>
      <c r="AWR8" s="90"/>
      <c r="AWS8" s="90"/>
      <c r="AWT8" s="90"/>
      <c r="AWU8" s="90"/>
      <c r="AWV8" s="90"/>
      <c r="AWW8" s="90"/>
      <c r="AWX8" s="90"/>
      <c r="AWY8" s="90"/>
      <c r="AWZ8" s="90"/>
      <c r="AXA8" s="90"/>
      <c r="AXB8" s="90"/>
      <c r="AXC8" s="90"/>
      <c r="AXD8" s="90"/>
      <c r="AXE8" s="90"/>
      <c r="AXF8" s="90"/>
      <c r="AXG8" s="90"/>
      <c r="AXH8" s="90"/>
      <c r="AXI8" s="90"/>
      <c r="AXJ8" s="90"/>
      <c r="AXK8" s="90"/>
      <c r="AXL8" s="90"/>
      <c r="AXM8" s="90"/>
      <c r="AXN8" s="90"/>
      <c r="AXO8" s="90"/>
      <c r="AXP8" s="90"/>
      <c r="AXQ8" s="90"/>
      <c r="AXR8" s="90"/>
      <c r="AXS8" s="90"/>
      <c r="AXT8" s="90"/>
      <c r="AXU8" s="90"/>
      <c r="AXV8" s="90"/>
      <c r="AXW8" s="90"/>
      <c r="AXX8" s="90"/>
      <c r="AXY8" s="90"/>
      <c r="AXZ8" s="90"/>
      <c r="AYA8" s="90"/>
      <c r="AYB8" s="90"/>
      <c r="AYC8" s="90"/>
      <c r="AYD8" s="90"/>
      <c r="AYE8" s="90"/>
      <c r="AYF8" s="90"/>
      <c r="AYG8" s="90"/>
      <c r="AYH8" s="90"/>
      <c r="AYI8" s="90"/>
      <c r="AYJ8" s="90"/>
      <c r="AYK8" s="90"/>
      <c r="AYL8" s="90"/>
      <c r="AYM8" s="90"/>
      <c r="AYN8" s="90"/>
      <c r="AYO8" s="90"/>
      <c r="AYP8" s="90"/>
      <c r="AYQ8" s="90"/>
      <c r="AYR8" s="90"/>
      <c r="AYS8" s="90"/>
      <c r="AYT8" s="90"/>
      <c r="AYU8" s="90"/>
      <c r="AYV8" s="90"/>
      <c r="AYW8" s="90"/>
      <c r="AYX8" s="90"/>
      <c r="AYY8" s="90"/>
      <c r="AYZ8" s="90"/>
      <c r="AZA8" s="90"/>
      <c r="AZB8" s="90"/>
      <c r="AZC8" s="90"/>
      <c r="AZD8" s="90"/>
      <c r="AZE8" s="90"/>
      <c r="AZF8" s="90"/>
      <c r="AZG8" s="90"/>
      <c r="AZH8" s="90"/>
      <c r="AZI8" s="90"/>
      <c r="AZJ8" s="90"/>
      <c r="AZK8" s="90"/>
      <c r="AZL8" s="90"/>
      <c r="AZM8" s="90"/>
      <c r="AZN8" s="90"/>
      <c r="AZO8" s="90"/>
      <c r="AZP8" s="90"/>
      <c r="AZQ8" s="90"/>
      <c r="AZR8" s="90"/>
      <c r="AZS8" s="90"/>
      <c r="AZT8" s="90"/>
      <c r="AZU8" s="90"/>
      <c r="AZV8" s="90"/>
      <c r="AZW8" s="90"/>
      <c r="AZX8" s="90"/>
      <c r="AZY8" s="90"/>
      <c r="AZZ8" s="90"/>
      <c r="BAA8" s="90"/>
      <c r="BAB8" s="90"/>
      <c r="BAC8" s="90"/>
      <c r="BAD8" s="90"/>
      <c r="BAE8" s="90"/>
      <c r="BAF8" s="90"/>
      <c r="BAG8" s="90"/>
      <c r="BAH8" s="90"/>
      <c r="BAI8" s="90"/>
      <c r="BAJ8" s="90"/>
      <c r="BAK8" s="90"/>
      <c r="BAL8" s="90"/>
      <c r="BAM8" s="90"/>
      <c r="BAN8" s="90"/>
      <c r="BAO8" s="90"/>
      <c r="BAP8" s="90"/>
      <c r="BAQ8" s="90"/>
      <c r="BAR8" s="90"/>
      <c r="BAS8" s="90"/>
      <c r="BAT8" s="90"/>
      <c r="BAU8" s="90"/>
      <c r="BAV8" s="90"/>
      <c r="BAW8" s="90"/>
      <c r="BAX8" s="90"/>
      <c r="BAY8" s="90"/>
      <c r="BAZ8" s="90"/>
      <c r="BBA8" s="90"/>
      <c r="BBB8" s="90"/>
      <c r="BBC8" s="90"/>
      <c r="BBD8" s="90"/>
      <c r="BBE8" s="90"/>
      <c r="BBF8" s="90"/>
      <c r="BBG8" s="90"/>
      <c r="BBH8" s="90"/>
      <c r="BBI8" s="90"/>
      <c r="BBJ8" s="90"/>
      <c r="BBK8" s="90"/>
      <c r="BBL8" s="90"/>
      <c r="BBM8" s="90"/>
      <c r="BBN8" s="90"/>
      <c r="BBO8" s="90"/>
      <c r="BBP8" s="90"/>
      <c r="BBQ8" s="90"/>
      <c r="BBR8" s="90"/>
      <c r="BBS8" s="90"/>
      <c r="BBT8" s="90"/>
      <c r="BBU8" s="90"/>
      <c r="BBV8" s="90"/>
      <c r="BBW8" s="90"/>
      <c r="BBX8" s="90"/>
      <c r="BBY8" s="90"/>
      <c r="BBZ8" s="90"/>
      <c r="BCA8" s="90"/>
      <c r="BCB8" s="90"/>
      <c r="BCC8" s="90"/>
      <c r="BCD8" s="90"/>
      <c r="BCE8" s="90"/>
      <c r="BCF8" s="90"/>
      <c r="BCG8" s="90"/>
      <c r="BCH8" s="90"/>
      <c r="BCI8" s="90"/>
      <c r="BCJ8" s="90"/>
      <c r="BCK8" s="90"/>
      <c r="BCL8" s="90"/>
      <c r="BCM8" s="90"/>
      <c r="BCN8" s="90"/>
      <c r="BCO8" s="90"/>
      <c r="BCP8" s="90"/>
      <c r="BCQ8" s="90"/>
      <c r="BCR8" s="90"/>
      <c r="BCS8" s="90"/>
      <c r="BCT8" s="90"/>
      <c r="BCU8" s="90"/>
      <c r="BCV8" s="90"/>
      <c r="BCW8" s="90"/>
      <c r="BCX8" s="90"/>
      <c r="BCY8" s="90"/>
      <c r="BCZ8" s="90"/>
      <c r="BDA8" s="90"/>
      <c r="BDB8" s="90"/>
      <c r="BDC8" s="90"/>
      <c r="BDD8" s="90"/>
      <c r="BDE8" s="90"/>
      <c r="BDF8" s="90"/>
      <c r="BDG8" s="90"/>
      <c r="BDH8" s="90"/>
      <c r="BDI8" s="90"/>
      <c r="BDJ8" s="90"/>
      <c r="BDK8" s="90"/>
      <c r="BDL8" s="90"/>
      <c r="BDM8" s="90"/>
      <c r="BDN8" s="90"/>
      <c r="BDO8" s="90"/>
      <c r="BDP8" s="90"/>
      <c r="BDQ8" s="90"/>
      <c r="BDR8" s="90"/>
      <c r="BDS8" s="90"/>
      <c r="BDT8" s="90"/>
      <c r="BDU8" s="90"/>
      <c r="BDV8" s="90"/>
      <c r="BDW8" s="90"/>
      <c r="BDX8" s="90"/>
      <c r="BDY8" s="90"/>
      <c r="BDZ8" s="90"/>
      <c r="BEA8" s="90"/>
      <c r="BEB8" s="90"/>
      <c r="BEC8" s="90"/>
      <c r="BED8" s="90"/>
      <c r="BEE8" s="90"/>
      <c r="BEF8" s="90"/>
      <c r="BEG8" s="90"/>
      <c r="BEH8" s="90"/>
      <c r="BEI8" s="90"/>
      <c r="BEJ8" s="90"/>
      <c r="BEK8" s="90"/>
      <c r="BEL8" s="90"/>
      <c r="BEM8" s="90"/>
      <c r="BEN8" s="90"/>
      <c r="BEO8" s="90"/>
      <c r="BEP8" s="90"/>
      <c r="BEQ8" s="90"/>
      <c r="BER8" s="90"/>
      <c r="BES8" s="90"/>
      <c r="BET8" s="90"/>
      <c r="BEU8" s="90"/>
      <c r="BEV8" s="90"/>
      <c r="BEW8" s="90"/>
      <c r="BEX8" s="90"/>
      <c r="BEY8" s="90"/>
      <c r="BEZ8" s="90"/>
      <c r="BFA8" s="90"/>
      <c r="BFB8" s="90"/>
      <c r="BFC8" s="90"/>
      <c r="BFD8" s="90"/>
      <c r="BFE8" s="90"/>
      <c r="BFF8" s="90"/>
      <c r="BFG8" s="90"/>
      <c r="BFH8" s="90"/>
      <c r="BFI8" s="90"/>
      <c r="BFJ8" s="90"/>
      <c r="BFK8" s="90"/>
      <c r="BFL8" s="90"/>
      <c r="BFM8" s="90"/>
      <c r="BFN8" s="90"/>
      <c r="BFO8" s="90"/>
      <c r="BFP8" s="90"/>
      <c r="BFQ8" s="90"/>
      <c r="BFR8" s="90"/>
      <c r="BFS8" s="90"/>
      <c r="BFT8" s="90"/>
      <c r="BFU8" s="90"/>
      <c r="BFV8" s="90"/>
      <c r="BFW8" s="90"/>
      <c r="BFX8" s="90"/>
      <c r="BFY8" s="90"/>
      <c r="BFZ8" s="90"/>
      <c r="BGA8" s="90"/>
    </row>
    <row r="9" spans="1:1535" ht="12" hidden="1" customHeight="1" x14ac:dyDescent="0.2">
      <c r="A9" s="372"/>
      <c r="B9" s="373"/>
      <c r="C9" s="432"/>
      <c r="D9" s="313"/>
      <c r="E9" s="165">
        <f>Zápisy!W2482</f>
        <v>5</v>
      </c>
      <c r="F9" s="175">
        <f>Zápisy!X2482</f>
        <v>3</v>
      </c>
      <c r="G9" s="138">
        <f>Zápisy!U2306</f>
        <v>7</v>
      </c>
      <c r="H9" s="171">
        <f>Zápisy!V2306</f>
        <v>1</v>
      </c>
      <c r="I9" s="165">
        <f>Zápisy!W2130</f>
        <v>4</v>
      </c>
      <c r="J9" s="175">
        <f>Zápisy!X2130</f>
        <v>4</v>
      </c>
      <c r="K9" s="138">
        <f>Zápisy!U1954</f>
        <v>5</v>
      </c>
      <c r="L9" s="171">
        <f>Zápisy!V1954</f>
        <v>3</v>
      </c>
      <c r="M9" s="165">
        <f>Zápisy!W1778</f>
        <v>5</v>
      </c>
      <c r="N9" s="175">
        <f>Zápisy!X1778</f>
        <v>3</v>
      </c>
      <c r="O9" s="138">
        <f>Zápisy!U1602</f>
        <v>1.5</v>
      </c>
      <c r="P9" s="171">
        <f>Zápisy!V1602</f>
        <v>6.5</v>
      </c>
      <c r="Q9" s="165">
        <f>Zápisy!W1426</f>
        <v>6</v>
      </c>
      <c r="R9" s="175">
        <f>Zápisy!X1426</f>
        <v>2</v>
      </c>
      <c r="S9" s="138">
        <f>Zápisy!U1250</f>
        <v>5</v>
      </c>
      <c r="T9" s="171">
        <f>Zápisy!V1250</f>
        <v>3</v>
      </c>
      <c r="U9" s="165">
        <f>Zápisy!W1074</f>
        <v>2</v>
      </c>
      <c r="V9" s="175">
        <f>Zápisy!X1074</f>
        <v>6</v>
      </c>
      <c r="W9" s="138">
        <f>Zápisy!U898</f>
        <v>8</v>
      </c>
      <c r="X9" s="171">
        <f>Zápisy!V898</f>
        <v>0</v>
      </c>
      <c r="Y9" s="165">
        <f>Zápisy!W722</f>
        <v>6</v>
      </c>
      <c r="Z9" s="175">
        <f>Zápisy!X722</f>
        <v>2</v>
      </c>
      <c r="AA9" s="138">
        <f>Zápisy!U546</f>
        <v>7</v>
      </c>
      <c r="AB9" s="171">
        <f>Zápisy!V546</f>
        <v>1</v>
      </c>
      <c r="AC9" s="165">
        <f>Zápisy!W370</f>
        <v>2.5</v>
      </c>
      <c r="AD9" s="175">
        <f>Zápisy!X370</f>
        <v>5.5</v>
      </c>
      <c r="AE9" s="138">
        <f>Zápisy!U194</f>
        <v>4</v>
      </c>
      <c r="AF9" s="171">
        <f>Zápisy!V194</f>
        <v>4</v>
      </c>
      <c r="AG9" s="165">
        <f>Zápisy!W15</f>
        <v>5</v>
      </c>
      <c r="AH9" s="132">
        <f>Zápisy!X15</f>
        <v>3</v>
      </c>
      <c r="AI9" s="399"/>
      <c r="AJ9" s="420"/>
      <c r="AK9" s="420"/>
      <c r="AL9" s="420"/>
      <c r="AM9" s="376"/>
      <c r="AN9" s="443"/>
      <c r="AO9" s="399"/>
      <c r="AP9" s="394"/>
      <c r="AQ9" s="400"/>
      <c r="AR9" s="395"/>
      <c r="AS9" s="356"/>
      <c r="AT9" s="353"/>
      <c r="AU9" s="343"/>
      <c r="AV9" s="90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34"/>
      <c r="BJ9" s="334"/>
      <c r="BK9" s="334"/>
      <c r="BL9" s="334"/>
      <c r="BM9" s="334"/>
      <c r="BN9" s="334"/>
      <c r="BO9" s="334"/>
      <c r="BP9" s="334"/>
      <c r="BQ9" s="334"/>
      <c r="BR9" s="334"/>
      <c r="BS9" s="334"/>
      <c r="BT9" s="334"/>
      <c r="BU9" s="334"/>
      <c r="BV9" s="334"/>
      <c r="BW9" s="334"/>
      <c r="BX9" s="334"/>
      <c r="BY9" s="334"/>
      <c r="BZ9" s="334"/>
      <c r="CA9" s="334"/>
      <c r="CB9" s="334"/>
      <c r="CC9" s="330"/>
      <c r="CD9" s="334"/>
      <c r="CE9" s="334"/>
      <c r="CF9" s="334"/>
      <c r="CG9" s="334"/>
      <c r="CH9" s="334"/>
      <c r="CI9" s="334"/>
      <c r="CJ9" s="334"/>
      <c r="CK9" s="334"/>
      <c r="CL9" s="334"/>
      <c r="CM9" s="334"/>
      <c r="CN9" s="334"/>
      <c r="CO9" s="334"/>
      <c r="CP9" s="334"/>
      <c r="CQ9" s="334"/>
      <c r="CR9" s="334"/>
      <c r="CS9" s="334"/>
      <c r="CT9" s="334"/>
      <c r="CU9" s="334"/>
      <c r="CV9" s="334"/>
      <c r="CW9" s="334"/>
      <c r="CX9" s="334"/>
      <c r="CY9" s="334"/>
      <c r="CZ9" s="334"/>
      <c r="DA9" s="334"/>
      <c r="DB9" s="334"/>
      <c r="DC9" s="334"/>
      <c r="DD9" s="334"/>
      <c r="DE9" s="334"/>
      <c r="DF9" s="334"/>
      <c r="DG9" s="334"/>
      <c r="DH9" s="334"/>
      <c r="DI9" s="334"/>
      <c r="DJ9" s="151"/>
      <c r="DK9" s="334"/>
      <c r="DL9" s="334"/>
      <c r="DM9" s="334"/>
      <c r="DN9" s="334"/>
      <c r="DO9" s="334"/>
      <c r="DP9" s="334"/>
      <c r="DQ9" s="334"/>
      <c r="DR9" s="334"/>
      <c r="DS9" s="334"/>
      <c r="DT9" s="334"/>
      <c r="DU9" s="334"/>
      <c r="DV9" s="334"/>
      <c r="DW9" s="334"/>
      <c r="DX9" s="334"/>
      <c r="DY9" s="334"/>
      <c r="DZ9" s="334"/>
      <c r="EA9" s="334"/>
      <c r="EB9" s="334"/>
      <c r="EC9" s="334"/>
      <c r="ED9" s="334"/>
      <c r="EE9" s="334"/>
      <c r="EF9" s="334"/>
      <c r="EG9" s="334"/>
      <c r="EH9" s="334"/>
      <c r="EI9" s="334"/>
      <c r="EJ9" s="334"/>
      <c r="EK9" s="334"/>
      <c r="EL9" s="334"/>
      <c r="EM9" s="334"/>
      <c r="EN9" s="334"/>
      <c r="EO9" s="334"/>
      <c r="EP9" s="334"/>
      <c r="EQ9" s="90"/>
      <c r="ER9" s="334"/>
      <c r="ES9" s="334"/>
      <c r="ET9" s="334"/>
      <c r="EU9" s="334"/>
      <c r="EV9" s="334"/>
      <c r="EW9" s="334"/>
      <c r="EX9" s="334"/>
      <c r="EY9" s="334"/>
      <c r="EZ9" s="334"/>
      <c r="FA9" s="334"/>
      <c r="FB9" s="334"/>
      <c r="FC9" s="334"/>
      <c r="FD9" s="334"/>
      <c r="FE9" s="334"/>
      <c r="FF9" s="334"/>
      <c r="FG9" s="334"/>
      <c r="FH9" s="334"/>
      <c r="FI9" s="334"/>
      <c r="FJ9" s="334"/>
      <c r="FK9" s="334"/>
      <c r="FL9" s="334"/>
      <c r="FM9" s="334"/>
      <c r="FN9" s="334"/>
      <c r="FO9" s="334"/>
      <c r="FP9" s="334"/>
      <c r="FQ9" s="334"/>
      <c r="FR9" s="334"/>
      <c r="FS9" s="334"/>
      <c r="FT9" s="334"/>
      <c r="FU9" s="334"/>
      <c r="FV9" s="334"/>
      <c r="FW9" s="334"/>
      <c r="FX9" s="90"/>
      <c r="FY9" s="334"/>
      <c r="FZ9" s="334"/>
      <c r="GA9" s="334"/>
      <c r="GB9" s="334"/>
      <c r="GC9" s="334"/>
      <c r="GD9" s="334"/>
      <c r="GE9" s="334"/>
      <c r="GF9" s="334"/>
      <c r="GG9" s="334"/>
      <c r="GH9" s="334"/>
      <c r="GI9" s="334"/>
      <c r="GJ9" s="334"/>
      <c r="GK9" s="334"/>
      <c r="GL9" s="334"/>
      <c r="GM9" s="334"/>
      <c r="GN9" s="334"/>
      <c r="GO9" s="334"/>
      <c r="GP9" s="334"/>
      <c r="GQ9" s="334"/>
      <c r="GR9" s="334"/>
      <c r="GS9" s="334"/>
      <c r="GT9" s="334"/>
      <c r="GU9" s="334"/>
      <c r="GV9" s="334"/>
      <c r="GW9" s="334"/>
      <c r="GX9" s="334"/>
      <c r="GY9" s="334"/>
      <c r="GZ9" s="334"/>
      <c r="HA9" s="334"/>
      <c r="HB9" s="334"/>
      <c r="HC9" s="334"/>
      <c r="HD9" s="334"/>
      <c r="HE9" s="90"/>
      <c r="HF9" s="334"/>
      <c r="HG9" s="334"/>
      <c r="HH9" s="334"/>
      <c r="HI9" s="334"/>
      <c r="HJ9" s="334"/>
      <c r="HK9" s="334"/>
      <c r="HL9" s="334"/>
      <c r="HM9" s="334"/>
      <c r="HN9" s="334"/>
      <c r="HO9" s="334"/>
      <c r="HP9" s="334"/>
      <c r="HQ9" s="334"/>
      <c r="HR9" s="334"/>
      <c r="HS9" s="334"/>
      <c r="HT9" s="334"/>
      <c r="HU9" s="334"/>
      <c r="HV9" s="334"/>
      <c r="HW9" s="334"/>
      <c r="HX9" s="334"/>
      <c r="HY9" s="334"/>
      <c r="HZ9" s="334"/>
      <c r="IA9" s="334"/>
      <c r="IB9" s="334"/>
      <c r="IC9" s="334"/>
      <c r="ID9" s="334"/>
      <c r="IE9" s="334"/>
      <c r="IF9" s="334"/>
      <c r="IG9" s="334"/>
      <c r="IH9" s="334"/>
      <c r="II9" s="334"/>
      <c r="IJ9" s="334"/>
      <c r="IK9" s="334"/>
      <c r="IL9" s="90"/>
      <c r="IM9" s="334"/>
      <c r="IN9" s="334"/>
      <c r="IO9" s="334"/>
      <c r="IP9" s="334"/>
      <c r="IQ9" s="334"/>
      <c r="IR9" s="334"/>
      <c r="IS9" s="334"/>
      <c r="IT9" s="334"/>
      <c r="IU9" s="334"/>
      <c r="IV9" s="334"/>
      <c r="IW9" s="334"/>
      <c r="IX9" s="334"/>
      <c r="IY9" s="334"/>
      <c r="IZ9" s="334"/>
      <c r="JA9" s="334"/>
      <c r="JB9" s="334"/>
      <c r="JC9" s="334"/>
      <c r="JD9" s="334"/>
      <c r="JE9" s="334"/>
      <c r="JF9" s="334"/>
      <c r="JG9" s="334"/>
      <c r="JH9" s="334"/>
      <c r="JI9" s="334"/>
      <c r="JJ9" s="334"/>
      <c r="JK9" s="334"/>
      <c r="JL9" s="334"/>
      <c r="JM9" s="334"/>
      <c r="JN9" s="334"/>
      <c r="JO9" s="334"/>
      <c r="JP9" s="334"/>
      <c r="JQ9" s="334"/>
      <c r="JR9" s="334"/>
      <c r="JS9" s="90"/>
      <c r="JT9" s="334"/>
      <c r="JU9" s="334"/>
      <c r="JV9" s="334"/>
      <c r="JW9" s="334"/>
      <c r="JX9" s="334"/>
      <c r="JY9" s="334"/>
      <c r="JZ9" s="334"/>
      <c r="KA9" s="334"/>
      <c r="KB9" s="334"/>
      <c r="KC9" s="334"/>
      <c r="KD9" s="334"/>
      <c r="KE9" s="334"/>
      <c r="KF9" s="334"/>
      <c r="KG9" s="334"/>
      <c r="KH9" s="334"/>
      <c r="KI9" s="334"/>
      <c r="KJ9" s="334"/>
      <c r="KK9" s="334"/>
      <c r="KL9" s="334"/>
      <c r="KM9" s="334"/>
      <c r="KN9" s="334"/>
      <c r="KO9" s="334"/>
      <c r="KP9" s="334"/>
      <c r="KQ9" s="334"/>
      <c r="KR9" s="334"/>
      <c r="KS9" s="334"/>
      <c r="KT9" s="334"/>
      <c r="KU9" s="334"/>
      <c r="KV9" s="334"/>
      <c r="KW9" s="334"/>
      <c r="KX9" s="334"/>
      <c r="KY9" s="334"/>
      <c r="KZ9" s="90"/>
      <c r="LA9" s="334"/>
      <c r="LB9" s="334"/>
      <c r="LC9" s="334"/>
      <c r="LD9" s="334"/>
      <c r="LE9" s="334"/>
      <c r="LF9" s="334"/>
      <c r="LG9" s="334"/>
      <c r="LH9" s="334"/>
      <c r="LI9" s="334"/>
      <c r="LJ9" s="334"/>
      <c r="LK9" s="334"/>
      <c r="LL9" s="334"/>
      <c r="LM9" s="334"/>
      <c r="LN9" s="334"/>
      <c r="LO9" s="334"/>
      <c r="LP9" s="334"/>
      <c r="LQ9" s="334"/>
      <c r="LR9" s="334"/>
      <c r="LS9" s="334"/>
      <c r="LT9" s="334"/>
      <c r="LU9" s="334"/>
      <c r="LV9" s="334"/>
      <c r="LW9" s="334"/>
      <c r="LX9" s="334"/>
      <c r="LY9" s="334"/>
      <c r="LZ9" s="334"/>
      <c r="MA9" s="334"/>
      <c r="MB9" s="334"/>
      <c r="MC9" s="334"/>
      <c r="MD9" s="334"/>
      <c r="ME9" s="334"/>
      <c r="MF9" s="334"/>
      <c r="MG9" s="90"/>
      <c r="MH9" s="462"/>
      <c r="MI9" s="153"/>
      <c r="MJ9" s="462"/>
      <c r="MK9" s="157"/>
      <c r="ML9" s="336"/>
      <c r="MM9" s="158"/>
      <c r="MN9" s="462"/>
      <c r="MO9" s="90"/>
      <c r="MP9" s="327"/>
      <c r="MQ9" s="90"/>
      <c r="MR9" s="90"/>
      <c r="MS9" s="90"/>
      <c r="MT9" s="90"/>
      <c r="MU9" s="90"/>
      <c r="MV9" s="90"/>
      <c r="MW9" s="90"/>
      <c r="MX9" s="90"/>
      <c r="MY9" s="90"/>
      <c r="MZ9" s="90"/>
      <c r="NA9" s="90"/>
      <c r="NB9" s="90"/>
      <c r="NC9" s="90"/>
      <c r="ND9" s="90"/>
      <c r="NE9" s="90"/>
      <c r="NF9" s="90"/>
      <c r="NG9" s="90"/>
      <c r="NH9" s="90"/>
      <c r="NI9" s="90"/>
      <c r="NJ9" s="90"/>
      <c r="NK9" s="90"/>
      <c r="NL9" s="90"/>
      <c r="NM9" s="90"/>
      <c r="NN9" s="90"/>
      <c r="NO9" s="90"/>
      <c r="NP9" s="90"/>
      <c r="NQ9" s="90"/>
      <c r="NR9" s="90"/>
      <c r="NS9" s="90"/>
      <c r="NT9" s="90"/>
      <c r="NU9" s="90"/>
      <c r="NV9" s="90"/>
      <c r="NW9" s="90"/>
      <c r="NX9" s="90"/>
      <c r="NY9" s="90"/>
      <c r="NZ9" s="90"/>
      <c r="OA9" s="90"/>
      <c r="OB9" s="90"/>
      <c r="OC9" s="90"/>
      <c r="OD9" s="90"/>
      <c r="OE9" s="90"/>
      <c r="OF9" s="90"/>
      <c r="OG9" s="90"/>
      <c r="OH9" s="90"/>
      <c r="OI9" s="90"/>
      <c r="OJ9" s="90"/>
      <c r="OK9" s="90"/>
      <c r="OL9" s="90"/>
      <c r="OM9" s="90"/>
      <c r="ON9" s="90"/>
      <c r="OO9" s="90"/>
      <c r="OP9" s="90"/>
      <c r="OQ9" s="90"/>
      <c r="OR9" s="90"/>
      <c r="OS9" s="90"/>
      <c r="OT9" s="90"/>
      <c r="OU9" s="90"/>
      <c r="OV9" s="90"/>
      <c r="OW9" s="90"/>
      <c r="OX9" s="90"/>
      <c r="OY9" s="90"/>
      <c r="OZ9" s="90"/>
      <c r="PA9" s="90"/>
      <c r="PB9" s="90"/>
      <c r="PC9" s="90"/>
      <c r="PD9" s="90"/>
      <c r="PE9" s="90"/>
      <c r="PF9" s="90"/>
      <c r="PG9" s="90"/>
      <c r="PH9" s="90"/>
      <c r="PI9" s="90"/>
      <c r="PJ9" s="90"/>
      <c r="PK9" s="90"/>
      <c r="PL9" s="90"/>
      <c r="PM9" s="90"/>
      <c r="PN9" s="90"/>
      <c r="PO9" s="90"/>
      <c r="PP9" s="90"/>
      <c r="PQ9" s="90"/>
      <c r="PR9" s="90"/>
      <c r="PS9" s="90"/>
      <c r="PT9" s="90"/>
      <c r="PU9" s="90"/>
      <c r="PV9" s="90"/>
      <c r="PW9" s="90"/>
      <c r="PX9" s="90"/>
      <c r="PY9" s="90"/>
      <c r="PZ9" s="90"/>
      <c r="QA9" s="90"/>
      <c r="QB9" s="90"/>
      <c r="QC9" s="90"/>
      <c r="QD9" s="90"/>
      <c r="QE9" s="90"/>
      <c r="QF9" s="90"/>
      <c r="QG9" s="90"/>
      <c r="QH9" s="90"/>
      <c r="QI9" s="90"/>
      <c r="QJ9" s="90"/>
      <c r="QK9" s="90"/>
      <c r="QL9" s="90"/>
      <c r="QM9" s="90"/>
      <c r="QN9" s="90"/>
      <c r="QO9" s="90"/>
      <c r="QP9" s="90"/>
      <c r="QQ9" s="90"/>
      <c r="QR9" s="90"/>
      <c r="QS9" s="90"/>
      <c r="QT9" s="90"/>
      <c r="QU9" s="90"/>
      <c r="QV9" s="90"/>
      <c r="QW9" s="90"/>
      <c r="QX9" s="90"/>
      <c r="QY9" s="90"/>
      <c r="QZ9" s="90"/>
      <c r="RA9" s="90"/>
      <c r="RB9" s="90"/>
      <c r="RC9" s="90"/>
      <c r="RD9" s="90"/>
      <c r="RE9" s="90"/>
      <c r="RF9" s="90"/>
      <c r="RG9" s="90"/>
      <c r="RH9" s="90"/>
      <c r="RI9" s="90"/>
      <c r="RJ9" s="90"/>
      <c r="RK9" s="90"/>
      <c r="RL9" s="90"/>
      <c r="RM9" s="90"/>
      <c r="RN9" s="90"/>
      <c r="RO9" s="90"/>
      <c r="RP9" s="90"/>
      <c r="RQ9" s="90"/>
      <c r="RR9" s="90"/>
      <c r="RS9" s="90"/>
      <c r="RT9" s="90"/>
      <c r="RU9" s="90"/>
      <c r="RV9" s="90"/>
      <c r="RW9" s="90"/>
      <c r="RX9" s="90"/>
      <c r="RY9" s="90"/>
      <c r="RZ9" s="90"/>
      <c r="SA9" s="90"/>
      <c r="SB9" s="90"/>
      <c r="SC9" s="90"/>
      <c r="SD9" s="90"/>
      <c r="SE9" s="90"/>
      <c r="SF9" s="90"/>
      <c r="SG9" s="90"/>
      <c r="SH9" s="90"/>
      <c r="SI9" s="90"/>
      <c r="SJ9" s="90"/>
      <c r="SK9" s="90"/>
      <c r="SL9" s="90"/>
      <c r="SM9" s="90"/>
      <c r="SN9" s="90"/>
      <c r="SO9" s="90"/>
      <c r="SP9" s="90"/>
      <c r="SQ9" s="90"/>
      <c r="SR9" s="90"/>
      <c r="SS9" s="90"/>
      <c r="ST9" s="90"/>
      <c r="SU9" s="90"/>
      <c r="SV9" s="90"/>
      <c r="SW9" s="90"/>
      <c r="SX9" s="90"/>
      <c r="SY9" s="90"/>
      <c r="SZ9" s="90"/>
      <c r="TA9" s="90"/>
      <c r="TB9" s="90"/>
      <c r="TC9" s="90"/>
      <c r="TD9" s="90"/>
      <c r="TE9" s="90"/>
      <c r="TF9" s="90"/>
      <c r="TG9" s="90"/>
      <c r="TH9" s="90"/>
      <c r="TI9" s="90"/>
      <c r="TJ9" s="90"/>
      <c r="TK9" s="90"/>
      <c r="TL9" s="90"/>
      <c r="TM9" s="90"/>
      <c r="TN9" s="90"/>
      <c r="TO9" s="90"/>
      <c r="TP9" s="90"/>
      <c r="TQ9" s="90"/>
      <c r="TR9" s="90"/>
      <c r="TS9" s="90"/>
      <c r="TT9" s="90"/>
      <c r="TU9" s="90"/>
      <c r="TV9" s="90"/>
      <c r="TW9" s="90"/>
      <c r="TX9" s="90"/>
      <c r="TY9" s="90"/>
      <c r="TZ9" s="90"/>
      <c r="UA9" s="90"/>
      <c r="UB9" s="90"/>
      <c r="UC9" s="90"/>
      <c r="UD9" s="90"/>
      <c r="UE9" s="90"/>
      <c r="UF9" s="90"/>
      <c r="UG9" s="90"/>
      <c r="UH9" s="90"/>
      <c r="UI9" s="90"/>
      <c r="UJ9" s="90"/>
      <c r="UK9" s="90"/>
      <c r="UL9" s="90"/>
      <c r="UM9" s="90"/>
      <c r="UN9" s="90"/>
      <c r="UO9" s="90"/>
      <c r="UP9" s="90"/>
      <c r="UQ9" s="90"/>
      <c r="UR9" s="90"/>
      <c r="US9" s="90"/>
      <c r="UT9" s="90"/>
      <c r="UU9" s="90"/>
      <c r="UV9" s="90"/>
      <c r="UW9" s="90"/>
      <c r="UX9" s="90"/>
      <c r="UY9" s="90"/>
      <c r="UZ9" s="90"/>
      <c r="VA9" s="90"/>
      <c r="VB9" s="90"/>
      <c r="VC9" s="90"/>
      <c r="VD9" s="90"/>
      <c r="VE9" s="90"/>
      <c r="VF9" s="90"/>
      <c r="VG9" s="90"/>
      <c r="VH9" s="90"/>
      <c r="VI9" s="90"/>
      <c r="VJ9" s="90"/>
      <c r="VK9" s="90"/>
      <c r="VL9" s="90"/>
      <c r="VM9" s="90"/>
      <c r="VN9" s="90"/>
      <c r="VO9" s="90"/>
      <c r="VP9" s="90"/>
      <c r="VQ9" s="90"/>
      <c r="VR9" s="90"/>
      <c r="VS9" s="90"/>
      <c r="VT9" s="90"/>
      <c r="VU9" s="90"/>
      <c r="VV9" s="90"/>
      <c r="VW9" s="90"/>
      <c r="VX9" s="90"/>
      <c r="VY9" s="90"/>
      <c r="VZ9" s="90"/>
      <c r="WA9" s="90"/>
      <c r="WB9" s="90"/>
      <c r="WC9" s="90"/>
      <c r="WD9" s="90"/>
      <c r="WE9" s="90"/>
      <c r="WF9" s="90"/>
      <c r="WG9" s="90"/>
      <c r="WH9" s="90"/>
      <c r="WI9" s="90"/>
      <c r="WJ9" s="90"/>
      <c r="WK9" s="90"/>
      <c r="WL9" s="90"/>
      <c r="WM9" s="90"/>
      <c r="WN9" s="90"/>
      <c r="WO9" s="90"/>
      <c r="WP9" s="90"/>
      <c r="WQ9" s="90"/>
      <c r="WR9" s="90"/>
      <c r="WS9" s="90"/>
      <c r="WT9" s="90"/>
      <c r="WU9" s="90"/>
      <c r="WV9" s="90"/>
      <c r="WW9" s="90"/>
      <c r="WX9" s="90"/>
      <c r="WY9" s="90"/>
      <c r="WZ9" s="90"/>
      <c r="XA9" s="90"/>
      <c r="XB9" s="90"/>
      <c r="XC9" s="90"/>
      <c r="XD9" s="90"/>
      <c r="XE9" s="90"/>
      <c r="XF9" s="90"/>
      <c r="XG9" s="90"/>
      <c r="XH9" s="90"/>
      <c r="XI9" s="90"/>
      <c r="XJ9" s="90"/>
      <c r="XK9" s="90"/>
      <c r="XL9" s="90"/>
      <c r="XM9" s="90"/>
      <c r="XN9" s="90"/>
      <c r="XO9" s="90"/>
      <c r="XP9" s="90"/>
      <c r="XQ9" s="90"/>
      <c r="XR9" s="90"/>
      <c r="XS9" s="90"/>
      <c r="XT9" s="90"/>
      <c r="XU9" s="90"/>
      <c r="XV9" s="90"/>
      <c r="XW9" s="90"/>
      <c r="XX9" s="90"/>
      <c r="XY9" s="90"/>
      <c r="XZ9" s="90"/>
      <c r="YA9" s="90"/>
      <c r="YB9" s="90"/>
      <c r="YC9" s="90"/>
      <c r="YD9" s="90"/>
      <c r="YE9" s="90"/>
      <c r="YF9" s="90"/>
      <c r="YG9" s="90"/>
      <c r="YH9" s="90"/>
      <c r="YI9" s="90"/>
      <c r="YJ9" s="90"/>
      <c r="YK9" s="90"/>
      <c r="YL9" s="90"/>
      <c r="YM9" s="90"/>
      <c r="YN9" s="90"/>
      <c r="YO9" s="90"/>
      <c r="YP9" s="90"/>
      <c r="YQ9" s="90"/>
      <c r="YR9" s="90"/>
      <c r="YS9" s="90"/>
      <c r="YT9" s="90"/>
      <c r="YU9" s="90"/>
      <c r="YV9" s="90"/>
      <c r="YW9" s="90"/>
      <c r="YX9" s="90"/>
      <c r="YY9" s="90"/>
      <c r="YZ9" s="90"/>
      <c r="ZA9" s="90"/>
      <c r="ZB9" s="90"/>
      <c r="ZC9" s="90"/>
      <c r="ZD9" s="90"/>
      <c r="ZE9" s="90"/>
      <c r="ZF9" s="90"/>
      <c r="ZG9" s="90"/>
      <c r="ZH9" s="90"/>
      <c r="ZI9" s="90"/>
      <c r="ZJ9" s="90"/>
      <c r="ZK9" s="90"/>
      <c r="ZL9" s="90"/>
      <c r="ZM9" s="90"/>
      <c r="ZN9" s="90"/>
      <c r="ZO9" s="90"/>
      <c r="ZP9" s="90"/>
      <c r="ZQ9" s="90"/>
      <c r="ZR9" s="90"/>
      <c r="ZS9" s="90"/>
      <c r="ZT9" s="90"/>
      <c r="ZU9" s="90"/>
      <c r="ZV9" s="90"/>
      <c r="ZW9" s="90"/>
      <c r="ZX9" s="90"/>
      <c r="ZY9" s="90"/>
      <c r="ZZ9" s="90"/>
      <c r="AAA9" s="90"/>
      <c r="AAB9" s="90"/>
      <c r="AAC9" s="90"/>
      <c r="AAD9" s="90"/>
      <c r="AAE9" s="90"/>
      <c r="AAF9" s="90"/>
      <c r="AAG9" s="90"/>
      <c r="AAH9" s="90"/>
      <c r="AAI9" s="90"/>
      <c r="AAJ9" s="90"/>
      <c r="AAK9" s="90"/>
      <c r="AAL9" s="90"/>
      <c r="AAM9" s="90"/>
      <c r="AAN9" s="90"/>
      <c r="AAO9" s="90"/>
      <c r="AAP9" s="90"/>
      <c r="AAQ9" s="90"/>
      <c r="AAR9" s="90"/>
      <c r="AAS9" s="90"/>
      <c r="AAT9" s="90"/>
      <c r="AAU9" s="90"/>
      <c r="AAV9" s="90"/>
      <c r="AAW9" s="90"/>
      <c r="AAX9" s="90"/>
      <c r="AAY9" s="90"/>
      <c r="AAZ9" s="90"/>
      <c r="ABA9" s="90"/>
      <c r="ABB9" s="90"/>
      <c r="ABC9" s="90"/>
      <c r="ABD9" s="90"/>
      <c r="ABE9" s="90"/>
      <c r="ABF9" s="90"/>
      <c r="ABG9" s="90"/>
      <c r="ABH9" s="90"/>
      <c r="ABI9" s="90"/>
      <c r="ABJ9" s="90"/>
      <c r="ABK9" s="90"/>
      <c r="ABL9" s="90"/>
      <c r="ABM9" s="90"/>
      <c r="ABN9" s="90"/>
      <c r="ABO9" s="90"/>
      <c r="ABP9" s="90"/>
      <c r="ABQ9" s="90"/>
      <c r="ABR9" s="90"/>
      <c r="ABS9" s="90"/>
      <c r="ABT9" s="90"/>
      <c r="ABU9" s="90"/>
      <c r="ABV9" s="90"/>
      <c r="ABW9" s="90"/>
      <c r="ABX9" s="90"/>
      <c r="ABY9" s="90"/>
      <c r="ABZ9" s="90"/>
      <c r="ACA9" s="90"/>
      <c r="ACB9" s="90"/>
      <c r="ACC9" s="90"/>
      <c r="ACD9" s="90"/>
      <c r="ACE9" s="90"/>
      <c r="ACF9" s="90"/>
      <c r="ACG9" s="90"/>
      <c r="ACH9" s="90"/>
      <c r="ACI9" s="90"/>
      <c r="ACJ9" s="90"/>
      <c r="ACK9" s="90"/>
      <c r="ACL9" s="90"/>
      <c r="ACM9" s="90"/>
      <c r="ACN9" s="90"/>
      <c r="ACO9" s="90"/>
      <c r="ACP9" s="90"/>
      <c r="ACQ9" s="90"/>
      <c r="ACR9" s="90"/>
      <c r="ACS9" s="90"/>
      <c r="ACT9" s="90"/>
      <c r="ACU9" s="90"/>
      <c r="ACV9" s="90"/>
      <c r="ACW9" s="90"/>
      <c r="ACX9" s="90"/>
      <c r="ACY9" s="90"/>
      <c r="ACZ9" s="90"/>
      <c r="ADA9" s="90"/>
      <c r="ADB9" s="90"/>
      <c r="ADC9" s="90"/>
      <c r="ADD9" s="90"/>
      <c r="ADE9" s="90"/>
      <c r="ADF9" s="90"/>
      <c r="ADG9" s="90"/>
      <c r="ADH9" s="90"/>
      <c r="ADI9" s="90"/>
      <c r="ADJ9" s="90"/>
      <c r="ADK9" s="90"/>
      <c r="ADL9" s="90"/>
      <c r="ADM9" s="90"/>
      <c r="ADN9" s="90"/>
      <c r="ADO9" s="90"/>
      <c r="ADP9" s="90"/>
      <c r="ADQ9" s="90"/>
      <c r="ADR9" s="90"/>
      <c r="ADS9" s="90"/>
      <c r="ADT9" s="90"/>
      <c r="ADU9" s="90"/>
      <c r="ADV9" s="90"/>
      <c r="ADW9" s="90"/>
      <c r="ADX9" s="90"/>
      <c r="ADY9" s="90"/>
      <c r="ADZ9" s="90"/>
      <c r="AEA9" s="90"/>
      <c r="AEB9" s="90"/>
      <c r="AEC9" s="90"/>
      <c r="AED9" s="90"/>
      <c r="AEE9" s="90"/>
      <c r="AEF9" s="90"/>
      <c r="AEG9" s="90"/>
      <c r="AEH9" s="90"/>
      <c r="AEI9" s="90"/>
      <c r="AEJ9" s="90"/>
      <c r="AEK9" s="90"/>
      <c r="AEL9" s="90"/>
      <c r="AEM9" s="90"/>
      <c r="AEN9" s="90"/>
      <c r="AEO9" s="90"/>
      <c r="AEP9" s="90"/>
      <c r="AEQ9" s="90"/>
      <c r="AER9" s="90"/>
      <c r="AES9" s="90"/>
      <c r="AET9" s="90"/>
      <c r="AEU9" s="90"/>
      <c r="AEV9" s="90"/>
      <c r="AEW9" s="90"/>
      <c r="AEX9" s="90"/>
      <c r="AEY9" s="90"/>
      <c r="AEZ9" s="90"/>
      <c r="AFA9" s="90"/>
      <c r="AFB9" s="90"/>
      <c r="AFC9" s="90"/>
      <c r="AFD9" s="90"/>
      <c r="AFE9" s="90"/>
      <c r="AFF9" s="90"/>
      <c r="AFG9" s="90"/>
      <c r="AFH9" s="90"/>
      <c r="AFI9" s="90"/>
      <c r="AFJ9" s="90"/>
      <c r="AFK9" s="90"/>
      <c r="AFL9" s="90"/>
      <c r="AFM9" s="90"/>
      <c r="AFN9" s="90"/>
      <c r="AFO9" s="90"/>
      <c r="AFP9" s="90"/>
      <c r="AFQ9" s="90"/>
      <c r="AFR9" s="90"/>
      <c r="AFS9" s="90"/>
      <c r="AFT9" s="90"/>
      <c r="AFU9" s="90"/>
      <c r="AFV9" s="90"/>
      <c r="AFW9" s="90"/>
      <c r="AFX9" s="90"/>
      <c r="AFY9" s="90"/>
      <c r="AFZ9" s="90"/>
      <c r="AGA9" s="90"/>
      <c r="AGB9" s="90"/>
      <c r="AGC9" s="90"/>
      <c r="AGD9" s="90"/>
      <c r="AGE9" s="90"/>
      <c r="AGF9" s="90"/>
      <c r="AGG9" s="90"/>
      <c r="AGH9" s="90"/>
      <c r="AGI9" s="90"/>
      <c r="AGJ9" s="90"/>
      <c r="AGK9" s="90"/>
      <c r="AGL9" s="90"/>
      <c r="AGM9" s="90"/>
      <c r="AGN9" s="90"/>
      <c r="AGO9" s="90"/>
      <c r="AGP9" s="90"/>
      <c r="AGQ9" s="90"/>
      <c r="AGR9" s="90"/>
      <c r="AGS9" s="90"/>
      <c r="AGT9" s="90"/>
      <c r="AGU9" s="90"/>
      <c r="AGV9" s="90"/>
      <c r="AGW9" s="90"/>
      <c r="AGX9" s="90"/>
      <c r="AGY9" s="90"/>
      <c r="AGZ9" s="90"/>
      <c r="AHA9" s="90"/>
      <c r="AHB9" s="90"/>
      <c r="AHC9" s="90"/>
      <c r="AHD9" s="90"/>
      <c r="AHE9" s="90"/>
      <c r="AHF9" s="90"/>
      <c r="AHG9" s="90"/>
      <c r="AHH9" s="90"/>
      <c r="AHI9" s="90"/>
      <c r="AHJ9" s="90"/>
      <c r="AHK9" s="90"/>
      <c r="AHL9" s="90"/>
      <c r="AHM9" s="90"/>
      <c r="AHN9" s="90"/>
      <c r="AHO9" s="90"/>
      <c r="AHP9" s="90"/>
      <c r="AHQ9" s="90"/>
      <c r="AHR9" s="90"/>
      <c r="AHS9" s="90"/>
      <c r="AHT9" s="90"/>
      <c r="AHU9" s="90"/>
      <c r="AHV9" s="90"/>
      <c r="AHW9" s="90"/>
      <c r="AHX9" s="90"/>
      <c r="AHY9" s="90"/>
      <c r="AHZ9" s="90"/>
      <c r="AIA9" s="90"/>
      <c r="AIB9" s="90"/>
      <c r="AIC9" s="90"/>
      <c r="AID9" s="90"/>
      <c r="AIE9" s="90"/>
      <c r="AIF9" s="90"/>
      <c r="AIG9" s="90"/>
      <c r="AIH9" s="90"/>
      <c r="AII9" s="90"/>
      <c r="AIJ9" s="90"/>
      <c r="AIK9" s="90"/>
      <c r="AIL9" s="90"/>
      <c r="AIM9" s="90"/>
      <c r="AIN9" s="90"/>
      <c r="AIO9" s="90"/>
      <c r="AIP9" s="90"/>
      <c r="AIQ9" s="90"/>
      <c r="AIR9" s="90"/>
      <c r="AIS9" s="90"/>
      <c r="AIT9" s="90"/>
      <c r="AIU9" s="90"/>
      <c r="AIV9" s="90"/>
      <c r="AIW9" s="90"/>
      <c r="AIX9" s="90"/>
      <c r="AIY9" s="90"/>
      <c r="AIZ9" s="90"/>
      <c r="AJA9" s="90"/>
      <c r="AJB9" s="90"/>
      <c r="AJC9" s="90"/>
      <c r="AJD9" s="90"/>
      <c r="AJE9" s="90"/>
      <c r="AJF9" s="90"/>
      <c r="AJG9" s="90"/>
      <c r="AJH9" s="90"/>
      <c r="AJI9" s="90"/>
      <c r="AJJ9" s="90"/>
      <c r="AJK9" s="90"/>
      <c r="AJL9" s="90"/>
      <c r="AJM9" s="90"/>
      <c r="AJN9" s="90"/>
      <c r="AJO9" s="90"/>
      <c r="AJP9" s="90"/>
      <c r="AJQ9" s="90"/>
      <c r="AJR9" s="90"/>
      <c r="AJS9" s="90"/>
      <c r="AJT9" s="90"/>
      <c r="AJU9" s="90"/>
      <c r="AJV9" s="90"/>
      <c r="AJW9" s="90"/>
      <c r="AJX9" s="90"/>
      <c r="AJY9" s="90"/>
      <c r="AJZ9" s="90"/>
      <c r="AKA9" s="90"/>
      <c r="AKB9" s="90"/>
      <c r="AKC9" s="90"/>
      <c r="AKD9" s="90"/>
      <c r="AKE9" s="90"/>
      <c r="AKF9" s="90"/>
      <c r="AKG9" s="90"/>
      <c r="AKH9" s="90"/>
      <c r="AKI9" s="90"/>
      <c r="AKJ9" s="90"/>
      <c r="AKK9" s="90"/>
      <c r="AKL9" s="90"/>
      <c r="AKM9" s="90"/>
      <c r="AKN9" s="90"/>
      <c r="AKO9" s="90"/>
      <c r="AKP9" s="90"/>
      <c r="AKQ9" s="90"/>
      <c r="AKR9" s="90"/>
      <c r="AKS9" s="90"/>
      <c r="AKT9" s="90"/>
      <c r="AKU9" s="90"/>
      <c r="AKV9" s="90"/>
      <c r="AKW9" s="90"/>
      <c r="AKX9" s="90"/>
      <c r="AKY9" s="90"/>
      <c r="AKZ9" s="90"/>
      <c r="ALA9" s="90"/>
      <c r="ALB9" s="90"/>
      <c r="ALC9" s="90"/>
      <c r="ALD9" s="90"/>
      <c r="ALE9" s="90"/>
      <c r="ALF9" s="90"/>
      <c r="ALG9" s="90"/>
      <c r="ALH9" s="90"/>
      <c r="ALI9" s="90"/>
      <c r="ALJ9" s="90"/>
      <c r="ALK9" s="90"/>
      <c r="ALL9" s="90"/>
      <c r="ALM9" s="90"/>
      <c r="ALN9" s="90"/>
      <c r="ALO9" s="90"/>
      <c r="ALP9" s="90"/>
      <c r="ALQ9" s="90"/>
      <c r="ALR9" s="90"/>
      <c r="ALS9" s="90"/>
      <c r="ALT9" s="90"/>
      <c r="ALU9" s="90"/>
      <c r="ALV9" s="90"/>
      <c r="ALW9" s="90"/>
      <c r="ALX9" s="90"/>
      <c r="ALY9" s="90"/>
      <c r="ALZ9" s="90"/>
      <c r="AMA9" s="90"/>
      <c r="AMB9" s="90"/>
      <c r="AMC9" s="90"/>
      <c r="AMD9" s="90"/>
      <c r="AME9" s="90"/>
      <c r="AMF9" s="90"/>
      <c r="AMG9" s="90"/>
      <c r="AMH9" s="90"/>
      <c r="AMI9" s="90"/>
      <c r="AMJ9" s="90"/>
      <c r="AMK9" s="90"/>
      <c r="AML9" s="90"/>
      <c r="AMM9" s="90"/>
      <c r="AMN9" s="90"/>
      <c r="AMO9" s="90"/>
      <c r="AMP9" s="90"/>
      <c r="AMQ9" s="90"/>
      <c r="AMR9" s="90"/>
      <c r="AMS9" s="90"/>
      <c r="AMT9" s="90"/>
      <c r="AMU9" s="90"/>
      <c r="AMV9" s="90"/>
      <c r="AMW9" s="90"/>
      <c r="AMX9" s="90"/>
      <c r="AMY9" s="90"/>
      <c r="AMZ9" s="90"/>
      <c r="ANA9" s="90"/>
      <c r="ANB9" s="90"/>
      <c r="ANC9" s="90"/>
      <c r="AND9" s="90"/>
      <c r="ANE9" s="90"/>
      <c r="ANF9" s="90"/>
      <c r="ANG9" s="90"/>
      <c r="ANH9" s="90"/>
      <c r="ANI9" s="90"/>
      <c r="ANJ9" s="90"/>
      <c r="ANK9" s="90"/>
      <c r="ANL9" s="90"/>
      <c r="ANM9" s="90"/>
      <c r="ANN9" s="90"/>
      <c r="ANO9" s="90"/>
      <c r="ANP9" s="90"/>
      <c r="ANQ9" s="90"/>
      <c r="ANR9" s="90"/>
      <c r="ANS9" s="90"/>
      <c r="ANT9" s="90"/>
      <c r="ANU9" s="90"/>
      <c r="ANV9" s="90"/>
      <c r="ANW9" s="90"/>
      <c r="ANX9" s="90"/>
      <c r="ANY9" s="90"/>
      <c r="ANZ9" s="90"/>
      <c r="AOA9" s="90"/>
      <c r="AOB9" s="90"/>
      <c r="AOC9" s="90"/>
      <c r="AOD9" s="90"/>
      <c r="AOE9" s="90"/>
      <c r="AOF9" s="90"/>
      <c r="AOG9" s="90"/>
      <c r="AOH9" s="90"/>
      <c r="AOI9" s="90"/>
      <c r="AOJ9" s="90"/>
      <c r="AOK9" s="90"/>
      <c r="AOL9" s="90"/>
      <c r="AOM9" s="90"/>
      <c r="AON9" s="90"/>
      <c r="AOO9" s="90"/>
      <c r="AOP9" s="90"/>
      <c r="AOQ9" s="90"/>
      <c r="AOR9" s="90"/>
      <c r="AOS9" s="90"/>
      <c r="AOT9" s="90"/>
      <c r="AOU9" s="90"/>
      <c r="AOV9" s="90"/>
      <c r="AOW9" s="90"/>
      <c r="AOX9" s="90"/>
      <c r="AOY9" s="90"/>
      <c r="AOZ9" s="90"/>
      <c r="APA9" s="90"/>
      <c r="APB9" s="90"/>
      <c r="APC9" s="90"/>
      <c r="APD9" s="90"/>
      <c r="APE9" s="90"/>
      <c r="APF9" s="90"/>
      <c r="APG9" s="90"/>
      <c r="APH9" s="90"/>
      <c r="API9" s="90"/>
      <c r="APJ9" s="90"/>
      <c r="APK9" s="90"/>
      <c r="APL9" s="90"/>
      <c r="APM9" s="90"/>
      <c r="APN9" s="90"/>
      <c r="APO9" s="90"/>
      <c r="APP9" s="90"/>
      <c r="APQ9" s="90"/>
      <c r="APR9" s="90"/>
      <c r="APS9" s="90"/>
      <c r="APT9" s="90"/>
      <c r="APU9" s="90"/>
      <c r="APV9" s="90"/>
      <c r="APW9" s="90"/>
      <c r="APX9" s="90"/>
      <c r="APY9" s="90"/>
      <c r="APZ9" s="90"/>
      <c r="AQA9" s="90"/>
      <c r="AQB9" s="90"/>
      <c r="AQC9" s="90"/>
      <c r="AQD9" s="90"/>
      <c r="AQE9" s="90"/>
      <c r="AQF9" s="90"/>
      <c r="AQG9" s="90"/>
      <c r="AQH9" s="90"/>
      <c r="AQI9" s="90"/>
      <c r="AQJ9" s="90"/>
      <c r="AQK9" s="90"/>
      <c r="AQL9" s="90"/>
      <c r="AQM9" s="90"/>
      <c r="AQN9" s="90"/>
      <c r="AQO9" s="90"/>
      <c r="AQP9" s="90"/>
      <c r="AQQ9" s="90"/>
      <c r="AQR9" s="90"/>
      <c r="AQS9" s="90"/>
      <c r="AQT9" s="90"/>
      <c r="AQU9" s="90"/>
      <c r="AQV9" s="90"/>
      <c r="AQW9" s="90"/>
      <c r="AQX9" s="90"/>
      <c r="AQY9" s="90"/>
      <c r="AQZ9" s="90"/>
      <c r="ARA9" s="90"/>
      <c r="ARB9" s="90"/>
      <c r="ARC9" s="90"/>
      <c r="ARD9" s="90"/>
      <c r="ARE9" s="90"/>
      <c r="ARF9" s="90"/>
      <c r="ARG9" s="90"/>
      <c r="ARH9" s="90"/>
      <c r="ARI9" s="90"/>
      <c r="ARJ9" s="90"/>
      <c r="ARK9" s="90"/>
      <c r="ARL9" s="90"/>
      <c r="ARM9" s="90"/>
      <c r="ARN9" s="90"/>
      <c r="ARO9" s="90"/>
      <c r="ARP9" s="90"/>
      <c r="ARQ9" s="90"/>
      <c r="ARR9" s="90"/>
      <c r="ARS9" s="90"/>
      <c r="ART9" s="90"/>
      <c r="ARU9" s="90"/>
      <c r="ARV9" s="90"/>
      <c r="ARW9" s="90"/>
      <c r="ARX9" s="90"/>
      <c r="ARY9" s="90"/>
      <c r="ARZ9" s="90"/>
      <c r="ASA9" s="90"/>
      <c r="ASB9" s="90"/>
      <c r="ASC9" s="90"/>
      <c r="ASD9" s="90"/>
      <c r="ASE9" s="90"/>
      <c r="ASF9" s="90"/>
      <c r="ASG9" s="90"/>
      <c r="ASH9" s="90"/>
      <c r="ASI9" s="90"/>
      <c r="ASJ9" s="90"/>
      <c r="ASK9" s="90"/>
      <c r="ASL9" s="90"/>
      <c r="ASM9" s="90"/>
      <c r="ASN9" s="90"/>
      <c r="ASO9" s="90"/>
      <c r="ASP9" s="90"/>
      <c r="ASQ9" s="90"/>
      <c r="ASR9" s="90"/>
      <c r="ASS9" s="90"/>
      <c r="AST9" s="90"/>
      <c r="ASU9" s="90"/>
      <c r="ASV9" s="90"/>
      <c r="ASW9" s="90"/>
      <c r="ASX9" s="90"/>
      <c r="ASY9" s="90"/>
      <c r="ASZ9" s="90"/>
      <c r="ATA9" s="90"/>
      <c r="ATB9" s="90"/>
      <c r="ATC9" s="90"/>
      <c r="ATD9" s="90"/>
      <c r="ATE9" s="90"/>
      <c r="ATF9" s="90"/>
      <c r="ATG9" s="90"/>
      <c r="ATH9" s="90"/>
      <c r="ATI9" s="90"/>
      <c r="ATJ9" s="90"/>
      <c r="ATK9" s="90"/>
      <c r="ATL9" s="90"/>
      <c r="ATM9" s="90"/>
      <c r="ATN9" s="90"/>
      <c r="ATO9" s="90"/>
      <c r="ATP9" s="90"/>
      <c r="ATQ9" s="90"/>
      <c r="ATR9" s="90"/>
      <c r="ATS9" s="90"/>
      <c r="ATT9" s="90"/>
      <c r="ATU9" s="90"/>
      <c r="ATV9" s="90"/>
      <c r="ATW9" s="90"/>
      <c r="ATX9" s="90"/>
      <c r="ATY9" s="90"/>
      <c r="ATZ9" s="90"/>
      <c r="AUA9" s="90"/>
      <c r="AUB9" s="90"/>
      <c r="AUC9" s="90"/>
      <c r="AUD9" s="90"/>
      <c r="AUE9" s="90"/>
      <c r="AUF9" s="90"/>
      <c r="AUG9" s="90"/>
      <c r="AUH9" s="90"/>
      <c r="AUI9" s="90"/>
      <c r="AUJ9" s="90"/>
      <c r="AUK9" s="90"/>
      <c r="AUL9" s="90"/>
      <c r="AUM9" s="90"/>
      <c r="AUN9" s="90"/>
      <c r="AUO9" s="90"/>
      <c r="AUP9" s="90"/>
      <c r="AUQ9" s="90"/>
      <c r="AUR9" s="90"/>
      <c r="AUS9" s="90"/>
      <c r="AUT9" s="90"/>
      <c r="AUU9" s="90"/>
      <c r="AUV9" s="90"/>
      <c r="AUW9" s="90"/>
      <c r="AUX9" s="90"/>
      <c r="AUY9" s="90"/>
      <c r="AUZ9" s="90"/>
      <c r="AVA9" s="90"/>
      <c r="AVB9" s="90"/>
      <c r="AVC9" s="90"/>
      <c r="AVD9" s="90"/>
      <c r="AVE9" s="90"/>
      <c r="AVF9" s="90"/>
      <c r="AVG9" s="90"/>
      <c r="AVH9" s="90"/>
      <c r="AVI9" s="90"/>
      <c r="AVJ9" s="90"/>
      <c r="AVK9" s="90"/>
      <c r="AVL9" s="90"/>
      <c r="AVM9" s="90"/>
      <c r="AVN9" s="90"/>
      <c r="AVO9" s="90"/>
      <c r="AVP9" s="90"/>
      <c r="AVQ9" s="90"/>
      <c r="AVR9" s="90"/>
      <c r="AVS9" s="90"/>
      <c r="AVT9" s="90"/>
      <c r="AVU9" s="90"/>
      <c r="AVV9" s="90"/>
      <c r="AVW9" s="90"/>
      <c r="AVX9" s="90"/>
      <c r="AVY9" s="90"/>
      <c r="AVZ9" s="90"/>
      <c r="AWA9" s="90"/>
      <c r="AWB9" s="90"/>
      <c r="AWC9" s="90"/>
      <c r="AWD9" s="90"/>
      <c r="AWE9" s="90"/>
      <c r="AWF9" s="90"/>
      <c r="AWG9" s="90"/>
      <c r="AWH9" s="90"/>
      <c r="AWI9" s="90"/>
      <c r="AWJ9" s="90"/>
      <c r="AWK9" s="90"/>
      <c r="AWL9" s="90"/>
      <c r="AWM9" s="90"/>
      <c r="AWN9" s="90"/>
      <c r="AWO9" s="90"/>
      <c r="AWP9" s="90"/>
      <c r="AWQ9" s="90"/>
      <c r="AWR9" s="90"/>
      <c r="AWS9" s="90"/>
      <c r="AWT9" s="90"/>
      <c r="AWU9" s="90"/>
      <c r="AWV9" s="90"/>
      <c r="AWW9" s="90"/>
      <c r="AWX9" s="90"/>
      <c r="AWY9" s="90"/>
      <c r="AWZ9" s="90"/>
      <c r="AXA9" s="90"/>
      <c r="AXB9" s="90"/>
      <c r="AXC9" s="90"/>
      <c r="AXD9" s="90"/>
      <c r="AXE9" s="90"/>
      <c r="AXF9" s="90"/>
      <c r="AXG9" s="90"/>
      <c r="AXH9" s="90"/>
      <c r="AXI9" s="90"/>
      <c r="AXJ9" s="90"/>
      <c r="AXK9" s="90"/>
      <c r="AXL9" s="90"/>
      <c r="AXM9" s="90"/>
      <c r="AXN9" s="90"/>
      <c r="AXO9" s="90"/>
      <c r="AXP9" s="90"/>
      <c r="AXQ9" s="90"/>
      <c r="AXR9" s="90"/>
      <c r="AXS9" s="90"/>
      <c r="AXT9" s="90"/>
      <c r="AXU9" s="90"/>
      <c r="AXV9" s="90"/>
      <c r="AXW9" s="90"/>
      <c r="AXX9" s="90"/>
      <c r="AXY9" s="90"/>
      <c r="AXZ9" s="90"/>
      <c r="AYA9" s="90"/>
      <c r="AYB9" s="90"/>
      <c r="AYC9" s="90"/>
      <c r="AYD9" s="90"/>
      <c r="AYE9" s="90"/>
      <c r="AYF9" s="90"/>
      <c r="AYG9" s="90"/>
      <c r="AYH9" s="90"/>
      <c r="AYI9" s="90"/>
      <c r="AYJ9" s="90"/>
      <c r="AYK9" s="90"/>
      <c r="AYL9" s="90"/>
      <c r="AYM9" s="90"/>
      <c r="AYN9" s="90"/>
      <c r="AYO9" s="90"/>
      <c r="AYP9" s="90"/>
      <c r="AYQ9" s="90"/>
      <c r="AYR9" s="90"/>
      <c r="AYS9" s="90"/>
      <c r="AYT9" s="90"/>
      <c r="AYU9" s="90"/>
      <c r="AYV9" s="90"/>
      <c r="AYW9" s="90"/>
      <c r="AYX9" s="90"/>
      <c r="AYY9" s="90"/>
      <c r="AYZ9" s="90"/>
      <c r="AZA9" s="90"/>
      <c r="AZB9" s="90"/>
      <c r="AZC9" s="90"/>
      <c r="AZD9" s="90"/>
      <c r="AZE9" s="90"/>
      <c r="AZF9" s="90"/>
      <c r="AZG9" s="90"/>
      <c r="AZH9" s="90"/>
      <c r="AZI9" s="90"/>
      <c r="AZJ9" s="90"/>
      <c r="AZK9" s="90"/>
      <c r="AZL9" s="90"/>
      <c r="AZM9" s="90"/>
      <c r="AZN9" s="90"/>
      <c r="AZO9" s="90"/>
      <c r="AZP9" s="90"/>
      <c r="AZQ9" s="90"/>
      <c r="AZR9" s="90"/>
      <c r="AZS9" s="90"/>
      <c r="AZT9" s="90"/>
      <c r="AZU9" s="90"/>
      <c r="AZV9" s="90"/>
      <c r="AZW9" s="90"/>
      <c r="AZX9" s="90"/>
      <c r="AZY9" s="90"/>
      <c r="AZZ9" s="90"/>
      <c r="BAA9" s="90"/>
      <c r="BAB9" s="90"/>
      <c r="BAC9" s="90"/>
      <c r="BAD9" s="90"/>
      <c r="BAE9" s="90"/>
      <c r="BAF9" s="90"/>
      <c r="BAG9" s="90"/>
      <c r="BAH9" s="90"/>
      <c r="BAI9" s="90"/>
      <c r="BAJ9" s="90"/>
      <c r="BAK9" s="90"/>
      <c r="BAL9" s="90"/>
      <c r="BAM9" s="90"/>
      <c r="BAN9" s="90"/>
      <c r="BAO9" s="90"/>
      <c r="BAP9" s="90"/>
      <c r="BAQ9" s="90"/>
      <c r="BAR9" s="90"/>
      <c r="BAS9" s="90"/>
      <c r="BAT9" s="90"/>
      <c r="BAU9" s="90"/>
      <c r="BAV9" s="90"/>
      <c r="BAW9" s="90"/>
      <c r="BAX9" s="90"/>
      <c r="BAY9" s="90"/>
      <c r="BAZ9" s="90"/>
      <c r="BBA9" s="90"/>
      <c r="BBB9" s="90"/>
      <c r="BBC9" s="90"/>
      <c r="BBD9" s="90"/>
      <c r="BBE9" s="90"/>
      <c r="BBF9" s="90"/>
      <c r="BBG9" s="90"/>
      <c r="BBH9" s="90"/>
      <c r="BBI9" s="90"/>
      <c r="BBJ9" s="90"/>
      <c r="BBK9" s="90"/>
      <c r="BBL9" s="90"/>
      <c r="BBM9" s="90"/>
      <c r="BBN9" s="90"/>
      <c r="BBO9" s="90"/>
      <c r="BBP9" s="90"/>
      <c r="BBQ9" s="90"/>
      <c r="BBR9" s="90"/>
      <c r="BBS9" s="90"/>
      <c r="BBT9" s="90"/>
      <c r="BBU9" s="90"/>
      <c r="BBV9" s="90"/>
      <c r="BBW9" s="90"/>
      <c r="BBX9" s="90"/>
      <c r="BBY9" s="90"/>
      <c r="BBZ9" s="90"/>
      <c r="BCA9" s="90"/>
      <c r="BCB9" s="90"/>
      <c r="BCC9" s="90"/>
      <c r="BCD9" s="90"/>
      <c r="BCE9" s="90"/>
      <c r="BCF9" s="90"/>
      <c r="BCG9" s="90"/>
      <c r="BCH9" s="90"/>
      <c r="BCI9" s="90"/>
      <c r="BCJ9" s="90"/>
      <c r="BCK9" s="90"/>
      <c r="BCL9" s="90"/>
      <c r="BCM9" s="90"/>
      <c r="BCN9" s="90"/>
      <c r="BCO9" s="90"/>
      <c r="BCP9" s="90"/>
      <c r="BCQ9" s="90"/>
      <c r="BCR9" s="90"/>
      <c r="BCS9" s="90"/>
      <c r="BCT9" s="90"/>
      <c r="BCU9" s="90"/>
      <c r="BCV9" s="90"/>
      <c r="BCW9" s="90"/>
      <c r="BCX9" s="90"/>
      <c r="BCY9" s="90"/>
      <c r="BCZ9" s="90"/>
      <c r="BDA9" s="90"/>
      <c r="BDB9" s="90"/>
      <c r="BDC9" s="90"/>
      <c r="BDD9" s="90"/>
      <c r="BDE9" s="90"/>
      <c r="BDF9" s="90"/>
      <c r="BDG9" s="90"/>
      <c r="BDH9" s="90"/>
      <c r="BDI9" s="90"/>
      <c r="BDJ9" s="90"/>
      <c r="BDK9" s="90"/>
      <c r="BDL9" s="90"/>
      <c r="BDM9" s="90"/>
      <c r="BDN9" s="90"/>
      <c r="BDO9" s="90"/>
      <c r="BDP9" s="90"/>
      <c r="BDQ9" s="90"/>
      <c r="BDR9" s="90"/>
      <c r="BDS9" s="90"/>
      <c r="BDT9" s="90"/>
      <c r="BDU9" s="90"/>
      <c r="BDV9" s="90"/>
      <c r="BDW9" s="90"/>
      <c r="BDX9" s="90"/>
      <c r="BDY9" s="90"/>
      <c r="BDZ9" s="90"/>
      <c r="BEA9" s="90"/>
      <c r="BEB9" s="90"/>
      <c r="BEC9" s="90"/>
      <c r="BED9" s="90"/>
      <c r="BEE9" s="90"/>
      <c r="BEF9" s="90"/>
      <c r="BEG9" s="90"/>
      <c r="BEH9" s="90"/>
      <c r="BEI9" s="90"/>
      <c r="BEJ9" s="90"/>
      <c r="BEK9" s="90"/>
      <c r="BEL9" s="90"/>
      <c r="BEM9" s="90"/>
      <c r="BEN9" s="90"/>
      <c r="BEO9" s="90"/>
      <c r="BEP9" s="90"/>
      <c r="BEQ9" s="90"/>
      <c r="BER9" s="90"/>
      <c r="BES9" s="90"/>
      <c r="BET9" s="90"/>
      <c r="BEU9" s="90"/>
      <c r="BEV9" s="90"/>
      <c r="BEW9" s="90"/>
      <c r="BEX9" s="90"/>
      <c r="BEY9" s="90"/>
      <c r="BEZ9" s="90"/>
      <c r="BFA9" s="90"/>
      <c r="BFB9" s="90"/>
      <c r="BFC9" s="90"/>
      <c r="BFD9" s="90"/>
      <c r="BFE9" s="90"/>
      <c r="BFF9" s="90"/>
      <c r="BFG9" s="90"/>
      <c r="BFH9" s="90"/>
      <c r="BFI9" s="90"/>
      <c r="BFJ9" s="90"/>
      <c r="BFK9" s="90"/>
      <c r="BFL9" s="90"/>
      <c r="BFM9" s="90"/>
      <c r="BFN9" s="90"/>
      <c r="BFO9" s="90"/>
      <c r="BFP9" s="90"/>
      <c r="BFQ9" s="90"/>
      <c r="BFR9" s="90"/>
      <c r="BFS9" s="90"/>
      <c r="BFT9" s="90"/>
      <c r="BFU9" s="90"/>
      <c r="BFV9" s="90"/>
      <c r="BFW9" s="90"/>
      <c r="BFX9" s="90"/>
      <c r="BFY9" s="90"/>
      <c r="BFZ9" s="90"/>
      <c r="BGA9" s="90"/>
    </row>
    <row r="10" spans="1:1535" ht="12" customHeight="1" thickBot="1" x14ac:dyDescent="0.25">
      <c r="A10" s="374"/>
      <c r="B10" s="375"/>
      <c r="C10" s="433"/>
      <c r="D10" s="434"/>
      <c r="E10" s="166">
        <f>Zápisy!W2483</f>
        <v>1018</v>
      </c>
      <c r="F10" s="176">
        <f>Zápisy!X2483</f>
        <v>948</v>
      </c>
      <c r="G10" s="140">
        <f>Zápisy!U2307</f>
        <v>1080</v>
      </c>
      <c r="H10" s="173">
        <f>Zápisy!V2307</f>
        <v>1010</v>
      </c>
      <c r="I10" s="166">
        <f>Zápisy!W2131</f>
        <v>1012</v>
      </c>
      <c r="J10" s="176">
        <f>Zápisy!X2131</f>
        <v>1014</v>
      </c>
      <c r="K10" s="140">
        <f>Zápisy!U1955</f>
        <v>1036</v>
      </c>
      <c r="L10" s="173">
        <f>Zápisy!V1955</f>
        <v>1032</v>
      </c>
      <c r="M10" s="166">
        <f>Zápisy!W1779</f>
        <v>1019</v>
      </c>
      <c r="N10" s="176">
        <f>Zápisy!X1779</f>
        <v>994</v>
      </c>
      <c r="O10" s="140">
        <f>Zápisy!U1603</f>
        <v>983</v>
      </c>
      <c r="P10" s="173">
        <f>Zápisy!V1603</f>
        <v>1027</v>
      </c>
      <c r="Q10" s="166">
        <f>Zápisy!W1427</f>
        <v>1036</v>
      </c>
      <c r="R10" s="176">
        <f>Zápisy!X1427</f>
        <v>932</v>
      </c>
      <c r="S10" s="140">
        <f>Zápisy!U1251</f>
        <v>1066</v>
      </c>
      <c r="T10" s="173">
        <f>Zápisy!V1251</f>
        <v>1025</v>
      </c>
      <c r="U10" s="166">
        <f>Zápisy!W1075</f>
        <v>979</v>
      </c>
      <c r="V10" s="176">
        <f>Zápisy!X1075</f>
        <v>1060</v>
      </c>
      <c r="W10" s="140">
        <f>Zápisy!U899</f>
        <v>1043</v>
      </c>
      <c r="X10" s="173">
        <f>Zápisy!V899</f>
        <v>872</v>
      </c>
      <c r="Y10" s="166">
        <f>Zápisy!W723</f>
        <v>1036</v>
      </c>
      <c r="Z10" s="176">
        <f>Zápisy!X723</f>
        <v>966</v>
      </c>
      <c r="AA10" s="140">
        <f>Zápisy!U547</f>
        <v>1105</v>
      </c>
      <c r="AB10" s="173">
        <f>Zápisy!V547</f>
        <v>951</v>
      </c>
      <c r="AC10" s="166">
        <f>Zápisy!W371</f>
        <v>1015</v>
      </c>
      <c r="AD10" s="176">
        <f>Zápisy!X371</f>
        <v>1028</v>
      </c>
      <c r="AE10" s="140">
        <f>Zápisy!U195</f>
        <v>1019</v>
      </c>
      <c r="AF10" s="173">
        <f>Zápisy!V195</f>
        <v>1004</v>
      </c>
      <c r="AG10" s="166">
        <f>Zápisy!W16</f>
        <v>995</v>
      </c>
      <c r="AH10" s="136">
        <f>Zápisy!X16</f>
        <v>960</v>
      </c>
      <c r="AI10" s="436"/>
      <c r="AJ10" s="440"/>
      <c r="AK10" s="440"/>
      <c r="AL10" s="440"/>
      <c r="AM10" s="458"/>
      <c r="AN10" s="444"/>
      <c r="AO10" s="436"/>
      <c r="AP10" s="427"/>
      <c r="AQ10" s="429"/>
      <c r="AR10" s="452"/>
      <c r="AS10" s="419"/>
      <c r="AT10" s="438"/>
      <c r="AU10" s="450"/>
      <c r="AV10" s="90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4"/>
      <c r="BT10" s="334"/>
      <c r="BU10" s="334"/>
      <c r="BV10" s="334"/>
      <c r="BW10" s="334"/>
      <c r="BX10" s="334"/>
      <c r="BY10" s="334"/>
      <c r="BZ10" s="334"/>
      <c r="CA10" s="334"/>
      <c r="CB10" s="334"/>
      <c r="CC10" s="330"/>
      <c r="CD10" s="334"/>
      <c r="CE10" s="334"/>
      <c r="CF10" s="334"/>
      <c r="CG10" s="334"/>
      <c r="CH10" s="334"/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151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90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4"/>
      <c r="FE10" s="334"/>
      <c r="FF10" s="334"/>
      <c r="FG10" s="334"/>
      <c r="FH10" s="334"/>
      <c r="FI10" s="334"/>
      <c r="FJ10" s="334"/>
      <c r="FK10" s="334"/>
      <c r="FL10" s="334"/>
      <c r="FM10" s="334"/>
      <c r="FN10" s="334"/>
      <c r="FO10" s="334"/>
      <c r="FP10" s="334"/>
      <c r="FQ10" s="334"/>
      <c r="FR10" s="334"/>
      <c r="FS10" s="334"/>
      <c r="FT10" s="334"/>
      <c r="FU10" s="334"/>
      <c r="FV10" s="334"/>
      <c r="FW10" s="334"/>
      <c r="FX10" s="90"/>
      <c r="FY10" s="334"/>
      <c r="FZ10" s="334"/>
      <c r="GA10" s="334"/>
      <c r="GB10" s="334"/>
      <c r="GC10" s="334"/>
      <c r="GD10" s="334"/>
      <c r="GE10" s="334"/>
      <c r="GF10" s="334"/>
      <c r="GG10" s="334"/>
      <c r="GH10" s="334"/>
      <c r="GI10" s="334"/>
      <c r="GJ10" s="334"/>
      <c r="GK10" s="334"/>
      <c r="GL10" s="334"/>
      <c r="GM10" s="334"/>
      <c r="GN10" s="334"/>
      <c r="GO10" s="334"/>
      <c r="GP10" s="334"/>
      <c r="GQ10" s="334"/>
      <c r="GR10" s="334"/>
      <c r="GS10" s="334"/>
      <c r="GT10" s="334"/>
      <c r="GU10" s="334"/>
      <c r="GV10" s="334"/>
      <c r="GW10" s="334"/>
      <c r="GX10" s="334"/>
      <c r="GY10" s="334"/>
      <c r="GZ10" s="334"/>
      <c r="HA10" s="334"/>
      <c r="HB10" s="334"/>
      <c r="HC10" s="334"/>
      <c r="HD10" s="334"/>
      <c r="HE10" s="90"/>
      <c r="HF10" s="334"/>
      <c r="HG10" s="334"/>
      <c r="HH10" s="334"/>
      <c r="HI10" s="334"/>
      <c r="HJ10" s="334"/>
      <c r="HK10" s="334"/>
      <c r="HL10" s="334"/>
      <c r="HM10" s="334"/>
      <c r="HN10" s="334"/>
      <c r="HO10" s="334"/>
      <c r="HP10" s="334"/>
      <c r="HQ10" s="334"/>
      <c r="HR10" s="334"/>
      <c r="HS10" s="334"/>
      <c r="HT10" s="334"/>
      <c r="HU10" s="334"/>
      <c r="HV10" s="334"/>
      <c r="HW10" s="334"/>
      <c r="HX10" s="334"/>
      <c r="HY10" s="334"/>
      <c r="HZ10" s="334"/>
      <c r="IA10" s="334"/>
      <c r="IB10" s="334"/>
      <c r="IC10" s="334"/>
      <c r="ID10" s="334"/>
      <c r="IE10" s="334"/>
      <c r="IF10" s="334"/>
      <c r="IG10" s="334"/>
      <c r="IH10" s="334"/>
      <c r="II10" s="334"/>
      <c r="IJ10" s="334"/>
      <c r="IK10" s="334"/>
      <c r="IL10" s="90"/>
      <c r="IM10" s="334"/>
      <c r="IN10" s="334"/>
      <c r="IO10" s="334"/>
      <c r="IP10" s="334"/>
      <c r="IQ10" s="334"/>
      <c r="IR10" s="334"/>
      <c r="IS10" s="334"/>
      <c r="IT10" s="334"/>
      <c r="IU10" s="334"/>
      <c r="IV10" s="334"/>
      <c r="IW10" s="334"/>
      <c r="IX10" s="334"/>
      <c r="IY10" s="334"/>
      <c r="IZ10" s="334"/>
      <c r="JA10" s="334"/>
      <c r="JB10" s="334"/>
      <c r="JC10" s="334"/>
      <c r="JD10" s="334"/>
      <c r="JE10" s="334"/>
      <c r="JF10" s="334"/>
      <c r="JG10" s="334"/>
      <c r="JH10" s="334"/>
      <c r="JI10" s="334"/>
      <c r="JJ10" s="334"/>
      <c r="JK10" s="334"/>
      <c r="JL10" s="334"/>
      <c r="JM10" s="334"/>
      <c r="JN10" s="334"/>
      <c r="JO10" s="334"/>
      <c r="JP10" s="334"/>
      <c r="JQ10" s="334"/>
      <c r="JR10" s="334"/>
      <c r="JS10" s="90"/>
      <c r="JT10" s="334"/>
      <c r="JU10" s="334"/>
      <c r="JV10" s="334"/>
      <c r="JW10" s="334"/>
      <c r="JX10" s="334"/>
      <c r="JY10" s="334"/>
      <c r="JZ10" s="334"/>
      <c r="KA10" s="334"/>
      <c r="KB10" s="334"/>
      <c r="KC10" s="334"/>
      <c r="KD10" s="334"/>
      <c r="KE10" s="334"/>
      <c r="KF10" s="334"/>
      <c r="KG10" s="334"/>
      <c r="KH10" s="334"/>
      <c r="KI10" s="334"/>
      <c r="KJ10" s="334"/>
      <c r="KK10" s="334"/>
      <c r="KL10" s="334"/>
      <c r="KM10" s="334"/>
      <c r="KN10" s="334"/>
      <c r="KO10" s="334"/>
      <c r="KP10" s="334"/>
      <c r="KQ10" s="334"/>
      <c r="KR10" s="334"/>
      <c r="KS10" s="334"/>
      <c r="KT10" s="334"/>
      <c r="KU10" s="334"/>
      <c r="KV10" s="334"/>
      <c r="KW10" s="334"/>
      <c r="KX10" s="334"/>
      <c r="KY10" s="334"/>
      <c r="KZ10" s="90"/>
      <c r="LA10" s="334"/>
      <c r="LB10" s="334"/>
      <c r="LC10" s="334"/>
      <c r="LD10" s="334"/>
      <c r="LE10" s="334"/>
      <c r="LF10" s="334"/>
      <c r="LG10" s="334"/>
      <c r="LH10" s="334"/>
      <c r="LI10" s="334"/>
      <c r="LJ10" s="334"/>
      <c r="LK10" s="334"/>
      <c r="LL10" s="334"/>
      <c r="LM10" s="334"/>
      <c r="LN10" s="334"/>
      <c r="LO10" s="334"/>
      <c r="LP10" s="334"/>
      <c r="LQ10" s="334"/>
      <c r="LR10" s="334"/>
      <c r="LS10" s="334"/>
      <c r="LT10" s="334"/>
      <c r="LU10" s="334"/>
      <c r="LV10" s="334"/>
      <c r="LW10" s="334"/>
      <c r="LX10" s="334"/>
      <c r="LY10" s="334"/>
      <c r="LZ10" s="334"/>
      <c r="MA10" s="334"/>
      <c r="MB10" s="334"/>
      <c r="MC10" s="334"/>
      <c r="MD10" s="334"/>
      <c r="ME10" s="334"/>
      <c r="MF10" s="334"/>
      <c r="MG10" s="90"/>
      <c r="MH10" s="462"/>
      <c r="MI10" s="153"/>
      <c r="MJ10" s="462"/>
      <c r="MK10" s="157"/>
      <c r="ML10" s="336"/>
      <c r="MM10" s="158"/>
      <c r="MN10" s="462"/>
      <c r="MO10" s="90"/>
      <c r="MP10" s="327"/>
      <c r="MQ10" s="90"/>
      <c r="MR10" s="90"/>
      <c r="MS10" s="90"/>
      <c r="MT10" s="90"/>
      <c r="MU10" s="90"/>
      <c r="MV10" s="90"/>
      <c r="MW10" s="90"/>
      <c r="MX10" s="90"/>
      <c r="MY10" s="90"/>
      <c r="MZ10" s="90"/>
      <c r="NA10" s="90"/>
      <c r="NB10" s="90"/>
      <c r="NC10" s="90"/>
      <c r="ND10" s="90"/>
      <c r="NE10" s="90"/>
      <c r="NF10" s="90"/>
      <c r="NG10" s="90"/>
      <c r="NH10" s="90"/>
      <c r="NI10" s="90"/>
      <c r="NJ10" s="90"/>
      <c r="NK10" s="90"/>
      <c r="NL10" s="90"/>
      <c r="NM10" s="90"/>
      <c r="NN10" s="90"/>
      <c r="NO10" s="90"/>
      <c r="NP10" s="90"/>
      <c r="NQ10" s="90"/>
      <c r="NR10" s="90"/>
      <c r="NS10" s="90"/>
      <c r="NT10" s="90"/>
      <c r="NU10" s="90"/>
      <c r="NV10" s="90"/>
      <c r="NW10" s="90"/>
      <c r="NX10" s="90"/>
      <c r="NY10" s="90"/>
      <c r="NZ10" s="90"/>
      <c r="OA10" s="90"/>
      <c r="OB10" s="90"/>
      <c r="OC10" s="90"/>
      <c r="OD10" s="90"/>
      <c r="OE10" s="90"/>
      <c r="OF10" s="90"/>
      <c r="OG10" s="90"/>
      <c r="OH10" s="90"/>
      <c r="OI10" s="90"/>
      <c r="OJ10" s="90"/>
      <c r="OK10" s="90"/>
      <c r="OL10" s="90"/>
      <c r="OM10" s="90"/>
      <c r="ON10" s="90"/>
      <c r="OO10" s="90"/>
      <c r="OP10" s="90"/>
      <c r="OQ10" s="90"/>
      <c r="OR10" s="90"/>
      <c r="OS10" s="90"/>
      <c r="OT10" s="90"/>
      <c r="OU10" s="90"/>
      <c r="OV10" s="90"/>
      <c r="OW10" s="90"/>
      <c r="OX10" s="90"/>
      <c r="OY10" s="90"/>
      <c r="OZ10" s="90"/>
      <c r="PA10" s="90"/>
      <c r="PB10" s="90"/>
      <c r="PC10" s="90"/>
      <c r="PD10" s="90"/>
      <c r="PE10" s="90"/>
      <c r="PF10" s="90"/>
      <c r="PG10" s="90"/>
      <c r="PH10" s="90"/>
      <c r="PI10" s="90"/>
      <c r="PJ10" s="90"/>
      <c r="PK10" s="90"/>
      <c r="PL10" s="90"/>
      <c r="PM10" s="90"/>
      <c r="PN10" s="90"/>
      <c r="PO10" s="90"/>
      <c r="PP10" s="90"/>
      <c r="PQ10" s="90"/>
      <c r="PR10" s="90"/>
      <c r="PS10" s="90"/>
      <c r="PT10" s="90"/>
      <c r="PU10" s="90"/>
      <c r="PV10" s="90"/>
      <c r="PW10" s="90"/>
      <c r="PX10" s="90"/>
      <c r="PY10" s="90"/>
      <c r="PZ10" s="90"/>
      <c r="QA10" s="90"/>
      <c r="QB10" s="90"/>
      <c r="QC10" s="90"/>
      <c r="QD10" s="90"/>
      <c r="QE10" s="90"/>
      <c r="QF10" s="90"/>
      <c r="QG10" s="90"/>
      <c r="QH10" s="90"/>
      <c r="QI10" s="90"/>
      <c r="QJ10" s="90"/>
      <c r="QK10" s="90"/>
      <c r="QL10" s="90"/>
      <c r="QM10" s="90"/>
      <c r="QN10" s="90"/>
      <c r="QO10" s="90"/>
      <c r="QP10" s="90"/>
      <c r="QQ10" s="90"/>
      <c r="QR10" s="90"/>
      <c r="QS10" s="90"/>
      <c r="QT10" s="90"/>
      <c r="QU10" s="90"/>
      <c r="QV10" s="90"/>
      <c r="QW10" s="90"/>
      <c r="QX10" s="90"/>
      <c r="QY10" s="90"/>
      <c r="QZ10" s="90"/>
      <c r="RA10" s="90"/>
      <c r="RB10" s="90"/>
      <c r="RC10" s="90"/>
      <c r="RD10" s="90"/>
      <c r="RE10" s="90"/>
      <c r="RF10" s="90"/>
      <c r="RG10" s="90"/>
      <c r="RH10" s="90"/>
      <c r="RI10" s="90"/>
      <c r="RJ10" s="90"/>
      <c r="RK10" s="90"/>
      <c r="RL10" s="90"/>
      <c r="RM10" s="90"/>
      <c r="RN10" s="90"/>
      <c r="RO10" s="90"/>
      <c r="RP10" s="90"/>
      <c r="RQ10" s="90"/>
      <c r="RR10" s="90"/>
      <c r="RS10" s="90"/>
      <c r="RT10" s="90"/>
      <c r="RU10" s="90"/>
      <c r="RV10" s="90"/>
      <c r="RW10" s="90"/>
      <c r="RX10" s="90"/>
      <c r="RY10" s="90"/>
      <c r="RZ10" s="90"/>
      <c r="SA10" s="90"/>
      <c r="SB10" s="90"/>
      <c r="SC10" s="90"/>
      <c r="SD10" s="90"/>
      <c r="SE10" s="90"/>
      <c r="SF10" s="90"/>
      <c r="SG10" s="90"/>
      <c r="SH10" s="90"/>
      <c r="SI10" s="90"/>
      <c r="SJ10" s="90"/>
      <c r="SK10" s="90"/>
      <c r="SL10" s="90"/>
      <c r="SM10" s="90"/>
      <c r="SN10" s="90"/>
      <c r="SO10" s="90"/>
      <c r="SP10" s="90"/>
      <c r="SQ10" s="90"/>
      <c r="SR10" s="90"/>
      <c r="SS10" s="90"/>
      <c r="ST10" s="90"/>
      <c r="SU10" s="90"/>
      <c r="SV10" s="90"/>
      <c r="SW10" s="90"/>
      <c r="SX10" s="90"/>
      <c r="SY10" s="90"/>
      <c r="SZ10" s="90"/>
      <c r="TA10" s="90"/>
      <c r="TB10" s="90"/>
      <c r="TC10" s="90"/>
      <c r="TD10" s="90"/>
      <c r="TE10" s="90"/>
      <c r="TF10" s="90"/>
      <c r="TG10" s="90"/>
      <c r="TH10" s="90"/>
      <c r="TI10" s="90"/>
      <c r="TJ10" s="90"/>
      <c r="TK10" s="90"/>
      <c r="TL10" s="90"/>
      <c r="TM10" s="90"/>
      <c r="TN10" s="90"/>
      <c r="TO10" s="90"/>
      <c r="TP10" s="90"/>
      <c r="TQ10" s="90"/>
      <c r="TR10" s="90"/>
      <c r="TS10" s="90"/>
      <c r="TT10" s="90"/>
      <c r="TU10" s="90"/>
      <c r="TV10" s="90"/>
      <c r="TW10" s="90"/>
      <c r="TX10" s="90"/>
      <c r="TY10" s="90"/>
      <c r="TZ10" s="90"/>
      <c r="UA10" s="90"/>
      <c r="UB10" s="90"/>
      <c r="UC10" s="90"/>
      <c r="UD10" s="90"/>
      <c r="UE10" s="90"/>
      <c r="UF10" s="90"/>
      <c r="UG10" s="90"/>
      <c r="UH10" s="90"/>
      <c r="UI10" s="90"/>
      <c r="UJ10" s="90"/>
      <c r="UK10" s="90"/>
      <c r="UL10" s="90"/>
      <c r="UM10" s="90"/>
      <c r="UN10" s="90"/>
      <c r="UO10" s="90"/>
      <c r="UP10" s="90"/>
      <c r="UQ10" s="90"/>
      <c r="UR10" s="90"/>
      <c r="US10" s="90"/>
      <c r="UT10" s="90"/>
      <c r="UU10" s="90"/>
      <c r="UV10" s="90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</row>
    <row r="11" spans="1:1535" s="156" customFormat="1" ht="12" customHeight="1" x14ac:dyDescent="0.2">
      <c r="A11" s="347" t="s">
        <v>94</v>
      </c>
      <c r="B11" s="348"/>
      <c r="C11" s="182">
        <f>Zápisy!U2481</f>
        <v>2</v>
      </c>
      <c r="D11" s="170">
        <f>Zápisy!V2481</f>
        <v>4</v>
      </c>
      <c r="E11" s="316" t="s">
        <v>73</v>
      </c>
      <c r="F11" s="317"/>
      <c r="G11" s="137">
        <f>Zápisy!W1228</f>
        <v>0</v>
      </c>
      <c r="H11" s="170">
        <f>Zápisy!X1228</f>
        <v>6</v>
      </c>
      <c r="I11" s="167">
        <f>Zápisy!U2328</f>
        <v>0</v>
      </c>
      <c r="J11" s="177">
        <f>Zápisy!V2328</f>
        <v>6</v>
      </c>
      <c r="K11" s="137">
        <f>Zápisy!U1029</f>
        <v>2</v>
      </c>
      <c r="L11" s="170">
        <f>Zápisy!V1029</f>
        <v>4</v>
      </c>
      <c r="M11" s="167">
        <f>Zápisy!W2173</f>
        <v>0</v>
      </c>
      <c r="N11" s="177">
        <f>Zápisy!X2173</f>
        <v>6</v>
      </c>
      <c r="O11" s="137">
        <f>Zápisy!W832</f>
        <v>2</v>
      </c>
      <c r="P11" s="170">
        <f>Zápisy!X832</f>
        <v>4</v>
      </c>
      <c r="Q11" s="167">
        <f>Zápisy!U2020</f>
        <v>6</v>
      </c>
      <c r="R11" s="177">
        <f>Zápisy!V2020</f>
        <v>0</v>
      </c>
      <c r="S11" s="137">
        <f>Zápisy!U633</f>
        <v>2</v>
      </c>
      <c r="T11" s="170">
        <f>Zápisy!V633</f>
        <v>4</v>
      </c>
      <c r="U11" s="167">
        <f>Zápisy!W1865</f>
        <v>0</v>
      </c>
      <c r="V11" s="177">
        <f>Zápisy!X1865</f>
        <v>6</v>
      </c>
      <c r="W11" s="137">
        <f>Zápisy!W436</f>
        <v>6</v>
      </c>
      <c r="X11" s="170">
        <f>Zápisy!X436</f>
        <v>0</v>
      </c>
      <c r="Y11" s="167">
        <f>Zápisy!U1712</f>
        <v>4</v>
      </c>
      <c r="Z11" s="177">
        <f>Zápisy!V1712</f>
        <v>2</v>
      </c>
      <c r="AA11" s="137">
        <f>Zápisy!U237</f>
        <v>0</v>
      </c>
      <c r="AB11" s="170">
        <f>Zápisy!V237</f>
        <v>6</v>
      </c>
      <c r="AC11" s="167">
        <f>Zápisy!W1557</f>
        <v>2</v>
      </c>
      <c r="AD11" s="177">
        <f>Zápisy!X1557</f>
        <v>4</v>
      </c>
      <c r="AE11" s="137">
        <f>Zápisy!W37</f>
        <v>0</v>
      </c>
      <c r="AF11" s="170">
        <f>Zápisy!X37</f>
        <v>6</v>
      </c>
      <c r="AG11" s="167">
        <f>Zápisy!U1404</f>
        <v>6</v>
      </c>
      <c r="AH11" s="134">
        <f>Zápisy!V1404</f>
        <v>0</v>
      </c>
      <c r="AI11" s="359">
        <f>SUM(CD11:DI11)</f>
        <v>15</v>
      </c>
      <c r="AJ11" s="455">
        <f>SUM(DK11:EP13)</f>
        <v>4</v>
      </c>
      <c r="AK11" s="455">
        <f>SUM(ER11:FW13)</f>
        <v>0</v>
      </c>
      <c r="AL11" s="455">
        <f>SUM(FY11:HD13)</f>
        <v>11</v>
      </c>
      <c r="AM11" s="378">
        <f>SUM(HF11:IK13)</f>
        <v>32</v>
      </c>
      <c r="AN11" s="445" t="s">
        <v>62</v>
      </c>
      <c r="AO11" s="381">
        <f>SUM(IM11:JR13)</f>
        <v>58</v>
      </c>
      <c r="AP11" s="389">
        <f>SUM(JT11:KY13)</f>
        <v>51</v>
      </c>
      <c r="AQ11" s="397" t="s">
        <v>62</v>
      </c>
      <c r="AR11" s="392">
        <f>SUM(LA11:MF13)</f>
        <v>69</v>
      </c>
      <c r="AS11" s="447">
        <f>IF(AI11=0,0,ML11/AI11)</f>
        <v>951.4666666666667</v>
      </c>
      <c r="AT11" s="441">
        <f>SUM(AW11:CB13)</f>
        <v>8</v>
      </c>
      <c r="AU11" s="448">
        <f t="shared" ref="AU11" si="0">RANK(MN11,$MN$8:$MN$55)</f>
        <v>12</v>
      </c>
      <c r="AV11" s="90"/>
      <c r="AW11" s="334">
        <f>IF(C11&gt;D11,2,IF(AND(C11=D11,C11&gt;1),1,0))</f>
        <v>0</v>
      </c>
      <c r="AX11" s="334"/>
      <c r="AY11" s="334"/>
      <c r="AZ11" s="334"/>
      <c r="BA11" s="334">
        <f>IF(G11&gt;H11,2,IF(AND(G11=H11,G11&gt;1),1,0))</f>
        <v>0</v>
      </c>
      <c r="BB11" s="334"/>
      <c r="BC11" s="334">
        <f>IF(I11&gt;J11,2,IF(AND(I11=J11,I11&gt;1),1,0))</f>
        <v>0</v>
      </c>
      <c r="BD11" s="334"/>
      <c r="BE11" s="334">
        <f>IF(K11&gt;L11,2,IF(AND(K11=L11,K11&gt;1),1,0))</f>
        <v>0</v>
      </c>
      <c r="BF11" s="334"/>
      <c r="BG11" s="334">
        <f>IF(M11&gt;N11,2,IF(AND(M11=N11,M11&gt;1),1,0))</f>
        <v>0</v>
      </c>
      <c r="BH11" s="334"/>
      <c r="BI11" s="334">
        <f>IF(O11&gt;P11,2,IF(AND(O11=P11,O11&gt;1),1,0))</f>
        <v>0</v>
      </c>
      <c r="BJ11" s="334"/>
      <c r="BK11" s="334">
        <f>IF(Q11&gt;R11,2,IF(AND(Q11=R11,Q11&gt;1),1,0))</f>
        <v>2</v>
      </c>
      <c r="BL11" s="334"/>
      <c r="BM11" s="334">
        <f>IF(S11&gt;T11,2,IF(AND(S11=T11,S11&gt;1),1,0))</f>
        <v>0</v>
      </c>
      <c r="BN11" s="334"/>
      <c r="BO11" s="334">
        <f>IF(U11&gt;V11,2,IF(AND(U11=V11,U11&gt;1),1,0))</f>
        <v>0</v>
      </c>
      <c r="BP11" s="334"/>
      <c r="BQ11" s="334">
        <f>IF(W11&gt;X11,2,IF(AND(W11=X11,W11&gt;1),1,0))</f>
        <v>2</v>
      </c>
      <c r="BR11" s="334"/>
      <c r="BS11" s="334">
        <f>IF(Y11&gt;Z11,2,IF(AND(Y11=Z11,Y11&gt;1),1,0))</f>
        <v>2</v>
      </c>
      <c r="BT11" s="334"/>
      <c r="BU11" s="334">
        <f>IF(AA11&gt;AB11,2,IF(AND(AA11=AB11,AA11&gt;1),1,0))</f>
        <v>0</v>
      </c>
      <c r="BV11" s="334"/>
      <c r="BW11" s="334">
        <f>IF(AC11&gt;AD11,2,IF(AND(AC11=AD11,AC11&gt;1),1,0))</f>
        <v>0</v>
      </c>
      <c r="BX11" s="334"/>
      <c r="BY11" s="334">
        <f>IF(AE11&gt;AF11,2,IF(AND(AE11=AF11,AE11&gt;1),1,0))</f>
        <v>0</v>
      </c>
      <c r="BZ11" s="334"/>
      <c r="CA11" s="334">
        <f>IF(AG11&gt;AH11,2,IF(AND(AG11=AH11,AG11&gt;1),1,0))</f>
        <v>2</v>
      </c>
      <c r="CB11" s="334"/>
      <c r="CC11" s="330"/>
      <c r="CD11" s="334">
        <f>IF(C11+D11&gt;0,1,0)</f>
        <v>1</v>
      </c>
      <c r="CE11" s="334"/>
      <c r="CF11" s="334"/>
      <c r="CG11" s="334"/>
      <c r="CH11" s="334">
        <f>IF(G11+H11&gt;0,1,0)</f>
        <v>1</v>
      </c>
      <c r="CI11" s="334"/>
      <c r="CJ11" s="334">
        <f>IF(I11+J11&gt;0,1,0)</f>
        <v>1</v>
      </c>
      <c r="CK11" s="334"/>
      <c r="CL11" s="334">
        <f>IF(K11+L11&gt;0,1,0)</f>
        <v>1</v>
      </c>
      <c r="CM11" s="334"/>
      <c r="CN11" s="334">
        <f>IF(M11+N11&gt;0,1,0)</f>
        <v>1</v>
      </c>
      <c r="CO11" s="334"/>
      <c r="CP11" s="334">
        <f>IF(O11+P11&gt;0,1,0)</f>
        <v>1</v>
      </c>
      <c r="CQ11" s="334"/>
      <c r="CR11" s="334">
        <f>IF(Q11+R11&gt;0,1,0)</f>
        <v>1</v>
      </c>
      <c r="CS11" s="334"/>
      <c r="CT11" s="334">
        <f>IF(S11+T11&gt;0,1,0)</f>
        <v>1</v>
      </c>
      <c r="CU11" s="334"/>
      <c r="CV11" s="334">
        <f>IF(U11+V11&gt;0,1,0)</f>
        <v>1</v>
      </c>
      <c r="CW11" s="334"/>
      <c r="CX11" s="334">
        <f>IF(W11+X11&gt;0,1,0)</f>
        <v>1</v>
      </c>
      <c r="CY11" s="334"/>
      <c r="CZ11" s="334">
        <f>IF(Y11+Z11&gt;0,1,0)</f>
        <v>1</v>
      </c>
      <c r="DA11" s="334"/>
      <c r="DB11" s="334">
        <f>IF(AA11+AB11&gt;0,1,0)</f>
        <v>1</v>
      </c>
      <c r="DC11" s="334"/>
      <c r="DD11" s="334">
        <f>IF(AC11+AD11&gt;0,1,0)</f>
        <v>1</v>
      </c>
      <c r="DE11" s="334"/>
      <c r="DF11" s="334">
        <f>IF(AE11+AF11&gt;0,1,0)</f>
        <v>1</v>
      </c>
      <c r="DG11" s="334"/>
      <c r="DH11" s="334">
        <f>IF(AG11+AH11&gt;0,1,0)</f>
        <v>1</v>
      </c>
      <c r="DI11" s="334"/>
      <c r="DJ11" s="151"/>
      <c r="DK11" s="334">
        <f>IF(C11&gt;D11,1,0)</f>
        <v>0</v>
      </c>
      <c r="DL11" s="334"/>
      <c r="DM11" s="334"/>
      <c r="DN11" s="334"/>
      <c r="DO11" s="334">
        <f>IF(G11&gt;H11,1,0)</f>
        <v>0</v>
      </c>
      <c r="DP11" s="334"/>
      <c r="DQ11" s="334">
        <f>IF(I11&gt;J11,1,0)</f>
        <v>0</v>
      </c>
      <c r="DR11" s="334"/>
      <c r="DS11" s="334">
        <f>IF(K11&gt;L11,1,0)</f>
        <v>0</v>
      </c>
      <c r="DT11" s="334"/>
      <c r="DU11" s="334">
        <f>IF(M11&gt;N11,1,0)</f>
        <v>0</v>
      </c>
      <c r="DV11" s="334"/>
      <c r="DW11" s="334">
        <f>IF(O11&gt;P11,1,0)</f>
        <v>0</v>
      </c>
      <c r="DX11" s="334"/>
      <c r="DY11" s="334">
        <f>IF(Q11&gt;R11,1,0)</f>
        <v>1</v>
      </c>
      <c r="DZ11" s="334"/>
      <c r="EA11" s="334">
        <f>IF(S11&gt;T11,1,0)</f>
        <v>0</v>
      </c>
      <c r="EB11" s="334"/>
      <c r="EC11" s="334">
        <f>IF(U11&gt;V11,1,0)</f>
        <v>0</v>
      </c>
      <c r="ED11" s="334"/>
      <c r="EE11" s="334">
        <f>IF(W11&gt;X11,1,0)</f>
        <v>1</v>
      </c>
      <c r="EF11" s="334"/>
      <c r="EG11" s="334">
        <f>IF(Y11&gt;Z11,1,0)</f>
        <v>1</v>
      </c>
      <c r="EH11" s="334"/>
      <c r="EI11" s="334">
        <f>IF(AA11&gt;AB11,1,0)</f>
        <v>0</v>
      </c>
      <c r="EJ11" s="334"/>
      <c r="EK11" s="334">
        <f>IF(AC11&gt;AD11,1,0)</f>
        <v>0</v>
      </c>
      <c r="EL11" s="334"/>
      <c r="EM11" s="334">
        <f>IF(AE11&gt;AF11,1,0)</f>
        <v>0</v>
      </c>
      <c r="EN11" s="334"/>
      <c r="EO11" s="334">
        <f>IF(AG11&gt;AH11,1,0)</f>
        <v>1</v>
      </c>
      <c r="EP11" s="334"/>
      <c r="EQ11" s="90"/>
      <c r="ER11" s="334">
        <f>IF(AND(C11=D11,C11&gt;0),1,0)</f>
        <v>0</v>
      </c>
      <c r="ES11" s="334"/>
      <c r="ET11" s="334"/>
      <c r="EU11" s="334"/>
      <c r="EV11" s="334">
        <f>IF(AND(G11=H11,G11&gt;0),1,0)</f>
        <v>0</v>
      </c>
      <c r="EW11" s="334"/>
      <c r="EX11" s="334">
        <f>IF(AND(I11=J11,I11&gt;0),1,0)</f>
        <v>0</v>
      </c>
      <c r="EY11" s="334"/>
      <c r="EZ11" s="334">
        <f>IF(AND(K11=L11,K11&gt;0),1,0)</f>
        <v>0</v>
      </c>
      <c r="FA11" s="334"/>
      <c r="FB11" s="334">
        <f>IF(AND(M11=N11,M11&gt;0),1,0)</f>
        <v>0</v>
      </c>
      <c r="FC11" s="334"/>
      <c r="FD11" s="334">
        <f>IF(AND(O11=P11,O11&gt;0),1,0)</f>
        <v>0</v>
      </c>
      <c r="FE11" s="334"/>
      <c r="FF11" s="334">
        <f>IF(AND(Q11=R11,Q11&gt;0),1,0)</f>
        <v>0</v>
      </c>
      <c r="FG11" s="334"/>
      <c r="FH11" s="334">
        <f>IF(AND(S11=T11,S11&gt;0),1,0)</f>
        <v>0</v>
      </c>
      <c r="FI11" s="334"/>
      <c r="FJ11" s="334">
        <f>IF(AND(U11=V11,U11&gt;0),1,0)</f>
        <v>0</v>
      </c>
      <c r="FK11" s="334"/>
      <c r="FL11" s="334">
        <f>IF(AND(W11=X11,W11&gt;0),1,0)</f>
        <v>0</v>
      </c>
      <c r="FM11" s="334"/>
      <c r="FN11" s="334">
        <f>IF(AND(Y11=Z11,Y11&gt;0),1,0)</f>
        <v>0</v>
      </c>
      <c r="FO11" s="334"/>
      <c r="FP11" s="334">
        <f>IF(AND(AA11=AB11,AA11&gt;0),1,0)</f>
        <v>0</v>
      </c>
      <c r="FQ11" s="334"/>
      <c r="FR11" s="334">
        <f>IF(AND(AC11=AD11,AC11&gt;0),1,0)</f>
        <v>0</v>
      </c>
      <c r="FS11" s="334"/>
      <c r="FT11" s="334">
        <f>IF(AND(AE11=AF11,AE11&gt;0),1,0)</f>
        <v>0</v>
      </c>
      <c r="FU11" s="334"/>
      <c r="FV11" s="334">
        <f>IF(AND(AG11=AH11,AG11&gt;0),1,0)</f>
        <v>0</v>
      </c>
      <c r="FW11" s="334"/>
      <c r="FX11" s="90"/>
      <c r="FY11" s="334">
        <f>IF(C11&lt;D11,1,0)</f>
        <v>1</v>
      </c>
      <c r="FZ11" s="334"/>
      <c r="GA11" s="334"/>
      <c r="GB11" s="334"/>
      <c r="GC11" s="334">
        <f>IF(G11&lt;H11,1,0)</f>
        <v>1</v>
      </c>
      <c r="GD11" s="334"/>
      <c r="GE11" s="334">
        <f>IF(I11&lt;J11,1,0)</f>
        <v>1</v>
      </c>
      <c r="GF11" s="334"/>
      <c r="GG11" s="334">
        <f>IF(K11&lt;L11,1,0)</f>
        <v>1</v>
      </c>
      <c r="GH11" s="334"/>
      <c r="GI11" s="334">
        <f>IF(M11&lt;N11,1,0)</f>
        <v>1</v>
      </c>
      <c r="GJ11" s="334"/>
      <c r="GK11" s="334">
        <f>IF(O11&lt;P11,1,0)</f>
        <v>1</v>
      </c>
      <c r="GL11" s="334"/>
      <c r="GM11" s="334">
        <f>IF(Q11&lt;R11,1,0)</f>
        <v>0</v>
      </c>
      <c r="GN11" s="334"/>
      <c r="GO11" s="334">
        <f>IF(S11&lt;T11,1,0)</f>
        <v>1</v>
      </c>
      <c r="GP11" s="334"/>
      <c r="GQ11" s="334">
        <f>IF(U11&lt;V11,1,0)</f>
        <v>1</v>
      </c>
      <c r="GR11" s="334"/>
      <c r="GS11" s="334">
        <f>IF(W11&lt;X11,1,0)</f>
        <v>0</v>
      </c>
      <c r="GT11" s="334"/>
      <c r="GU11" s="334">
        <f>IF(Y11&lt;Z11,1,0)</f>
        <v>0</v>
      </c>
      <c r="GV11" s="334"/>
      <c r="GW11" s="334">
        <f>IF(AA11&lt;AB11,1,0)</f>
        <v>1</v>
      </c>
      <c r="GX11" s="334"/>
      <c r="GY11" s="334">
        <f>IF(AC11&lt;AD11,1,0)</f>
        <v>1</v>
      </c>
      <c r="GZ11" s="334"/>
      <c r="HA11" s="334">
        <f>IF(AE11&lt;AF11,1,0)</f>
        <v>1</v>
      </c>
      <c r="HB11" s="334"/>
      <c r="HC11" s="334">
        <f>IF(AG11&lt;AH11,1,0)</f>
        <v>0</v>
      </c>
      <c r="HD11" s="334"/>
      <c r="HE11" s="90"/>
      <c r="HF11" s="334">
        <f>C11</f>
        <v>2</v>
      </c>
      <c r="HG11" s="334"/>
      <c r="HH11" s="334"/>
      <c r="HI11" s="334"/>
      <c r="HJ11" s="334">
        <f>G11</f>
        <v>0</v>
      </c>
      <c r="HK11" s="334"/>
      <c r="HL11" s="334">
        <f>I11</f>
        <v>0</v>
      </c>
      <c r="HM11" s="334"/>
      <c r="HN11" s="334">
        <f>K11</f>
        <v>2</v>
      </c>
      <c r="HO11" s="334"/>
      <c r="HP11" s="334">
        <f>M11</f>
        <v>0</v>
      </c>
      <c r="HQ11" s="334"/>
      <c r="HR11" s="334">
        <f>O11</f>
        <v>2</v>
      </c>
      <c r="HS11" s="334"/>
      <c r="HT11" s="334">
        <f>Q11</f>
        <v>6</v>
      </c>
      <c r="HU11" s="334"/>
      <c r="HV11" s="334">
        <f>S11</f>
        <v>2</v>
      </c>
      <c r="HW11" s="334"/>
      <c r="HX11" s="334">
        <f>U11</f>
        <v>0</v>
      </c>
      <c r="HY11" s="334"/>
      <c r="HZ11" s="334">
        <f>W11</f>
        <v>6</v>
      </c>
      <c r="IA11" s="334"/>
      <c r="IB11" s="334">
        <f>Y11</f>
        <v>4</v>
      </c>
      <c r="IC11" s="334"/>
      <c r="ID11" s="334">
        <f>AA11</f>
        <v>0</v>
      </c>
      <c r="IE11" s="334"/>
      <c r="IF11" s="334">
        <f>AC11</f>
        <v>2</v>
      </c>
      <c r="IG11" s="334"/>
      <c r="IH11" s="334">
        <f>AE11</f>
        <v>0</v>
      </c>
      <c r="II11" s="334"/>
      <c r="IJ11" s="334">
        <f>AG11</f>
        <v>6</v>
      </c>
      <c r="IK11" s="334"/>
      <c r="IL11" s="90"/>
      <c r="IM11" s="334">
        <f>D11</f>
        <v>4</v>
      </c>
      <c r="IN11" s="334"/>
      <c r="IO11" s="334"/>
      <c r="IP11" s="334"/>
      <c r="IQ11" s="334">
        <f>H11</f>
        <v>6</v>
      </c>
      <c r="IR11" s="334"/>
      <c r="IS11" s="334">
        <f>J11</f>
        <v>6</v>
      </c>
      <c r="IT11" s="334"/>
      <c r="IU11" s="334">
        <f>L11</f>
        <v>4</v>
      </c>
      <c r="IV11" s="334"/>
      <c r="IW11" s="334">
        <f>N11</f>
        <v>6</v>
      </c>
      <c r="IX11" s="334"/>
      <c r="IY11" s="334">
        <f>P11</f>
        <v>4</v>
      </c>
      <c r="IZ11" s="334"/>
      <c r="JA11" s="334">
        <f>R11</f>
        <v>0</v>
      </c>
      <c r="JB11" s="334"/>
      <c r="JC11" s="334">
        <f>T11</f>
        <v>4</v>
      </c>
      <c r="JD11" s="334"/>
      <c r="JE11" s="334">
        <f>V11</f>
        <v>6</v>
      </c>
      <c r="JF11" s="334"/>
      <c r="JG11" s="334">
        <f>X11</f>
        <v>0</v>
      </c>
      <c r="JH11" s="334"/>
      <c r="JI11" s="334">
        <f>Z11</f>
        <v>2</v>
      </c>
      <c r="JJ11" s="334"/>
      <c r="JK11" s="334">
        <f>AB11</f>
        <v>6</v>
      </c>
      <c r="JL11" s="334"/>
      <c r="JM11" s="334">
        <f>AD11</f>
        <v>4</v>
      </c>
      <c r="JN11" s="334"/>
      <c r="JO11" s="334">
        <f>AF11</f>
        <v>6</v>
      </c>
      <c r="JP11" s="334"/>
      <c r="JQ11" s="334">
        <f>AH11</f>
        <v>0</v>
      </c>
      <c r="JR11" s="334"/>
      <c r="JS11" s="90"/>
      <c r="JT11" s="334">
        <f>C12</f>
        <v>3</v>
      </c>
      <c r="JU11" s="334"/>
      <c r="JV11" s="334"/>
      <c r="JW11" s="334"/>
      <c r="JX11" s="334">
        <f>G12</f>
        <v>3</v>
      </c>
      <c r="JY11" s="334"/>
      <c r="JZ11" s="334">
        <f>I12</f>
        <v>2</v>
      </c>
      <c r="KA11" s="334"/>
      <c r="KB11" s="334">
        <f>K12</f>
        <v>3</v>
      </c>
      <c r="KC11" s="334"/>
      <c r="KD11" s="334">
        <f>M12</f>
        <v>3</v>
      </c>
      <c r="KE11" s="334"/>
      <c r="KF11" s="334">
        <f>O12</f>
        <v>2</v>
      </c>
      <c r="KG11" s="334"/>
      <c r="KH11" s="334">
        <f>Q12</f>
        <v>8</v>
      </c>
      <c r="KI11" s="334"/>
      <c r="KJ11" s="334">
        <f>S12</f>
        <v>2</v>
      </c>
      <c r="KK11" s="334"/>
      <c r="KL11" s="334">
        <f>U12</f>
        <v>1</v>
      </c>
      <c r="KM11" s="334"/>
      <c r="KN11" s="334">
        <f>W12</f>
        <v>5</v>
      </c>
      <c r="KO11" s="334"/>
      <c r="KP11" s="334">
        <f>Y12</f>
        <v>6</v>
      </c>
      <c r="KQ11" s="334"/>
      <c r="KR11" s="334">
        <f>AA12</f>
        <v>1.5</v>
      </c>
      <c r="KS11" s="334"/>
      <c r="KT11" s="334">
        <f>AC12</f>
        <v>3</v>
      </c>
      <c r="KU11" s="334"/>
      <c r="KV11" s="334">
        <f>AE12</f>
        <v>2</v>
      </c>
      <c r="KW11" s="334"/>
      <c r="KX11" s="334">
        <f>AG12</f>
        <v>6.5</v>
      </c>
      <c r="KY11" s="334"/>
      <c r="KZ11" s="90"/>
      <c r="LA11" s="334">
        <f>D12</f>
        <v>5</v>
      </c>
      <c r="LB11" s="334"/>
      <c r="LC11" s="334"/>
      <c r="LD11" s="334"/>
      <c r="LE11" s="334">
        <f>H12</f>
        <v>5</v>
      </c>
      <c r="LF11" s="334"/>
      <c r="LG11" s="334">
        <f>J12</f>
        <v>6</v>
      </c>
      <c r="LH11" s="334"/>
      <c r="LI11" s="334">
        <f>L12</f>
        <v>5</v>
      </c>
      <c r="LJ11" s="334"/>
      <c r="LK11" s="334">
        <f>N12</f>
        <v>5</v>
      </c>
      <c r="LL11" s="334"/>
      <c r="LM11" s="334">
        <f>P12</f>
        <v>6</v>
      </c>
      <c r="LN11" s="334"/>
      <c r="LO11" s="334">
        <f>R12</f>
        <v>0</v>
      </c>
      <c r="LP11" s="334"/>
      <c r="LQ11" s="334">
        <f>T12</f>
        <v>6</v>
      </c>
      <c r="LR11" s="334"/>
      <c r="LS11" s="334">
        <f>V12</f>
        <v>7</v>
      </c>
      <c r="LT11" s="334"/>
      <c r="LU11" s="334">
        <f>X12</f>
        <v>3</v>
      </c>
      <c r="LV11" s="334"/>
      <c r="LW11" s="334">
        <f>Z12</f>
        <v>2</v>
      </c>
      <c r="LX11" s="334"/>
      <c r="LY11" s="334">
        <f>AB12</f>
        <v>6.5</v>
      </c>
      <c r="LZ11" s="334"/>
      <c r="MA11" s="334">
        <f>AD12</f>
        <v>5</v>
      </c>
      <c r="MB11" s="334"/>
      <c r="MC11" s="334">
        <f>AF12</f>
        <v>6</v>
      </c>
      <c r="MD11" s="334"/>
      <c r="ME11" s="334">
        <f>AH12</f>
        <v>1.5</v>
      </c>
      <c r="MF11" s="334"/>
      <c r="MG11" s="90"/>
      <c r="MH11" s="462">
        <f>AM11-AO11</f>
        <v>-26</v>
      </c>
      <c r="MI11" s="153"/>
      <c r="MJ11" s="461">
        <f>AP11-AR11</f>
        <v>-18</v>
      </c>
      <c r="MK11" s="188"/>
      <c r="ML11" s="336">
        <f>SUM(C13+G13+I13+K13+M13+O13+Q13+S13+U13+W13+Y13+AA13+AC13+AE13+AG13)</f>
        <v>14272</v>
      </c>
      <c r="MM11" s="153"/>
      <c r="MN11" s="462">
        <f>(AT11*100000000)+(MH11*1000000)+(MJ11*10000)+AS11-MP11</f>
        <v>773820951.4666667</v>
      </c>
      <c r="MO11" s="90"/>
      <c r="MP11" s="327">
        <f t="shared" ref="MP11" si="1">IF(AI11=0,100000000,0)</f>
        <v>0</v>
      </c>
      <c r="MQ11" s="90"/>
      <c r="MR11" s="90"/>
      <c r="MS11" s="90"/>
      <c r="MT11" s="90"/>
      <c r="MU11" s="90"/>
      <c r="MV11" s="90"/>
      <c r="MW11" s="90"/>
      <c r="MX11" s="90"/>
      <c r="MY11" s="90"/>
      <c r="MZ11" s="90"/>
      <c r="NA11" s="90"/>
      <c r="NB11" s="90"/>
      <c r="NC11" s="90"/>
      <c r="ND11" s="90"/>
      <c r="NE11" s="90"/>
      <c r="NF11" s="90"/>
      <c r="NG11" s="90"/>
      <c r="NH11" s="90"/>
      <c r="NI11" s="90"/>
      <c r="NJ11" s="90"/>
      <c r="NK11" s="90"/>
      <c r="NL11" s="90"/>
      <c r="NM11" s="90"/>
      <c r="NN11" s="90"/>
      <c r="NO11" s="90"/>
      <c r="NP11" s="90"/>
      <c r="NQ11" s="90"/>
      <c r="NR11" s="90"/>
      <c r="NS11" s="90"/>
      <c r="NT11" s="90"/>
      <c r="NU11" s="90"/>
      <c r="NV11" s="90"/>
      <c r="NW11" s="90"/>
      <c r="NX11" s="90"/>
      <c r="NY11" s="90"/>
      <c r="NZ11" s="90"/>
      <c r="OA11" s="90"/>
      <c r="OB11" s="90"/>
      <c r="OC11" s="90"/>
      <c r="OD11" s="90"/>
      <c r="OE11" s="90"/>
      <c r="OF11" s="90"/>
      <c r="OG11" s="90"/>
      <c r="OH11" s="90"/>
      <c r="OI11" s="90"/>
      <c r="OJ11" s="90"/>
      <c r="OK11" s="90"/>
      <c r="OL11" s="90"/>
      <c r="OM11" s="90"/>
      <c r="ON11" s="90"/>
      <c r="OO11" s="90"/>
      <c r="OP11" s="90"/>
      <c r="OQ11" s="90"/>
      <c r="OR11" s="90"/>
      <c r="OS11" s="90"/>
      <c r="OT11" s="90"/>
      <c r="OU11" s="90"/>
      <c r="OV11" s="90"/>
      <c r="OW11" s="90"/>
      <c r="OX11" s="90"/>
      <c r="OY11" s="90"/>
      <c r="OZ11" s="90"/>
      <c r="PA11" s="90"/>
      <c r="PB11" s="90"/>
      <c r="PC11" s="90"/>
      <c r="PD11" s="90"/>
      <c r="PE11" s="90"/>
      <c r="PF11" s="90"/>
      <c r="PG11" s="90"/>
      <c r="PH11" s="90"/>
      <c r="PI11" s="90"/>
      <c r="PJ11" s="90"/>
      <c r="PK11" s="90"/>
      <c r="PL11" s="90"/>
      <c r="PM11" s="90"/>
      <c r="PN11" s="90"/>
      <c r="PO11" s="90"/>
      <c r="PP11" s="90"/>
      <c r="PQ11" s="90"/>
      <c r="PR11" s="90"/>
      <c r="PS11" s="90"/>
      <c r="PT11" s="90"/>
      <c r="PU11" s="90"/>
      <c r="PV11" s="90"/>
      <c r="PW11" s="90"/>
      <c r="PX11" s="90"/>
      <c r="PY11" s="90"/>
      <c r="PZ11" s="90"/>
      <c r="QA11" s="90"/>
      <c r="QB11" s="90"/>
      <c r="QC11" s="90"/>
      <c r="QD11" s="90"/>
      <c r="QE11" s="90"/>
      <c r="QF11" s="90"/>
      <c r="QG11" s="90"/>
      <c r="QH11" s="90"/>
      <c r="QI11" s="90"/>
      <c r="QJ11" s="90"/>
      <c r="QK11" s="90"/>
      <c r="QL11" s="90"/>
      <c r="QM11" s="90"/>
      <c r="QN11" s="90"/>
      <c r="QO11" s="90"/>
      <c r="QP11" s="90"/>
      <c r="QQ11" s="90"/>
      <c r="QR11" s="90"/>
      <c r="QS11" s="90"/>
      <c r="QT11" s="90"/>
      <c r="QU11" s="90"/>
      <c r="QV11" s="90"/>
      <c r="QW11" s="90"/>
      <c r="QX11" s="90"/>
      <c r="QY11" s="90"/>
      <c r="QZ11" s="90"/>
      <c r="RA11" s="90"/>
      <c r="RB11" s="90"/>
      <c r="RC11" s="90"/>
      <c r="RD11" s="90"/>
      <c r="RE11" s="90"/>
      <c r="RF11" s="90"/>
      <c r="RG11" s="90"/>
      <c r="RH11" s="90"/>
      <c r="RI11" s="90"/>
      <c r="RJ11" s="90"/>
      <c r="RK11" s="90"/>
      <c r="RL11" s="90"/>
      <c r="RM11" s="90"/>
      <c r="RN11" s="90"/>
      <c r="RO11" s="90"/>
      <c r="RP11" s="90"/>
      <c r="RQ11" s="90"/>
      <c r="RR11" s="90"/>
      <c r="RS11" s="90"/>
      <c r="RT11" s="90"/>
      <c r="RU11" s="90"/>
      <c r="RV11" s="90"/>
      <c r="RW11" s="90"/>
      <c r="RX11" s="90"/>
      <c r="RY11" s="90"/>
      <c r="RZ11" s="90"/>
      <c r="SA11" s="90"/>
      <c r="SB11" s="90"/>
      <c r="SC11" s="90"/>
      <c r="SD11" s="90"/>
      <c r="SE11" s="90"/>
      <c r="SF11" s="90"/>
      <c r="SG11" s="90"/>
      <c r="SH11" s="90"/>
      <c r="SI11" s="90"/>
      <c r="SJ11" s="90"/>
      <c r="SK11" s="90"/>
      <c r="SL11" s="90"/>
      <c r="SM11" s="90"/>
      <c r="SN11" s="90"/>
      <c r="SO11" s="90"/>
      <c r="SP11" s="90"/>
      <c r="SQ11" s="90"/>
      <c r="SR11" s="90"/>
      <c r="SS11" s="90"/>
      <c r="ST11" s="90"/>
      <c r="SU11" s="90"/>
      <c r="SV11" s="90"/>
      <c r="SW11" s="90"/>
      <c r="SX11" s="90"/>
      <c r="SY11" s="90"/>
      <c r="SZ11" s="90"/>
      <c r="TA11" s="90"/>
      <c r="TB11" s="90"/>
      <c r="TC11" s="90"/>
      <c r="TD11" s="90"/>
      <c r="TE11" s="90"/>
      <c r="TF11" s="90"/>
      <c r="TG11" s="90"/>
      <c r="TH11" s="90"/>
      <c r="TI11" s="90"/>
      <c r="TJ11" s="90"/>
      <c r="TK11" s="90"/>
      <c r="TL11" s="90"/>
      <c r="TM11" s="90"/>
      <c r="TN11" s="90"/>
      <c r="TO11" s="90"/>
      <c r="TP11" s="90"/>
      <c r="TQ11" s="90"/>
      <c r="TR11" s="90"/>
      <c r="TS11" s="90"/>
      <c r="TT11" s="90"/>
      <c r="TU11" s="90"/>
      <c r="TV11" s="90"/>
      <c r="TW11" s="90"/>
      <c r="TX11" s="90"/>
      <c r="TY11" s="90"/>
      <c r="TZ11" s="90"/>
      <c r="UA11" s="90"/>
      <c r="UB11" s="90"/>
      <c r="UC11" s="90"/>
      <c r="UD11" s="90"/>
      <c r="UE11" s="90"/>
      <c r="UF11" s="90"/>
      <c r="UG11" s="90"/>
      <c r="UH11" s="90"/>
      <c r="UI11" s="90"/>
      <c r="UJ11" s="90"/>
      <c r="UK11" s="90"/>
      <c r="UL11" s="90"/>
      <c r="UM11" s="90"/>
      <c r="UN11" s="90"/>
      <c r="UO11" s="90"/>
      <c r="UP11" s="90"/>
      <c r="UQ11" s="90"/>
      <c r="UR11" s="90"/>
      <c r="US11" s="90"/>
      <c r="UT11" s="90"/>
      <c r="UU11" s="90"/>
      <c r="UV11" s="90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</row>
    <row r="12" spans="1:1535" ht="12" hidden="1" customHeight="1" x14ac:dyDescent="0.2">
      <c r="A12" s="347"/>
      <c r="B12" s="348"/>
      <c r="C12" s="183">
        <f>Zápisy!U2482</f>
        <v>3</v>
      </c>
      <c r="D12" s="171">
        <f>Zápisy!V2482</f>
        <v>5</v>
      </c>
      <c r="E12" s="318"/>
      <c r="F12" s="319"/>
      <c r="G12" s="138">
        <f>Zápisy!W1229</f>
        <v>3</v>
      </c>
      <c r="H12" s="171">
        <f>Zápisy!X1229</f>
        <v>5</v>
      </c>
      <c r="I12" s="165">
        <f>Zápisy!U2329</f>
        <v>2</v>
      </c>
      <c r="J12" s="175">
        <f>Zápisy!V2329</f>
        <v>6</v>
      </c>
      <c r="K12" s="138">
        <f>Zápisy!U1030</f>
        <v>3</v>
      </c>
      <c r="L12" s="171">
        <f>Zápisy!V1030</f>
        <v>5</v>
      </c>
      <c r="M12" s="165">
        <f>Zápisy!W2174</f>
        <v>3</v>
      </c>
      <c r="N12" s="175">
        <f>Zápisy!X2174</f>
        <v>5</v>
      </c>
      <c r="O12" s="138">
        <f>Zápisy!W833</f>
        <v>2</v>
      </c>
      <c r="P12" s="171">
        <f>Zápisy!X833</f>
        <v>6</v>
      </c>
      <c r="Q12" s="165">
        <f>Zápisy!U2021</f>
        <v>8</v>
      </c>
      <c r="R12" s="175">
        <f>Zápisy!V2021</f>
        <v>0</v>
      </c>
      <c r="S12" s="138">
        <f>Zápisy!U634</f>
        <v>2</v>
      </c>
      <c r="T12" s="171">
        <f>Zápisy!V634</f>
        <v>6</v>
      </c>
      <c r="U12" s="165">
        <f>Zápisy!W1866</f>
        <v>1</v>
      </c>
      <c r="V12" s="175">
        <f>Zápisy!X1866</f>
        <v>7</v>
      </c>
      <c r="W12" s="138">
        <f>Zápisy!W437</f>
        <v>5</v>
      </c>
      <c r="X12" s="171">
        <f>Zápisy!X437</f>
        <v>3</v>
      </c>
      <c r="Y12" s="165">
        <f>Zápisy!U1713</f>
        <v>6</v>
      </c>
      <c r="Z12" s="175">
        <f>Zápisy!V1713</f>
        <v>2</v>
      </c>
      <c r="AA12" s="138">
        <f>Zápisy!U238</f>
        <v>1.5</v>
      </c>
      <c r="AB12" s="171">
        <f>Zápisy!V238</f>
        <v>6.5</v>
      </c>
      <c r="AC12" s="165">
        <f>Zápisy!W1558</f>
        <v>3</v>
      </c>
      <c r="AD12" s="175">
        <f>Zápisy!X1558</f>
        <v>5</v>
      </c>
      <c r="AE12" s="138">
        <f>Zápisy!W38</f>
        <v>2</v>
      </c>
      <c r="AF12" s="171">
        <f>Zápisy!X38</f>
        <v>6</v>
      </c>
      <c r="AG12" s="165">
        <f>Zápisy!U1405</f>
        <v>6.5</v>
      </c>
      <c r="AH12" s="132">
        <f>Zápisy!V1405</f>
        <v>1.5</v>
      </c>
      <c r="AI12" s="359"/>
      <c r="AJ12" s="455"/>
      <c r="AK12" s="455"/>
      <c r="AL12" s="455"/>
      <c r="AM12" s="378"/>
      <c r="AN12" s="445"/>
      <c r="AO12" s="381"/>
      <c r="AP12" s="389"/>
      <c r="AQ12" s="397"/>
      <c r="AR12" s="392"/>
      <c r="AS12" s="365"/>
      <c r="AT12" s="362"/>
      <c r="AU12" s="368"/>
      <c r="AV12" s="90"/>
      <c r="AW12" s="334"/>
      <c r="AX12" s="334"/>
      <c r="AY12" s="334"/>
      <c r="AZ12" s="334"/>
      <c r="BA12" s="334"/>
      <c r="BB12" s="334"/>
      <c r="BC12" s="334"/>
      <c r="BD12" s="334"/>
      <c r="BE12" s="334"/>
      <c r="BF12" s="334"/>
      <c r="BG12" s="334"/>
      <c r="BH12" s="334"/>
      <c r="BI12" s="334"/>
      <c r="BJ12" s="334"/>
      <c r="BK12" s="334"/>
      <c r="BL12" s="334"/>
      <c r="BM12" s="334"/>
      <c r="BN12" s="334"/>
      <c r="BO12" s="334"/>
      <c r="BP12" s="334"/>
      <c r="BQ12" s="334"/>
      <c r="BR12" s="334"/>
      <c r="BS12" s="334"/>
      <c r="BT12" s="334"/>
      <c r="BU12" s="334"/>
      <c r="BV12" s="334"/>
      <c r="BW12" s="334"/>
      <c r="BX12" s="334"/>
      <c r="BY12" s="334"/>
      <c r="BZ12" s="334"/>
      <c r="CA12" s="334"/>
      <c r="CB12" s="334"/>
      <c r="CC12" s="330"/>
      <c r="CD12" s="334"/>
      <c r="CE12" s="334"/>
      <c r="CF12" s="334"/>
      <c r="CG12" s="334"/>
      <c r="CH12" s="334"/>
      <c r="CI12" s="334"/>
      <c r="CJ12" s="334"/>
      <c r="CK12" s="334"/>
      <c r="CL12" s="334"/>
      <c r="CM12" s="334"/>
      <c r="CN12" s="334"/>
      <c r="CO12" s="334"/>
      <c r="CP12" s="334"/>
      <c r="CQ12" s="334"/>
      <c r="CR12" s="334"/>
      <c r="CS12" s="334"/>
      <c r="CT12" s="334"/>
      <c r="CU12" s="334"/>
      <c r="CV12" s="334"/>
      <c r="CW12" s="334"/>
      <c r="CX12" s="334"/>
      <c r="CY12" s="334"/>
      <c r="CZ12" s="334"/>
      <c r="DA12" s="334"/>
      <c r="DB12" s="334"/>
      <c r="DC12" s="334"/>
      <c r="DD12" s="334"/>
      <c r="DE12" s="334"/>
      <c r="DF12" s="334"/>
      <c r="DG12" s="334"/>
      <c r="DH12" s="334"/>
      <c r="DI12" s="334"/>
      <c r="DJ12" s="151"/>
      <c r="DK12" s="334"/>
      <c r="DL12" s="334"/>
      <c r="DM12" s="334"/>
      <c r="DN12" s="334"/>
      <c r="DO12" s="334"/>
      <c r="DP12" s="334"/>
      <c r="DQ12" s="334"/>
      <c r="DR12" s="334"/>
      <c r="DS12" s="334"/>
      <c r="DT12" s="334"/>
      <c r="DU12" s="334"/>
      <c r="DV12" s="334"/>
      <c r="DW12" s="334"/>
      <c r="DX12" s="334"/>
      <c r="DY12" s="334"/>
      <c r="DZ12" s="334"/>
      <c r="EA12" s="334"/>
      <c r="EB12" s="334"/>
      <c r="EC12" s="334"/>
      <c r="ED12" s="334"/>
      <c r="EE12" s="334"/>
      <c r="EF12" s="334"/>
      <c r="EG12" s="334"/>
      <c r="EH12" s="334"/>
      <c r="EI12" s="334"/>
      <c r="EJ12" s="334"/>
      <c r="EK12" s="334"/>
      <c r="EL12" s="334"/>
      <c r="EM12" s="334"/>
      <c r="EN12" s="334"/>
      <c r="EO12" s="334"/>
      <c r="EP12" s="334"/>
      <c r="EQ12" s="90"/>
      <c r="ER12" s="334"/>
      <c r="ES12" s="334"/>
      <c r="ET12" s="334"/>
      <c r="EU12" s="334"/>
      <c r="EV12" s="334"/>
      <c r="EW12" s="334"/>
      <c r="EX12" s="334"/>
      <c r="EY12" s="334"/>
      <c r="EZ12" s="334"/>
      <c r="FA12" s="334"/>
      <c r="FB12" s="334"/>
      <c r="FC12" s="334"/>
      <c r="FD12" s="334"/>
      <c r="FE12" s="334"/>
      <c r="FF12" s="334"/>
      <c r="FG12" s="334"/>
      <c r="FH12" s="334"/>
      <c r="FI12" s="334"/>
      <c r="FJ12" s="334"/>
      <c r="FK12" s="334"/>
      <c r="FL12" s="334"/>
      <c r="FM12" s="334"/>
      <c r="FN12" s="334"/>
      <c r="FO12" s="334"/>
      <c r="FP12" s="334"/>
      <c r="FQ12" s="334"/>
      <c r="FR12" s="334"/>
      <c r="FS12" s="334"/>
      <c r="FT12" s="334"/>
      <c r="FU12" s="334"/>
      <c r="FV12" s="334"/>
      <c r="FW12" s="334"/>
      <c r="FX12" s="90"/>
      <c r="FY12" s="334"/>
      <c r="FZ12" s="334"/>
      <c r="GA12" s="334"/>
      <c r="GB12" s="334"/>
      <c r="GC12" s="334"/>
      <c r="GD12" s="334"/>
      <c r="GE12" s="334"/>
      <c r="GF12" s="334"/>
      <c r="GG12" s="334"/>
      <c r="GH12" s="334"/>
      <c r="GI12" s="334"/>
      <c r="GJ12" s="334"/>
      <c r="GK12" s="334"/>
      <c r="GL12" s="334"/>
      <c r="GM12" s="334"/>
      <c r="GN12" s="334"/>
      <c r="GO12" s="334"/>
      <c r="GP12" s="334"/>
      <c r="GQ12" s="334"/>
      <c r="GR12" s="334"/>
      <c r="GS12" s="334"/>
      <c r="GT12" s="334"/>
      <c r="GU12" s="334"/>
      <c r="GV12" s="334"/>
      <c r="GW12" s="334"/>
      <c r="GX12" s="334"/>
      <c r="GY12" s="334"/>
      <c r="GZ12" s="334"/>
      <c r="HA12" s="334"/>
      <c r="HB12" s="334"/>
      <c r="HC12" s="334"/>
      <c r="HD12" s="334"/>
      <c r="HE12" s="90"/>
      <c r="HF12" s="334"/>
      <c r="HG12" s="334"/>
      <c r="HH12" s="334"/>
      <c r="HI12" s="334"/>
      <c r="HJ12" s="334"/>
      <c r="HK12" s="334"/>
      <c r="HL12" s="334"/>
      <c r="HM12" s="334"/>
      <c r="HN12" s="334"/>
      <c r="HO12" s="334"/>
      <c r="HP12" s="334"/>
      <c r="HQ12" s="334"/>
      <c r="HR12" s="334"/>
      <c r="HS12" s="334"/>
      <c r="HT12" s="334"/>
      <c r="HU12" s="334"/>
      <c r="HV12" s="334"/>
      <c r="HW12" s="334"/>
      <c r="HX12" s="334"/>
      <c r="HY12" s="334"/>
      <c r="HZ12" s="334"/>
      <c r="IA12" s="334"/>
      <c r="IB12" s="334"/>
      <c r="IC12" s="334"/>
      <c r="ID12" s="334"/>
      <c r="IE12" s="334"/>
      <c r="IF12" s="334"/>
      <c r="IG12" s="334"/>
      <c r="IH12" s="334"/>
      <c r="II12" s="334"/>
      <c r="IJ12" s="334"/>
      <c r="IK12" s="334"/>
      <c r="IL12" s="90"/>
      <c r="IM12" s="334"/>
      <c r="IN12" s="334"/>
      <c r="IO12" s="334"/>
      <c r="IP12" s="334"/>
      <c r="IQ12" s="334"/>
      <c r="IR12" s="334"/>
      <c r="IS12" s="334"/>
      <c r="IT12" s="334"/>
      <c r="IU12" s="334"/>
      <c r="IV12" s="334"/>
      <c r="IW12" s="334"/>
      <c r="IX12" s="334"/>
      <c r="IY12" s="334"/>
      <c r="IZ12" s="334"/>
      <c r="JA12" s="334"/>
      <c r="JB12" s="334"/>
      <c r="JC12" s="334"/>
      <c r="JD12" s="334"/>
      <c r="JE12" s="334"/>
      <c r="JF12" s="334"/>
      <c r="JG12" s="334"/>
      <c r="JH12" s="334"/>
      <c r="JI12" s="334"/>
      <c r="JJ12" s="334"/>
      <c r="JK12" s="334"/>
      <c r="JL12" s="334"/>
      <c r="JM12" s="334"/>
      <c r="JN12" s="334"/>
      <c r="JO12" s="334"/>
      <c r="JP12" s="334"/>
      <c r="JQ12" s="334"/>
      <c r="JR12" s="334"/>
      <c r="JS12" s="90"/>
      <c r="JT12" s="334"/>
      <c r="JU12" s="334"/>
      <c r="JV12" s="334"/>
      <c r="JW12" s="334"/>
      <c r="JX12" s="334"/>
      <c r="JY12" s="334"/>
      <c r="JZ12" s="334"/>
      <c r="KA12" s="334"/>
      <c r="KB12" s="334"/>
      <c r="KC12" s="334"/>
      <c r="KD12" s="334"/>
      <c r="KE12" s="334"/>
      <c r="KF12" s="334"/>
      <c r="KG12" s="334"/>
      <c r="KH12" s="334"/>
      <c r="KI12" s="334"/>
      <c r="KJ12" s="334"/>
      <c r="KK12" s="334"/>
      <c r="KL12" s="334"/>
      <c r="KM12" s="334"/>
      <c r="KN12" s="334"/>
      <c r="KO12" s="334"/>
      <c r="KP12" s="334"/>
      <c r="KQ12" s="334"/>
      <c r="KR12" s="334"/>
      <c r="KS12" s="334"/>
      <c r="KT12" s="334"/>
      <c r="KU12" s="334"/>
      <c r="KV12" s="334"/>
      <c r="KW12" s="334"/>
      <c r="KX12" s="334"/>
      <c r="KY12" s="334"/>
      <c r="KZ12" s="90"/>
      <c r="LA12" s="334"/>
      <c r="LB12" s="334"/>
      <c r="LC12" s="334"/>
      <c r="LD12" s="334"/>
      <c r="LE12" s="334"/>
      <c r="LF12" s="334"/>
      <c r="LG12" s="334"/>
      <c r="LH12" s="334"/>
      <c r="LI12" s="334"/>
      <c r="LJ12" s="334"/>
      <c r="LK12" s="334"/>
      <c r="LL12" s="334"/>
      <c r="LM12" s="334"/>
      <c r="LN12" s="334"/>
      <c r="LO12" s="334"/>
      <c r="LP12" s="334"/>
      <c r="LQ12" s="334"/>
      <c r="LR12" s="334"/>
      <c r="LS12" s="334"/>
      <c r="LT12" s="334"/>
      <c r="LU12" s="334"/>
      <c r="LV12" s="334"/>
      <c r="LW12" s="334"/>
      <c r="LX12" s="334"/>
      <c r="LY12" s="334"/>
      <c r="LZ12" s="334"/>
      <c r="MA12" s="334"/>
      <c r="MB12" s="334"/>
      <c r="MC12" s="334"/>
      <c r="MD12" s="334"/>
      <c r="ME12" s="334"/>
      <c r="MF12" s="334"/>
      <c r="MG12" s="90"/>
      <c r="MH12" s="462"/>
      <c r="MI12" s="153"/>
      <c r="MJ12" s="462"/>
      <c r="MK12" s="157"/>
      <c r="ML12" s="336"/>
      <c r="MM12" s="153"/>
      <c r="MN12" s="462"/>
      <c r="MO12" s="90"/>
      <c r="MP12" s="327"/>
      <c r="MQ12" s="90"/>
      <c r="MR12" s="90"/>
      <c r="MS12" s="90"/>
      <c r="MT12" s="90"/>
      <c r="MU12" s="90"/>
      <c r="MV12" s="90"/>
      <c r="MW12" s="90"/>
      <c r="MX12" s="90"/>
      <c r="MY12" s="90"/>
      <c r="MZ12" s="90"/>
      <c r="NA12" s="90"/>
      <c r="NB12" s="90"/>
      <c r="NC12" s="90"/>
      <c r="ND12" s="90"/>
      <c r="NE12" s="90"/>
      <c r="NF12" s="90"/>
      <c r="NG12" s="90"/>
      <c r="NH12" s="90"/>
      <c r="NI12" s="90"/>
      <c r="NJ12" s="90"/>
      <c r="NK12" s="90"/>
      <c r="NL12" s="90"/>
      <c r="NM12" s="90"/>
      <c r="NN12" s="90"/>
      <c r="NO12" s="90"/>
      <c r="NP12" s="90"/>
      <c r="NQ12" s="90"/>
      <c r="NR12" s="90"/>
      <c r="NS12" s="90"/>
      <c r="NT12" s="90"/>
      <c r="NU12" s="90"/>
      <c r="NV12" s="90"/>
      <c r="NW12" s="90"/>
      <c r="NX12" s="90"/>
      <c r="NY12" s="90"/>
      <c r="NZ12" s="90"/>
      <c r="OA12" s="90"/>
      <c r="OB12" s="90"/>
      <c r="OC12" s="90"/>
      <c r="OD12" s="90"/>
      <c r="OE12" s="90"/>
      <c r="OF12" s="90"/>
      <c r="OG12" s="90"/>
      <c r="OH12" s="90"/>
      <c r="OI12" s="90"/>
      <c r="OJ12" s="90"/>
      <c r="OK12" s="90"/>
      <c r="OL12" s="90"/>
      <c r="OM12" s="90"/>
      <c r="ON12" s="90"/>
      <c r="OO12" s="90"/>
      <c r="OP12" s="90"/>
      <c r="OQ12" s="90"/>
      <c r="OR12" s="90"/>
      <c r="OS12" s="90"/>
      <c r="OT12" s="90"/>
      <c r="OU12" s="90"/>
      <c r="OV12" s="90"/>
      <c r="OW12" s="90"/>
      <c r="OX12" s="90"/>
      <c r="OY12" s="90"/>
      <c r="OZ12" s="90"/>
      <c r="PA12" s="90"/>
      <c r="PB12" s="90"/>
      <c r="PC12" s="90"/>
      <c r="PD12" s="90"/>
      <c r="PE12" s="90"/>
      <c r="PF12" s="90"/>
      <c r="PG12" s="90"/>
      <c r="PH12" s="90"/>
      <c r="PI12" s="90"/>
      <c r="PJ12" s="90"/>
      <c r="PK12" s="90"/>
      <c r="PL12" s="90"/>
      <c r="PM12" s="90"/>
      <c r="PN12" s="90"/>
      <c r="PO12" s="90"/>
      <c r="PP12" s="90"/>
      <c r="PQ12" s="90"/>
      <c r="PR12" s="90"/>
      <c r="PS12" s="90"/>
      <c r="PT12" s="90"/>
      <c r="PU12" s="90"/>
      <c r="PV12" s="90"/>
      <c r="PW12" s="90"/>
      <c r="PX12" s="90"/>
      <c r="PY12" s="90"/>
      <c r="PZ12" s="90"/>
      <c r="QA12" s="90"/>
      <c r="QB12" s="90"/>
      <c r="QC12" s="90"/>
      <c r="QD12" s="90"/>
      <c r="QE12" s="90"/>
      <c r="QF12" s="90"/>
      <c r="QG12" s="90"/>
      <c r="QH12" s="90"/>
      <c r="QI12" s="90"/>
      <c r="QJ12" s="90"/>
      <c r="QK12" s="90"/>
      <c r="QL12" s="90"/>
      <c r="QM12" s="90"/>
      <c r="QN12" s="90"/>
      <c r="QO12" s="90"/>
      <c r="QP12" s="90"/>
      <c r="QQ12" s="90"/>
      <c r="QR12" s="90"/>
      <c r="QS12" s="90"/>
      <c r="QT12" s="90"/>
      <c r="QU12" s="90"/>
      <c r="QV12" s="90"/>
      <c r="QW12" s="90"/>
      <c r="QX12" s="90"/>
      <c r="QY12" s="90"/>
      <c r="QZ12" s="90"/>
      <c r="RA12" s="90"/>
      <c r="RB12" s="90"/>
      <c r="RC12" s="90"/>
      <c r="RD12" s="90"/>
      <c r="RE12" s="90"/>
      <c r="RF12" s="90"/>
      <c r="RG12" s="90"/>
      <c r="RH12" s="90"/>
      <c r="RI12" s="90"/>
      <c r="RJ12" s="90"/>
      <c r="RK12" s="90"/>
      <c r="RL12" s="90"/>
      <c r="RM12" s="90"/>
      <c r="RN12" s="90"/>
      <c r="RO12" s="90"/>
      <c r="RP12" s="90"/>
      <c r="RQ12" s="90"/>
      <c r="RR12" s="90"/>
      <c r="RS12" s="90"/>
      <c r="RT12" s="90"/>
      <c r="RU12" s="90"/>
      <c r="RV12" s="90"/>
      <c r="RW12" s="90"/>
      <c r="RX12" s="90"/>
      <c r="RY12" s="90"/>
      <c r="RZ12" s="90"/>
      <c r="SA12" s="90"/>
      <c r="SB12" s="90"/>
      <c r="SC12" s="90"/>
      <c r="SD12" s="90"/>
      <c r="SE12" s="90"/>
      <c r="SF12" s="90"/>
      <c r="SG12" s="90"/>
      <c r="SH12" s="90"/>
      <c r="SI12" s="90"/>
      <c r="SJ12" s="90"/>
      <c r="SK12" s="90"/>
      <c r="SL12" s="90"/>
      <c r="SM12" s="90"/>
      <c r="SN12" s="90"/>
      <c r="SO12" s="90"/>
      <c r="SP12" s="90"/>
      <c r="SQ12" s="90"/>
      <c r="SR12" s="90"/>
      <c r="SS12" s="90"/>
      <c r="ST12" s="90"/>
      <c r="SU12" s="90"/>
      <c r="SV12" s="90"/>
      <c r="SW12" s="90"/>
      <c r="SX12" s="90"/>
      <c r="SY12" s="90"/>
      <c r="SZ12" s="90"/>
      <c r="TA12" s="90"/>
      <c r="TB12" s="90"/>
      <c r="TC12" s="90"/>
      <c r="TD12" s="90"/>
      <c r="TE12" s="90"/>
      <c r="TF12" s="90"/>
      <c r="TG12" s="90"/>
      <c r="TH12" s="90"/>
      <c r="TI12" s="90"/>
      <c r="TJ12" s="90"/>
      <c r="TK12" s="90"/>
      <c r="TL12" s="90"/>
      <c r="TM12" s="90"/>
      <c r="TN12" s="90"/>
      <c r="TO12" s="90"/>
      <c r="TP12" s="90"/>
      <c r="TQ12" s="90"/>
      <c r="TR12" s="90"/>
      <c r="TS12" s="90"/>
      <c r="TT12" s="90"/>
      <c r="TU12" s="90"/>
      <c r="TV12" s="90"/>
      <c r="TW12" s="90"/>
      <c r="TX12" s="90"/>
      <c r="TY12" s="90"/>
      <c r="TZ12" s="90"/>
      <c r="UA12" s="90"/>
      <c r="UB12" s="90"/>
      <c r="UC12" s="90"/>
      <c r="UD12" s="90"/>
      <c r="UE12" s="90"/>
      <c r="UF12" s="90"/>
      <c r="UG12" s="90"/>
      <c r="UH12" s="90"/>
      <c r="UI12" s="90"/>
      <c r="UJ12" s="90"/>
      <c r="UK12" s="90"/>
      <c r="UL12" s="90"/>
      <c r="UM12" s="90"/>
      <c r="UN12" s="90"/>
      <c r="UO12" s="90"/>
      <c r="UP12" s="90"/>
      <c r="UQ12" s="90"/>
      <c r="UR12" s="90"/>
      <c r="US12" s="90"/>
      <c r="UT12" s="90"/>
      <c r="UU12" s="90"/>
      <c r="UV12" s="90"/>
      <c r="UW12" s="90"/>
      <c r="UX12" s="90"/>
      <c r="UY12" s="90"/>
      <c r="UZ12" s="90"/>
      <c r="VA12" s="90"/>
      <c r="VB12" s="90"/>
      <c r="VC12" s="90"/>
      <c r="VD12" s="90"/>
      <c r="VE12" s="90"/>
      <c r="VF12" s="90"/>
      <c r="VG12" s="90"/>
      <c r="VH12" s="90"/>
      <c r="VI12" s="90"/>
      <c r="VJ12" s="90"/>
      <c r="VK12" s="90"/>
      <c r="VL12" s="90"/>
      <c r="VM12" s="90"/>
      <c r="VN12" s="90"/>
      <c r="VO12" s="90"/>
      <c r="VP12" s="90"/>
      <c r="VQ12" s="90"/>
      <c r="VR12" s="90"/>
      <c r="VS12" s="90"/>
      <c r="VT12" s="90"/>
      <c r="VU12" s="90"/>
      <c r="VV12" s="90"/>
      <c r="VW12" s="90"/>
      <c r="VX12" s="90"/>
      <c r="VY12" s="90"/>
      <c r="VZ12" s="90"/>
      <c r="WA12" s="90"/>
      <c r="WB12" s="90"/>
      <c r="WC12" s="90"/>
      <c r="WD12" s="90"/>
      <c r="WE12" s="90"/>
      <c r="WF12" s="90"/>
      <c r="WG12" s="90"/>
      <c r="WH12" s="90"/>
      <c r="WI12" s="90"/>
      <c r="WJ12" s="90"/>
      <c r="WK12" s="90"/>
      <c r="WL12" s="90"/>
      <c r="WM12" s="90"/>
      <c r="WN12" s="90"/>
      <c r="WO12" s="90"/>
      <c r="WP12" s="90"/>
      <c r="WQ12" s="90"/>
      <c r="WR12" s="90"/>
      <c r="WS12" s="90"/>
      <c r="WT12" s="90"/>
      <c r="WU12" s="90"/>
      <c r="WV12" s="90"/>
      <c r="WW12" s="90"/>
      <c r="WX12" s="90"/>
      <c r="WY12" s="90"/>
      <c r="WZ12" s="90"/>
      <c r="XA12" s="90"/>
      <c r="XB12" s="90"/>
      <c r="XC12" s="90"/>
      <c r="XD12" s="90"/>
      <c r="XE12" s="90"/>
      <c r="XF12" s="90"/>
      <c r="XG12" s="90"/>
      <c r="XH12" s="90"/>
      <c r="XI12" s="90"/>
      <c r="XJ12" s="90"/>
      <c r="XK12" s="90"/>
      <c r="XL12" s="90"/>
      <c r="XM12" s="90"/>
      <c r="XN12" s="90"/>
      <c r="XO12" s="90"/>
      <c r="XP12" s="90"/>
      <c r="XQ12" s="90"/>
      <c r="XR12" s="90"/>
      <c r="XS12" s="90"/>
      <c r="XT12" s="90"/>
      <c r="XU12" s="90"/>
      <c r="XV12" s="90"/>
      <c r="XW12" s="90"/>
      <c r="XX12" s="90"/>
      <c r="XY12" s="90"/>
      <c r="XZ12" s="90"/>
      <c r="YA12" s="90"/>
      <c r="YB12" s="90"/>
      <c r="YC12" s="90"/>
      <c r="YD12" s="90"/>
      <c r="YE12" s="90"/>
      <c r="YF12" s="90"/>
      <c r="YG12" s="90"/>
      <c r="YH12" s="90"/>
      <c r="YI12" s="90"/>
      <c r="YJ12" s="90"/>
      <c r="YK12" s="90"/>
      <c r="YL12" s="90"/>
      <c r="YM12" s="90"/>
      <c r="YN12" s="90"/>
      <c r="YO12" s="90"/>
      <c r="YP12" s="90"/>
      <c r="YQ12" s="90"/>
      <c r="YR12" s="90"/>
      <c r="YS12" s="90"/>
      <c r="YT12" s="90"/>
      <c r="YU12" s="90"/>
      <c r="YV12" s="90"/>
      <c r="YW12" s="90"/>
      <c r="YX12" s="90"/>
      <c r="YY12" s="90"/>
      <c r="YZ12" s="90"/>
      <c r="ZA12" s="90"/>
      <c r="ZB12" s="90"/>
      <c r="ZC12" s="90"/>
      <c r="ZD12" s="90"/>
      <c r="ZE12" s="90"/>
      <c r="ZF12" s="90"/>
      <c r="ZG12" s="90"/>
      <c r="ZH12" s="90"/>
      <c r="ZI12" s="90"/>
      <c r="ZJ12" s="90"/>
      <c r="ZK12" s="90"/>
      <c r="ZL12" s="90"/>
      <c r="ZM12" s="90"/>
      <c r="ZN12" s="90"/>
      <c r="ZO12" s="90"/>
      <c r="ZP12" s="90"/>
      <c r="ZQ12" s="90"/>
      <c r="ZR12" s="90"/>
      <c r="ZS12" s="90"/>
      <c r="ZT12" s="90"/>
      <c r="ZU12" s="90"/>
      <c r="ZV12" s="90"/>
      <c r="ZW12" s="90"/>
      <c r="ZX12" s="90"/>
      <c r="ZY12" s="90"/>
      <c r="ZZ12" s="90"/>
      <c r="AAA12" s="90"/>
      <c r="AAB12" s="90"/>
      <c r="AAC12" s="90"/>
      <c r="AAD12" s="90"/>
      <c r="AAE12" s="90"/>
      <c r="AAF12" s="90"/>
      <c r="AAG12" s="90"/>
      <c r="AAH12" s="90"/>
      <c r="AAI12" s="90"/>
      <c r="AAJ12" s="90"/>
      <c r="AAK12" s="90"/>
      <c r="AAL12" s="90"/>
      <c r="AAM12" s="90"/>
      <c r="AAN12" s="90"/>
      <c r="AAO12" s="90"/>
      <c r="AAP12" s="90"/>
      <c r="AAQ12" s="90"/>
      <c r="AAR12" s="90"/>
      <c r="AAS12" s="90"/>
      <c r="AAT12" s="90"/>
      <c r="AAU12" s="90"/>
      <c r="AAV12" s="90"/>
      <c r="AAW12" s="90"/>
      <c r="AAX12" s="90"/>
      <c r="AAY12" s="90"/>
      <c r="AAZ12" s="90"/>
      <c r="ABA12" s="90"/>
      <c r="ABB12" s="90"/>
      <c r="ABC12" s="90"/>
      <c r="ABD12" s="90"/>
      <c r="ABE12" s="90"/>
      <c r="ABF12" s="90"/>
      <c r="ABG12" s="90"/>
      <c r="ABH12" s="90"/>
      <c r="ABI12" s="90"/>
      <c r="ABJ12" s="90"/>
      <c r="ABK12" s="90"/>
      <c r="ABL12" s="90"/>
      <c r="ABM12" s="90"/>
      <c r="ABN12" s="90"/>
      <c r="ABO12" s="90"/>
      <c r="ABP12" s="90"/>
      <c r="ABQ12" s="90"/>
      <c r="ABR12" s="90"/>
      <c r="ABS12" s="90"/>
      <c r="ABT12" s="90"/>
      <c r="ABU12" s="90"/>
      <c r="ABV12" s="90"/>
      <c r="ABW12" s="90"/>
      <c r="ABX12" s="90"/>
      <c r="ABY12" s="90"/>
      <c r="ABZ12" s="90"/>
      <c r="ACA12" s="90"/>
      <c r="ACB12" s="90"/>
      <c r="ACC12" s="90"/>
      <c r="ACD12" s="90"/>
      <c r="ACE12" s="90"/>
      <c r="ACF12" s="90"/>
      <c r="ACG12" s="90"/>
      <c r="ACH12" s="90"/>
      <c r="ACI12" s="90"/>
      <c r="ACJ12" s="90"/>
      <c r="ACK12" s="90"/>
      <c r="ACL12" s="90"/>
      <c r="ACM12" s="90"/>
      <c r="ACN12" s="90"/>
      <c r="ACO12" s="90"/>
      <c r="ACP12" s="90"/>
      <c r="ACQ12" s="90"/>
      <c r="ACR12" s="90"/>
      <c r="ACS12" s="90"/>
      <c r="ACT12" s="90"/>
      <c r="ACU12" s="90"/>
      <c r="ACV12" s="90"/>
      <c r="ACW12" s="90"/>
      <c r="ACX12" s="90"/>
      <c r="ACY12" s="90"/>
      <c r="ACZ12" s="90"/>
      <c r="ADA12" s="90"/>
      <c r="ADB12" s="90"/>
      <c r="ADC12" s="90"/>
      <c r="ADD12" s="90"/>
      <c r="ADE12" s="90"/>
      <c r="ADF12" s="90"/>
      <c r="ADG12" s="90"/>
      <c r="ADH12" s="90"/>
      <c r="ADI12" s="90"/>
      <c r="ADJ12" s="90"/>
      <c r="ADK12" s="90"/>
      <c r="ADL12" s="90"/>
      <c r="ADM12" s="90"/>
      <c r="ADN12" s="90"/>
      <c r="ADO12" s="90"/>
      <c r="ADP12" s="90"/>
      <c r="ADQ12" s="90"/>
      <c r="ADR12" s="90"/>
      <c r="ADS12" s="90"/>
      <c r="ADT12" s="90"/>
      <c r="ADU12" s="90"/>
      <c r="ADV12" s="90"/>
      <c r="ADW12" s="90"/>
      <c r="ADX12" s="90"/>
      <c r="ADY12" s="90"/>
      <c r="ADZ12" s="90"/>
      <c r="AEA12" s="90"/>
      <c r="AEB12" s="90"/>
      <c r="AEC12" s="90"/>
      <c r="AED12" s="90"/>
      <c r="AEE12" s="90"/>
      <c r="AEF12" s="90"/>
      <c r="AEG12" s="90"/>
      <c r="AEH12" s="90"/>
      <c r="AEI12" s="90"/>
      <c r="AEJ12" s="90"/>
      <c r="AEK12" s="90"/>
      <c r="AEL12" s="90"/>
      <c r="AEM12" s="90"/>
      <c r="AEN12" s="90"/>
      <c r="AEO12" s="90"/>
      <c r="AEP12" s="90"/>
      <c r="AEQ12" s="90"/>
      <c r="AER12" s="90"/>
      <c r="AES12" s="90"/>
      <c r="AET12" s="90"/>
      <c r="AEU12" s="90"/>
      <c r="AEV12" s="90"/>
      <c r="AEW12" s="90"/>
      <c r="AEX12" s="90"/>
      <c r="AEY12" s="90"/>
      <c r="AEZ12" s="90"/>
      <c r="AFA12" s="90"/>
      <c r="AFB12" s="90"/>
      <c r="AFC12" s="90"/>
      <c r="AFD12" s="90"/>
      <c r="AFE12" s="90"/>
      <c r="AFF12" s="90"/>
      <c r="AFG12" s="90"/>
      <c r="AFH12" s="90"/>
      <c r="AFI12" s="90"/>
      <c r="AFJ12" s="90"/>
      <c r="AFK12" s="90"/>
      <c r="AFL12" s="90"/>
      <c r="AFM12" s="90"/>
      <c r="AFN12" s="90"/>
      <c r="AFO12" s="90"/>
      <c r="AFP12" s="90"/>
      <c r="AFQ12" s="90"/>
      <c r="AFR12" s="90"/>
      <c r="AFS12" s="90"/>
      <c r="AFT12" s="90"/>
      <c r="AFU12" s="90"/>
      <c r="AFV12" s="90"/>
      <c r="AFW12" s="90"/>
      <c r="AFX12" s="90"/>
      <c r="AFY12" s="90"/>
      <c r="AFZ12" s="90"/>
      <c r="AGA12" s="90"/>
      <c r="AGB12" s="90"/>
      <c r="AGC12" s="90"/>
      <c r="AGD12" s="90"/>
      <c r="AGE12" s="90"/>
      <c r="AGF12" s="90"/>
      <c r="AGG12" s="90"/>
      <c r="AGH12" s="90"/>
      <c r="AGI12" s="90"/>
      <c r="AGJ12" s="90"/>
      <c r="AGK12" s="90"/>
      <c r="AGL12" s="90"/>
      <c r="AGM12" s="90"/>
      <c r="AGN12" s="90"/>
      <c r="AGO12" s="90"/>
      <c r="AGP12" s="90"/>
      <c r="AGQ12" s="90"/>
      <c r="AGR12" s="90"/>
      <c r="AGS12" s="90"/>
      <c r="AGT12" s="90"/>
      <c r="AGU12" s="90"/>
      <c r="AGV12" s="90"/>
      <c r="AGW12" s="90"/>
      <c r="AGX12" s="90"/>
      <c r="AGY12" s="90"/>
      <c r="AGZ12" s="90"/>
      <c r="AHA12" s="90"/>
      <c r="AHB12" s="90"/>
      <c r="AHC12" s="90"/>
      <c r="AHD12" s="90"/>
      <c r="AHE12" s="90"/>
      <c r="AHF12" s="90"/>
      <c r="AHG12" s="90"/>
      <c r="AHH12" s="90"/>
      <c r="AHI12" s="90"/>
      <c r="AHJ12" s="90"/>
      <c r="AHK12" s="90"/>
      <c r="AHL12" s="90"/>
      <c r="AHM12" s="90"/>
      <c r="AHN12" s="90"/>
      <c r="AHO12" s="90"/>
      <c r="AHP12" s="90"/>
      <c r="AHQ12" s="90"/>
      <c r="AHR12" s="90"/>
      <c r="AHS12" s="90"/>
      <c r="AHT12" s="90"/>
      <c r="AHU12" s="90"/>
      <c r="AHV12" s="90"/>
      <c r="AHW12" s="90"/>
      <c r="AHX12" s="90"/>
      <c r="AHY12" s="90"/>
      <c r="AHZ12" s="90"/>
      <c r="AIA12" s="90"/>
      <c r="AIB12" s="90"/>
      <c r="AIC12" s="90"/>
      <c r="AID12" s="90"/>
      <c r="AIE12" s="90"/>
      <c r="AIF12" s="90"/>
      <c r="AIG12" s="90"/>
      <c r="AIH12" s="90"/>
      <c r="AII12" s="90"/>
      <c r="AIJ12" s="90"/>
      <c r="AIK12" s="90"/>
      <c r="AIL12" s="90"/>
      <c r="AIM12" s="90"/>
      <c r="AIN12" s="90"/>
      <c r="AIO12" s="90"/>
      <c r="AIP12" s="90"/>
      <c r="AIQ12" s="90"/>
      <c r="AIR12" s="90"/>
      <c r="AIS12" s="90"/>
      <c r="AIT12" s="90"/>
      <c r="AIU12" s="90"/>
      <c r="AIV12" s="90"/>
      <c r="AIW12" s="90"/>
      <c r="AIX12" s="90"/>
      <c r="AIY12" s="90"/>
      <c r="AIZ12" s="90"/>
      <c r="AJA12" s="90"/>
      <c r="AJB12" s="90"/>
      <c r="AJC12" s="90"/>
      <c r="AJD12" s="90"/>
      <c r="AJE12" s="90"/>
      <c r="AJF12" s="90"/>
      <c r="AJG12" s="90"/>
      <c r="AJH12" s="90"/>
      <c r="AJI12" s="90"/>
      <c r="AJJ12" s="90"/>
      <c r="AJK12" s="90"/>
      <c r="AJL12" s="90"/>
      <c r="AJM12" s="90"/>
      <c r="AJN12" s="90"/>
      <c r="AJO12" s="90"/>
      <c r="AJP12" s="90"/>
      <c r="AJQ12" s="90"/>
      <c r="AJR12" s="90"/>
      <c r="AJS12" s="90"/>
      <c r="AJT12" s="90"/>
      <c r="AJU12" s="90"/>
      <c r="AJV12" s="90"/>
      <c r="AJW12" s="90"/>
      <c r="AJX12" s="90"/>
      <c r="AJY12" s="90"/>
      <c r="AJZ12" s="90"/>
      <c r="AKA12" s="90"/>
      <c r="AKB12" s="90"/>
      <c r="AKC12" s="90"/>
      <c r="AKD12" s="90"/>
      <c r="AKE12" s="90"/>
      <c r="AKF12" s="90"/>
      <c r="AKG12" s="90"/>
      <c r="AKH12" s="90"/>
      <c r="AKI12" s="90"/>
      <c r="AKJ12" s="90"/>
      <c r="AKK12" s="90"/>
      <c r="AKL12" s="90"/>
      <c r="AKM12" s="90"/>
      <c r="AKN12" s="90"/>
      <c r="AKO12" s="90"/>
      <c r="AKP12" s="90"/>
      <c r="AKQ12" s="90"/>
      <c r="AKR12" s="90"/>
      <c r="AKS12" s="90"/>
      <c r="AKT12" s="90"/>
      <c r="AKU12" s="90"/>
      <c r="AKV12" s="90"/>
      <c r="AKW12" s="90"/>
      <c r="AKX12" s="90"/>
      <c r="AKY12" s="90"/>
      <c r="AKZ12" s="90"/>
      <c r="ALA12" s="90"/>
      <c r="ALB12" s="90"/>
      <c r="ALC12" s="90"/>
      <c r="ALD12" s="90"/>
      <c r="ALE12" s="90"/>
      <c r="ALF12" s="90"/>
      <c r="ALG12" s="90"/>
      <c r="ALH12" s="90"/>
      <c r="ALI12" s="90"/>
      <c r="ALJ12" s="90"/>
      <c r="ALK12" s="90"/>
      <c r="ALL12" s="90"/>
      <c r="ALM12" s="90"/>
      <c r="ALN12" s="90"/>
      <c r="ALO12" s="90"/>
      <c r="ALP12" s="90"/>
      <c r="ALQ12" s="90"/>
      <c r="ALR12" s="90"/>
      <c r="ALS12" s="90"/>
      <c r="ALT12" s="90"/>
      <c r="ALU12" s="90"/>
      <c r="ALV12" s="90"/>
      <c r="ALW12" s="90"/>
      <c r="ALX12" s="90"/>
      <c r="ALY12" s="90"/>
      <c r="ALZ12" s="90"/>
      <c r="AMA12" s="90"/>
      <c r="AMB12" s="90"/>
      <c r="AMC12" s="90"/>
      <c r="AMD12" s="90"/>
      <c r="AME12" s="90"/>
      <c r="AMF12" s="90"/>
      <c r="AMG12" s="90"/>
      <c r="AMH12" s="90"/>
      <c r="AMI12" s="90"/>
      <c r="AMJ12" s="90"/>
      <c r="AMK12" s="90"/>
      <c r="AML12" s="90"/>
      <c r="AMM12" s="90"/>
      <c r="AMN12" s="90"/>
      <c r="AMO12" s="90"/>
      <c r="AMP12" s="90"/>
      <c r="AMQ12" s="90"/>
      <c r="AMR12" s="90"/>
      <c r="AMS12" s="90"/>
      <c r="AMT12" s="90"/>
      <c r="AMU12" s="90"/>
      <c r="AMV12" s="90"/>
      <c r="AMW12" s="90"/>
      <c r="AMX12" s="90"/>
      <c r="AMY12" s="90"/>
      <c r="AMZ12" s="90"/>
      <c r="ANA12" s="90"/>
      <c r="ANB12" s="90"/>
      <c r="ANC12" s="90"/>
      <c r="AND12" s="90"/>
      <c r="ANE12" s="90"/>
      <c r="ANF12" s="90"/>
      <c r="ANG12" s="90"/>
      <c r="ANH12" s="90"/>
      <c r="ANI12" s="90"/>
      <c r="ANJ12" s="90"/>
      <c r="ANK12" s="90"/>
      <c r="ANL12" s="90"/>
      <c r="ANM12" s="90"/>
      <c r="ANN12" s="90"/>
      <c r="ANO12" s="90"/>
      <c r="ANP12" s="90"/>
      <c r="ANQ12" s="90"/>
      <c r="ANR12" s="90"/>
      <c r="ANS12" s="90"/>
      <c r="ANT12" s="90"/>
      <c r="ANU12" s="90"/>
      <c r="ANV12" s="90"/>
      <c r="ANW12" s="90"/>
      <c r="ANX12" s="90"/>
      <c r="ANY12" s="90"/>
      <c r="ANZ12" s="90"/>
      <c r="AOA12" s="90"/>
      <c r="AOB12" s="90"/>
      <c r="AOC12" s="90"/>
      <c r="AOD12" s="90"/>
      <c r="AOE12" s="90"/>
      <c r="AOF12" s="90"/>
      <c r="AOG12" s="90"/>
      <c r="AOH12" s="90"/>
      <c r="AOI12" s="90"/>
      <c r="AOJ12" s="90"/>
      <c r="AOK12" s="90"/>
      <c r="AOL12" s="90"/>
      <c r="AOM12" s="90"/>
      <c r="AON12" s="90"/>
      <c r="AOO12" s="90"/>
      <c r="AOP12" s="90"/>
      <c r="AOQ12" s="90"/>
      <c r="AOR12" s="90"/>
      <c r="AOS12" s="90"/>
      <c r="AOT12" s="90"/>
      <c r="AOU12" s="90"/>
      <c r="AOV12" s="90"/>
      <c r="AOW12" s="90"/>
      <c r="AOX12" s="90"/>
      <c r="AOY12" s="90"/>
      <c r="AOZ12" s="90"/>
      <c r="APA12" s="90"/>
      <c r="APB12" s="90"/>
      <c r="APC12" s="90"/>
      <c r="APD12" s="90"/>
      <c r="APE12" s="90"/>
      <c r="APF12" s="90"/>
      <c r="APG12" s="90"/>
      <c r="APH12" s="90"/>
      <c r="API12" s="90"/>
      <c r="APJ12" s="90"/>
      <c r="APK12" s="90"/>
      <c r="APL12" s="90"/>
      <c r="APM12" s="90"/>
      <c r="APN12" s="90"/>
      <c r="APO12" s="90"/>
      <c r="APP12" s="90"/>
      <c r="APQ12" s="90"/>
      <c r="APR12" s="90"/>
      <c r="APS12" s="90"/>
      <c r="APT12" s="90"/>
      <c r="APU12" s="90"/>
      <c r="APV12" s="90"/>
      <c r="APW12" s="90"/>
      <c r="APX12" s="90"/>
      <c r="APY12" s="90"/>
      <c r="APZ12" s="90"/>
      <c r="AQA12" s="90"/>
      <c r="AQB12" s="90"/>
      <c r="AQC12" s="90"/>
      <c r="AQD12" s="90"/>
      <c r="AQE12" s="90"/>
      <c r="AQF12" s="90"/>
      <c r="AQG12" s="90"/>
      <c r="AQH12" s="90"/>
      <c r="AQI12" s="90"/>
      <c r="AQJ12" s="90"/>
      <c r="AQK12" s="90"/>
      <c r="AQL12" s="90"/>
      <c r="AQM12" s="90"/>
      <c r="AQN12" s="90"/>
      <c r="AQO12" s="90"/>
      <c r="AQP12" s="90"/>
      <c r="AQQ12" s="90"/>
      <c r="AQR12" s="90"/>
      <c r="AQS12" s="90"/>
      <c r="AQT12" s="90"/>
      <c r="AQU12" s="90"/>
      <c r="AQV12" s="90"/>
      <c r="AQW12" s="90"/>
      <c r="AQX12" s="90"/>
      <c r="AQY12" s="90"/>
      <c r="AQZ12" s="90"/>
      <c r="ARA12" s="90"/>
      <c r="ARB12" s="90"/>
      <c r="ARC12" s="90"/>
      <c r="ARD12" s="90"/>
      <c r="ARE12" s="90"/>
      <c r="ARF12" s="90"/>
      <c r="ARG12" s="90"/>
      <c r="ARH12" s="90"/>
      <c r="ARI12" s="90"/>
      <c r="ARJ12" s="90"/>
      <c r="ARK12" s="90"/>
      <c r="ARL12" s="90"/>
      <c r="ARM12" s="90"/>
      <c r="ARN12" s="90"/>
      <c r="ARO12" s="90"/>
      <c r="ARP12" s="90"/>
      <c r="ARQ12" s="90"/>
      <c r="ARR12" s="90"/>
      <c r="ARS12" s="90"/>
      <c r="ART12" s="90"/>
      <c r="ARU12" s="90"/>
      <c r="ARV12" s="90"/>
      <c r="ARW12" s="90"/>
      <c r="ARX12" s="90"/>
      <c r="ARY12" s="90"/>
      <c r="ARZ12" s="90"/>
      <c r="ASA12" s="90"/>
      <c r="ASB12" s="90"/>
      <c r="ASC12" s="90"/>
      <c r="ASD12" s="90"/>
      <c r="ASE12" s="90"/>
      <c r="ASF12" s="90"/>
      <c r="ASG12" s="90"/>
      <c r="ASH12" s="90"/>
      <c r="ASI12" s="90"/>
      <c r="ASJ12" s="90"/>
      <c r="ASK12" s="90"/>
      <c r="ASL12" s="90"/>
      <c r="ASM12" s="90"/>
      <c r="ASN12" s="90"/>
      <c r="ASO12" s="90"/>
      <c r="ASP12" s="90"/>
      <c r="ASQ12" s="90"/>
      <c r="ASR12" s="90"/>
      <c r="ASS12" s="90"/>
      <c r="AST12" s="90"/>
      <c r="ASU12" s="90"/>
      <c r="ASV12" s="90"/>
      <c r="ASW12" s="90"/>
      <c r="ASX12" s="90"/>
      <c r="ASY12" s="90"/>
      <c r="ASZ12" s="90"/>
      <c r="ATA12" s="90"/>
      <c r="ATB12" s="90"/>
      <c r="ATC12" s="90"/>
      <c r="ATD12" s="90"/>
      <c r="ATE12" s="90"/>
      <c r="ATF12" s="90"/>
      <c r="ATG12" s="90"/>
      <c r="ATH12" s="90"/>
      <c r="ATI12" s="90"/>
      <c r="ATJ12" s="90"/>
      <c r="ATK12" s="90"/>
      <c r="ATL12" s="90"/>
      <c r="ATM12" s="90"/>
      <c r="ATN12" s="90"/>
      <c r="ATO12" s="90"/>
      <c r="ATP12" s="90"/>
      <c r="ATQ12" s="90"/>
      <c r="ATR12" s="90"/>
      <c r="ATS12" s="90"/>
      <c r="ATT12" s="90"/>
      <c r="ATU12" s="90"/>
      <c r="ATV12" s="90"/>
      <c r="ATW12" s="90"/>
      <c r="ATX12" s="90"/>
      <c r="ATY12" s="90"/>
      <c r="ATZ12" s="90"/>
      <c r="AUA12" s="90"/>
      <c r="AUB12" s="90"/>
      <c r="AUC12" s="90"/>
      <c r="AUD12" s="90"/>
      <c r="AUE12" s="90"/>
      <c r="AUF12" s="90"/>
      <c r="AUG12" s="90"/>
      <c r="AUH12" s="90"/>
      <c r="AUI12" s="90"/>
      <c r="AUJ12" s="90"/>
      <c r="AUK12" s="90"/>
      <c r="AUL12" s="90"/>
      <c r="AUM12" s="90"/>
      <c r="AUN12" s="90"/>
      <c r="AUO12" s="90"/>
      <c r="AUP12" s="90"/>
      <c r="AUQ12" s="90"/>
      <c r="AUR12" s="90"/>
      <c r="AUS12" s="90"/>
      <c r="AUT12" s="90"/>
      <c r="AUU12" s="90"/>
      <c r="AUV12" s="90"/>
      <c r="AUW12" s="90"/>
      <c r="AUX12" s="90"/>
      <c r="AUY12" s="90"/>
      <c r="AUZ12" s="90"/>
      <c r="AVA12" s="90"/>
      <c r="AVB12" s="90"/>
      <c r="AVC12" s="90"/>
      <c r="AVD12" s="90"/>
      <c r="AVE12" s="90"/>
      <c r="AVF12" s="90"/>
      <c r="AVG12" s="90"/>
      <c r="AVH12" s="90"/>
      <c r="AVI12" s="90"/>
      <c r="AVJ12" s="90"/>
      <c r="AVK12" s="90"/>
      <c r="AVL12" s="90"/>
      <c r="AVM12" s="90"/>
      <c r="AVN12" s="90"/>
      <c r="AVO12" s="90"/>
      <c r="AVP12" s="90"/>
      <c r="AVQ12" s="90"/>
      <c r="AVR12" s="90"/>
      <c r="AVS12" s="90"/>
      <c r="AVT12" s="90"/>
      <c r="AVU12" s="90"/>
      <c r="AVV12" s="90"/>
      <c r="AVW12" s="90"/>
      <c r="AVX12" s="90"/>
      <c r="AVY12" s="90"/>
      <c r="AVZ12" s="90"/>
      <c r="AWA12" s="90"/>
      <c r="AWB12" s="90"/>
      <c r="AWC12" s="90"/>
      <c r="AWD12" s="90"/>
      <c r="AWE12" s="90"/>
      <c r="AWF12" s="90"/>
      <c r="AWG12" s="90"/>
      <c r="AWH12" s="90"/>
      <c r="AWI12" s="90"/>
      <c r="AWJ12" s="90"/>
      <c r="AWK12" s="90"/>
      <c r="AWL12" s="90"/>
      <c r="AWM12" s="90"/>
      <c r="AWN12" s="90"/>
      <c r="AWO12" s="90"/>
      <c r="AWP12" s="90"/>
      <c r="AWQ12" s="90"/>
      <c r="AWR12" s="90"/>
      <c r="AWS12" s="90"/>
      <c r="AWT12" s="90"/>
      <c r="AWU12" s="90"/>
      <c r="AWV12" s="90"/>
      <c r="AWW12" s="90"/>
      <c r="AWX12" s="90"/>
      <c r="AWY12" s="90"/>
      <c r="AWZ12" s="90"/>
      <c r="AXA12" s="90"/>
      <c r="AXB12" s="90"/>
      <c r="AXC12" s="90"/>
      <c r="AXD12" s="90"/>
      <c r="AXE12" s="90"/>
      <c r="AXF12" s="90"/>
      <c r="AXG12" s="90"/>
      <c r="AXH12" s="90"/>
      <c r="AXI12" s="90"/>
      <c r="AXJ12" s="90"/>
      <c r="AXK12" s="90"/>
      <c r="AXL12" s="90"/>
      <c r="AXM12" s="90"/>
      <c r="AXN12" s="90"/>
      <c r="AXO12" s="90"/>
      <c r="AXP12" s="90"/>
      <c r="AXQ12" s="90"/>
      <c r="AXR12" s="90"/>
      <c r="AXS12" s="90"/>
      <c r="AXT12" s="90"/>
      <c r="AXU12" s="90"/>
      <c r="AXV12" s="90"/>
      <c r="AXW12" s="90"/>
      <c r="AXX12" s="90"/>
      <c r="AXY12" s="90"/>
      <c r="AXZ12" s="90"/>
      <c r="AYA12" s="90"/>
      <c r="AYB12" s="90"/>
      <c r="AYC12" s="90"/>
      <c r="AYD12" s="90"/>
      <c r="AYE12" s="90"/>
      <c r="AYF12" s="90"/>
      <c r="AYG12" s="90"/>
      <c r="AYH12" s="90"/>
      <c r="AYI12" s="90"/>
      <c r="AYJ12" s="90"/>
      <c r="AYK12" s="90"/>
      <c r="AYL12" s="90"/>
      <c r="AYM12" s="90"/>
      <c r="AYN12" s="90"/>
      <c r="AYO12" s="90"/>
      <c r="AYP12" s="90"/>
      <c r="AYQ12" s="90"/>
      <c r="AYR12" s="90"/>
      <c r="AYS12" s="90"/>
      <c r="AYT12" s="90"/>
      <c r="AYU12" s="90"/>
      <c r="AYV12" s="90"/>
      <c r="AYW12" s="90"/>
      <c r="AYX12" s="90"/>
      <c r="AYY12" s="90"/>
      <c r="AYZ12" s="90"/>
      <c r="AZA12" s="90"/>
      <c r="AZB12" s="90"/>
      <c r="AZC12" s="90"/>
      <c r="AZD12" s="90"/>
      <c r="AZE12" s="90"/>
      <c r="AZF12" s="90"/>
      <c r="AZG12" s="90"/>
      <c r="AZH12" s="90"/>
      <c r="AZI12" s="90"/>
      <c r="AZJ12" s="90"/>
      <c r="AZK12" s="90"/>
      <c r="AZL12" s="90"/>
      <c r="AZM12" s="90"/>
      <c r="AZN12" s="90"/>
      <c r="AZO12" s="90"/>
      <c r="AZP12" s="90"/>
      <c r="AZQ12" s="90"/>
      <c r="AZR12" s="90"/>
      <c r="AZS12" s="90"/>
      <c r="AZT12" s="90"/>
      <c r="AZU12" s="90"/>
      <c r="AZV12" s="90"/>
      <c r="AZW12" s="90"/>
      <c r="AZX12" s="90"/>
      <c r="AZY12" s="90"/>
      <c r="AZZ12" s="90"/>
      <c r="BAA12" s="90"/>
      <c r="BAB12" s="90"/>
      <c r="BAC12" s="90"/>
      <c r="BAD12" s="90"/>
      <c r="BAE12" s="90"/>
      <c r="BAF12" s="90"/>
      <c r="BAG12" s="90"/>
      <c r="BAH12" s="90"/>
      <c r="BAI12" s="90"/>
      <c r="BAJ12" s="90"/>
      <c r="BAK12" s="90"/>
      <c r="BAL12" s="90"/>
      <c r="BAM12" s="90"/>
      <c r="BAN12" s="90"/>
      <c r="BAO12" s="90"/>
      <c r="BAP12" s="90"/>
      <c r="BAQ12" s="90"/>
      <c r="BAR12" s="90"/>
      <c r="BAS12" s="90"/>
      <c r="BAT12" s="90"/>
      <c r="BAU12" s="90"/>
      <c r="BAV12" s="90"/>
      <c r="BAW12" s="90"/>
      <c r="BAX12" s="90"/>
      <c r="BAY12" s="90"/>
      <c r="BAZ12" s="90"/>
      <c r="BBA12" s="90"/>
      <c r="BBB12" s="90"/>
      <c r="BBC12" s="90"/>
      <c r="BBD12" s="90"/>
      <c r="BBE12" s="90"/>
      <c r="BBF12" s="90"/>
      <c r="BBG12" s="90"/>
      <c r="BBH12" s="90"/>
      <c r="BBI12" s="90"/>
      <c r="BBJ12" s="90"/>
      <c r="BBK12" s="90"/>
      <c r="BBL12" s="90"/>
      <c r="BBM12" s="90"/>
      <c r="BBN12" s="90"/>
      <c r="BBO12" s="90"/>
      <c r="BBP12" s="90"/>
      <c r="BBQ12" s="90"/>
      <c r="BBR12" s="90"/>
      <c r="BBS12" s="90"/>
      <c r="BBT12" s="90"/>
      <c r="BBU12" s="90"/>
      <c r="BBV12" s="90"/>
      <c r="BBW12" s="90"/>
      <c r="BBX12" s="90"/>
      <c r="BBY12" s="90"/>
      <c r="BBZ12" s="90"/>
      <c r="BCA12" s="90"/>
      <c r="BCB12" s="90"/>
      <c r="BCC12" s="90"/>
      <c r="BCD12" s="90"/>
      <c r="BCE12" s="90"/>
      <c r="BCF12" s="90"/>
      <c r="BCG12" s="90"/>
      <c r="BCH12" s="90"/>
      <c r="BCI12" s="90"/>
      <c r="BCJ12" s="90"/>
      <c r="BCK12" s="90"/>
      <c r="BCL12" s="90"/>
      <c r="BCM12" s="90"/>
      <c r="BCN12" s="90"/>
      <c r="BCO12" s="90"/>
      <c r="BCP12" s="90"/>
      <c r="BCQ12" s="90"/>
      <c r="BCR12" s="90"/>
      <c r="BCS12" s="90"/>
      <c r="BCT12" s="90"/>
      <c r="BCU12" s="90"/>
      <c r="BCV12" s="90"/>
      <c r="BCW12" s="90"/>
      <c r="BCX12" s="90"/>
      <c r="BCY12" s="90"/>
      <c r="BCZ12" s="90"/>
      <c r="BDA12" s="90"/>
      <c r="BDB12" s="90"/>
      <c r="BDC12" s="90"/>
      <c r="BDD12" s="90"/>
      <c r="BDE12" s="90"/>
      <c r="BDF12" s="90"/>
      <c r="BDG12" s="90"/>
      <c r="BDH12" s="90"/>
      <c r="BDI12" s="90"/>
      <c r="BDJ12" s="90"/>
      <c r="BDK12" s="90"/>
      <c r="BDL12" s="90"/>
      <c r="BDM12" s="90"/>
      <c r="BDN12" s="90"/>
      <c r="BDO12" s="90"/>
      <c r="BDP12" s="90"/>
      <c r="BDQ12" s="90"/>
      <c r="BDR12" s="90"/>
      <c r="BDS12" s="90"/>
      <c r="BDT12" s="90"/>
      <c r="BDU12" s="90"/>
      <c r="BDV12" s="90"/>
      <c r="BDW12" s="90"/>
      <c r="BDX12" s="90"/>
      <c r="BDY12" s="90"/>
      <c r="BDZ12" s="90"/>
      <c r="BEA12" s="90"/>
      <c r="BEB12" s="90"/>
      <c r="BEC12" s="90"/>
      <c r="BED12" s="90"/>
      <c r="BEE12" s="90"/>
      <c r="BEF12" s="90"/>
      <c r="BEG12" s="90"/>
      <c r="BEH12" s="90"/>
      <c r="BEI12" s="90"/>
      <c r="BEJ12" s="90"/>
      <c r="BEK12" s="90"/>
      <c r="BEL12" s="90"/>
      <c r="BEM12" s="90"/>
      <c r="BEN12" s="90"/>
      <c r="BEO12" s="90"/>
      <c r="BEP12" s="90"/>
      <c r="BEQ12" s="90"/>
      <c r="BER12" s="90"/>
      <c r="BES12" s="90"/>
      <c r="BET12" s="90"/>
      <c r="BEU12" s="90"/>
      <c r="BEV12" s="90"/>
      <c r="BEW12" s="90"/>
      <c r="BEX12" s="90"/>
      <c r="BEY12" s="90"/>
      <c r="BEZ12" s="90"/>
      <c r="BFA12" s="90"/>
      <c r="BFB12" s="90"/>
      <c r="BFC12" s="90"/>
      <c r="BFD12" s="90"/>
      <c r="BFE12" s="90"/>
      <c r="BFF12" s="90"/>
      <c r="BFG12" s="90"/>
      <c r="BFH12" s="90"/>
      <c r="BFI12" s="90"/>
      <c r="BFJ12" s="90"/>
      <c r="BFK12" s="90"/>
      <c r="BFL12" s="90"/>
      <c r="BFM12" s="90"/>
      <c r="BFN12" s="90"/>
      <c r="BFO12" s="90"/>
      <c r="BFP12" s="90"/>
      <c r="BFQ12" s="90"/>
      <c r="BFR12" s="90"/>
      <c r="BFS12" s="90"/>
      <c r="BFT12" s="90"/>
      <c r="BFU12" s="90"/>
      <c r="BFV12" s="90"/>
      <c r="BFW12" s="90"/>
      <c r="BFX12" s="90"/>
      <c r="BFY12" s="90"/>
      <c r="BFZ12" s="90"/>
      <c r="BGA12" s="90"/>
    </row>
    <row r="13" spans="1:1535" ht="12" customHeight="1" thickBot="1" x14ac:dyDescent="0.25">
      <c r="A13" s="347"/>
      <c r="B13" s="348"/>
      <c r="C13" s="184">
        <f>Zápisy!U2483</f>
        <v>948</v>
      </c>
      <c r="D13" s="172">
        <f>Zápisy!V2483</f>
        <v>1018</v>
      </c>
      <c r="E13" s="320"/>
      <c r="F13" s="321"/>
      <c r="G13" s="139">
        <f>Zápisy!W1230</f>
        <v>949</v>
      </c>
      <c r="H13" s="172">
        <f>Zápisy!X1230</f>
        <v>985</v>
      </c>
      <c r="I13" s="168">
        <f>Zápisy!U2330</f>
        <v>934</v>
      </c>
      <c r="J13" s="178">
        <f>Zápisy!V2330</f>
        <v>1019</v>
      </c>
      <c r="K13" s="139">
        <f>Zápisy!U1031</f>
        <v>941</v>
      </c>
      <c r="L13" s="172">
        <f>Zápisy!V1031</f>
        <v>1001</v>
      </c>
      <c r="M13" s="168">
        <f>Zápisy!W2175</f>
        <v>987</v>
      </c>
      <c r="N13" s="178">
        <f>Zápisy!X2175</f>
        <v>1025</v>
      </c>
      <c r="O13" s="139">
        <f>Zápisy!W834</f>
        <v>947</v>
      </c>
      <c r="P13" s="172">
        <f>Zápisy!X834</f>
        <v>1008</v>
      </c>
      <c r="Q13" s="168">
        <f>Zápisy!U2022</f>
        <v>1028</v>
      </c>
      <c r="R13" s="178">
        <f>Zápisy!V2022</f>
        <v>901</v>
      </c>
      <c r="S13" s="139">
        <f>Zápisy!U635</f>
        <v>954</v>
      </c>
      <c r="T13" s="172">
        <f>Zápisy!V635</f>
        <v>1032</v>
      </c>
      <c r="U13" s="168">
        <f>Zápisy!W1867</f>
        <v>974</v>
      </c>
      <c r="V13" s="178">
        <f>Zápisy!X1867</f>
        <v>1033</v>
      </c>
      <c r="W13" s="139">
        <f>Zápisy!W438</f>
        <v>960</v>
      </c>
      <c r="X13" s="172">
        <f>Zápisy!X438</f>
        <v>921</v>
      </c>
      <c r="Y13" s="168">
        <f>Zápisy!U1714</f>
        <v>986</v>
      </c>
      <c r="Z13" s="178">
        <f>Zápisy!V1714</f>
        <v>961</v>
      </c>
      <c r="AA13" s="139">
        <f>Zápisy!U239</f>
        <v>871</v>
      </c>
      <c r="AB13" s="172">
        <f>Zápisy!V239</f>
        <v>949</v>
      </c>
      <c r="AC13" s="168">
        <f>Zápisy!W1559</f>
        <v>896</v>
      </c>
      <c r="AD13" s="178">
        <f>Zápisy!X1559</f>
        <v>933</v>
      </c>
      <c r="AE13" s="139">
        <f>Zápisy!W39</f>
        <v>917</v>
      </c>
      <c r="AF13" s="172">
        <f>Zápisy!X39</f>
        <v>1029</v>
      </c>
      <c r="AG13" s="168">
        <f>Zápisy!U1406</f>
        <v>980</v>
      </c>
      <c r="AH13" s="135">
        <f>Zápisy!V1406</f>
        <v>926</v>
      </c>
      <c r="AI13" s="360"/>
      <c r="AJ13" s="456"/>
      <c r="AK13" s="456"/>
      <c r="AL13" s="456"/>
      <c r="AM13" s="379"/>
      <c r="AN13" s="446"/>
      <c r="AO13" s="382"/>
      <c r="AP13" s="390"/>
      <c r="AQ13" s="398"/>
      <c r="AR13" s="393"/>
      <c r="AS13" s="366"/>
      <c r="AT13" s="363"/>
      <c r="AU13" s="369"/>
      <c r="AV13" s="90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  <c r="BQ13" s="334"/>
      <c r="BR13" s="334"/>
      <c r="BS13" s="334"/>
      <c r="BT13" s="334"/>
      <c r="BU13" s="334"/>
      <c r="BV13" s="334"/>
      <c r="BW13" s="334"/>
      <c r="BX13" s="334"/>
      <c r="BY13" s="334"/>
      <c r="BZ13" s="334"/>
      <c r="CA13" s="334"/>
      <c r="CB13" s="334"/>
      <c r="CC13" s="330"/>
      <c r="CD13" s="334"/>
      <c r="CE13" s="334"/>
      <c r="CF13" s="334"/>
      <c r="CG13" s="334"/>
      <c r="CH13" s="334"/>
      <c r="CI13" s="334"/>
      <c r="CJ13" s="334"/>
      <c r="CK13" s="334"/>
      <c r="CL13" s="334"/>
      <c r="CM13" s="334"/>
      <c r="CN13" s="334"/>
      <c r="CO13" s="334"/>
      <c r="CP13" s="334"/>
      <c r="CQ13" s="334"/>
      <c r="CR13" s="334"/>
      <c r="CS13" s="334"/>
      <c r="CT13" s="334"/>
      <c r="CU13" s="334"/>
      <c r="CV13" s="334"/>
      <c r="CW13" s="334"/>
      <c r="CX13" s="334"/>
      <c r="CY13" s="334"/>
      <c r="CZ13" s="334"/>
      <c r="DA13" s="334"/>
      <c r="DB13" s="334"/>
      <c r="DC13" s="334"/>
      <c r="DD13" s="334"/>
      <c r="DE13" s="334"/>
      <c r="DF13" s="334"/>
      <c r="DG13" s="334"/>
      <c r="DH13" s="334"/>
      <c r="DI13" s="334"/>
      <c r="DJ13" s="151"/>
      <c r="DK13" s="334"/>
      <c r="DL13" s="334"/>
      <c r="DM13" s="334"/>
      <c r="DN13" s="334"/>
      <c r="DO13" s="334"/>
      <c r="DP13" s="334"/>
      <c r="DQ13" s="334"/>
      <c r="DR13" s="334"/>
      <c r="DS13" s="334"/>
      <c r="DT13" s="334"/>
      <c r="DU13" s="334"/>
      <c r="DV13" s="334"/>
      <c r="DW13" s="334"/>
      <c r="DX13" s="334"/>
      <c r="DY13" s="334"/>
      <c r="DZ13" s="334"/>
      <c r="EA13" s="334"/>
      <c r="EB13" s="334"/>
      <c r="EC13" s="334"/>
      <c r="ED13" s="334"/>
      <c r="EE13" s="334"/>
      <c r="EF13" s="334"/>
      <c r="EG13" s="334"/>
      <c r="EH13" s="334"/>
      <c r="EI13" s="334"/>
      <c r="EJ13" s="334"/>
      <c r="EK13" s="334"/>
      <c r="EL13" s="334"/>
      <c r="EM13" s="334"/>
      <c r="EN13" s="334"/>
      <c r="EO13" s="334"/>
      <c r="EP13" s="334"/>
      <c r="EQ13" s="90"/>
      <c r="ER13" s="334"/>
      <c r="ES13" s="334"/>
      <c r="ET13" s="334"/>
      <c r="EU13" s="334"/>
      <c r="EV13" s="334"/>
      <c r="EW13" s="334"/>
      <c r="EX13" s="334"/>
      <c r="EY13" s="334"/>
      <c r="EZ13" s="334"/>
      <c r="FA13" s="334"/>
      <c r="FB13" s="334"/>
      <c r="FC13" s="334"/>
      <c r="FD13" s="334"/>
      <c r="FE13" s="334"/>
      <c r="FF13" s="334"/>
      <c r="FG13" s="334"/>
      <c r="FH13" s="334"/>
      <c r="FI13" s="334"/>
      <c r="FJ13" s="334"/>
      <c r="FK13" s="334"/>
      <c r="FL13" s="334"/>
      <c r="FM13" s="334"/>
      <c r="FN13" s="334"/>
      <c r="FO13" s="334"/>
      <c r="FP13" s="334"/>
      <c r="FQ13" s="334"/>
      <c r="FR13" s="334"/>
      <c r="FS13" s="334"/>
      <c r="FT13" s="334"/>
      <c r="FU13" s="334"/>
      <c r="FV13" s="334"/>
      <c r="FW13" s="334"/>
      <c r="FX13" s="90"/>
      <c r="FY13" s="334"/>
      <c r="FZ13" s="334"/>
      <c r="GA13" s="334"/>
      <c r="GB13" s="334"/>
      <c r="GC13" s="334"/>
      <c r="GD13" s="334"/>
      <c r="GE13" s="334"/>
      <c r="GF13" s="334"/>
      <c r="GG13" s="334"/>
      <c r="GH13" s="334"/>
      <c r="GI13" s="334"/>
      <c r="GJ13" s="334"/>
      <c r="GK13" s="334"/>
      <c r="GL13" s="334"/>
      <c r="GM13" s="334"/>
      <c r="GN13" s="334"/>
      <c r="GO13" s="334"/>
      <c r="GP13" s="334"/>
      <c r="GQ13" s="334"/>
      <c r="GR13" s="334"/>
      <c r="GS13" s="334"/>
      <c r="GT13" s="334"/>
      <c r="GU13" s="334"/>
      <c r="GV13" s="334"/>
      <c r="GW13" s="334"/>
      <c r="GX13" s="334"/>
      <c r="GY13" s="334"/>
      <c r="GZ13" s="334"/>
      <c r="HA13" s="334"/>
      <c r="HB13" s="334"/>
      <c r="HC13" s="334"/>
      <c r="HD13" s="334"/>
      <c r="HE13" s="90"/>
      <c r="HF13" s="334"/>
      <c r="HG13" s="334"/>
      <c r="HH13" s="334"/>
      <c r="HI13" s="334"/>
      <c r="HJ13" s="334"/>
      <c r="HK13" s="334"/>
      <c r="HL13" s="334"/>
      <c r="HM13" s="334"/>
      <c r="HN13" s="334"/>
      <c r="HO13" s="334"/>
      <c r="HP13" s="334"/>
      <c r="HQ13" s="334"/>
      <c r="HR13" s="334"/>
      <c r="HS13" s="334"/>
      <c r="HT13" s="334"/>
      <c r="HU13" s="334"/>
      <c r="HV13" s="334"/>
      <c r="HW13" s="334"/>
      <c r="HX13" s="334"/>
      <c r="HY13" s="334"/>
      <c r="HZ13" s="334"/>
      <c r="IA13" s="334"/>
      <c r="IB13" s="334"/>
      <c r="IC13" s="334"/>
      <c r="ID13" s="334"/>
      <c r="IE13" s="334"/>
      <c r="IF13" s="334"/>
      <c r="IG13" s="334"/>
      <c r="IH13" s="334"/>
      <c r="II13" s="334"/>
      <c r="IJ13" s="334"/>
      <c r="IK13" s="334"/>
      <c r="IL13" s="90"/>
      <c r="IM13" s="334"/>
      <c r="IN13" s="334"/>
      <c r="IO13" s="334"/>
      <c r="IP13" s="334"/>
      <c r="IQ13" s="334"/>
      <c r="IR13" s="334"/>
      <c r="IS13" s="334"/>
      <c r="IT13" s="334"/>
      <c r="IU13" s="334"/>
      <c r="IV13" s="334"/>
      <c r="IW13" s="334"/>
      <c r="IX13" s="334"/>
      <c r="IY13" s="334"/>
      <c r="IZ13" s="334"/>
      <c r="JA13" s="334"/>
      <c r="JB13" s="334"/>
      <c r="JC13" s="334"/>
      <c r="JD13" s="334"/>
      <c r="JE13" s="334"/>
      <c r="JF13" s="334"/>
      <c r="JG13" s="334"/>
      <c r="JH13" s="334"/>
      <c r="JI13" s="334"/>
      <c r="JJ13" s="334"/>
      <c r="JK13" s="334"/>
      <c r="JL13" s="334"/>
      <c r="JM13" s="334"/>
      <c r="JN13" s="334"/>
      <c r="JO13" s="334"/>
      <c r="JP13" s="334"/>
      <c r="JQ13" s="334"/>
      <c r="JR13" s="334"/>
      <c r="JS13" s="90"/>
      <c r="JT13" s="334"/>
      <c r="JU13" s="334"/>
      <c r="JV13" s="334"/>
      <c r="JW13" s="334"/>
      <c r="JX13" s="334"/>
      <c r="JY13" s="334"/>
      <c r="JZ13" s="334"/>
      <c r="KA13" s="334"/>
      <c r="KB13" s="334"/>
      <c r="KC13" s="334"/>
      <c r="KD13" s="334"/>
      <c r="KE13" s="334"/>
      <c r="KF13" s="334"/>
      <c r="KG13" s="334"/>
      <c r="KH13" s="334"/>
      <c r="KI13" s="334"/>
      <c r="KJ13" s="334"/>
      <c r="KK13" s="334"/>
      <c r="KL13" s="334"/>
      <c r="KM13" s="334"/>
      <c r="KN13" s="334"/>
      <c r="KO13" s="334"/>
      <c r="KP13" s="334"/>
      <c r="KQ13" s="334"/>
      <c r="KR13" s="334"/>
      <c r="KS13" s="334"/>
      <c r="KT13" s="334"/>
      <c r="KU13" s="334"/>
      <c r="KV13" s="334"/>
      <c r="KW13" s="334"/>
      <c r="KX13" s="334"/>
      <c r="KY13" s="334"/>
      <c r="KZ13" s="90"/>
      <c r="LA13" s="334"/>
      <c r="LB13" s="334"/>
      <c r="LC13" s="334"/>
      <c r="LD13" s="334"/>
      <c r="LE13" s="334"/>
      <c r="LF13" s="334"/>
      <c r="LG13" s="334"/>
      <c r="LH13" s="334"/>
      <c r="LI13" s="334"/>
      <c r="LJ13" s="334"/>
      <c r="LK13" s="334"/>
      <c r="LL13" s="334"/>
      <c r="LM13" s="334"/>
      <c r="LN13" s="334"/>
      <c r="LO13" s="334"/>
      <c r="LP13" s="334"/>
      <c r="LQ13" s="334"/>
      <c r="LR13" s="334"/>
      <c r="LS13" s="334"/>
      <c r="LT13" s="334"/>
      <c r="LU13" s="334"/>
      <c r="LV13" s="334"/>
      <c r="LW13" s="334"/>
      <c r="LX13" s="334"/>
      <c r="LY13" s="334"/>
      <c r="LZ13" s="334"/>
      <c r="MA13" s="334"/>
      <c r="MB13" s="334"/>
      <c r="MC13" s="334"/>
      <c r="MD13" s="334"/>
      <c r="ME13" s="334"/>
      <c r="MF13" s="334"/>
      <c r="MG13" s="90"/>
      <c r="MH13" s="462"/>
      <c r="MI13" s="153"/>
      <c r="MJ13" s="462"/>
      <c r="MK13" s="157"/>
      <c r="ML13" s="336"/>
      <c r="MM13" s="153"/>
      <c r="MN13" s="462"/>
      <c r="MO13" s="90"/>
      <c r="MP13" s="327"/>
      <c r="MQ13" s="90"/>
      <c r="MR13" s="90"/>
      <c r="MS13" s="90"/>
      <c r="MT13" s="90"/>
      <c r="MU13" s="90"/>
      <c r="MV13" s="90"/>
      <c r="MW13" s="90"/>
      <c r="MX13" s="90"/>
      <c r="MY13" s="90"/>
      <c r="MZ13" s="90"/>
      <c r="NA13" s="90"/>
      <c r="NB13" s="90"/>
      <c r="NC13" s="90"/>
      <c r="ND13" s="90"/>
      <c r="NE13" s="90"/>
      <c r="NF13" s="90"/>
      <c r="NG13" s="90"/>
      <c r="NH13" s="90"/>
      <c r="NI13" s="90"/>
      <c r="NJ13" s="90"/>
      <c r="NK13" s="90"/>
      <c r="NL13" s="90"/>
      <c r="NM13" s="90"/>
      <c r="NN13" s="90"/>
      <c r="NO13" s="90"/>
      <c r="NP13" s="90"/>
      <c r="NQ13" s="90"/>
      <c r="NR13" s="90"/>
      <c r="NS13" s="90"/>
      <c r="NT13" s="90"/>
      <c r="NU13" s="90"/>
      <c r="NV13" s="90"/>
      <c r="NW13" s="90"/>
      <c r="NX13" s="90"/>
      <c r="NY13" s="90"/>
      <c r="NZ13" s="90"/>
      <c r="OA13" s="90"/>
      <c r="OB13" s="90"/>
      <c r="OC13" s="90"/>
      <c r="OD13" s="90"/>
      <c r="OE13" s="90"/>
      <c r="OF13" s="90"/>
      <c r="OG13" s="90"/>
      <c r="OH13" s="90"/>
      <c r="OI13" s="90"/>
      <c r="OJ13" s="90"/>
      <c r="OK13" s="90"/>
      <c r="OL13" s="90"/>
      <c r="OM13" s="90"/>
      <c r="ON13" s="90"/>
      <c r="OO13" s="90"/>
      <c r="OP13" s="90"/>
      <c r="OQ13" s="90"/>
      <c r="OR13" s="90"/>
      <c r="OS13" s="90"/>
      <c r="OT13" s="90"/>
      <c r="OU13" s="90"/>
      <c r="OV13" s="90"/>
      <c r="OW13" s="90"/>
      <c r="OX13" s="90"/>
      <c r="OY13" s="90"/>
      <c r="OZ13" s="90"/>
      <c r="PA13" s="90"/>
      <c r="PB13" s="90"/>
      <c r="PC13" s="90"/>
      <c r="PD13" s="90"/>
      <c r="PE13" s="90"/>
      <c r="PF13" s="90"/>
      <c r="PG13" s="90"/>
      <c r="PH13" s="90"/>
      <c r="PI13" s="90"/>
      <c r="PJ13" s="90"/>
      <c r="PK13" s="90"/>
      <c r="PL13" s="90"/>
      <c r="PM13" s="90"/>
      <c r="PN13" s="90"/>
      <c r="PO13" s="90"/>
      <c r="PP13" s="90"/>
      <c r="PQ13" s="90"/>
      <c r="PR13" s="90"/>
      <c r="PS13" s="90"/>
      <c r="PT13" s="90"/>
      <c r="PU13" s="90"/>
      <c r="PV13" s="90"/>
      <c r="PW13" s="90"/>
      <c r="PX13" s="90"/>
      <c r="PY13" s="90"/>
      <c r="PZ13" s="90"/>
      <c r="QA13" s="90"/>
      <c r="QB13" s="90"/>
      <c r="QC13" s="90"/>
      <c r="QD13" s="90"/>
      <c r="QE13" s="90"/>
      <c r="QF13" s="90"/>
      <c r="QG13" s="90"/>
      <c r="QH13" s="90"/>
      <c r="QI13" s="90"/>
      <c r="QJ13" s="90"/>
      <c r="QK13" s="90"/>
      <c r="QL13" s="90"/>
      <c r="QM13" s="90"/>
      <c r="QN13" s="90"/>
      <c r="QO13" s="90"/>
      <c r="QP13" s="90"/>
      <c r="QQ13" s="90"/>
      <c r="QR13" s="90"/>
      <c r="QS13" s="90"/>
      <c r="QT13" s="90"/>
      <c r="QU13" s="90"/>
      <c r="QV13" s="90"/>
      <c r="QW13" s="90"/>
      <c r="QX13" s="90"/>
      <c r="QY13" s="90"/>
      <c r="QZ13" s="90"/>
      <c r="RA13" s="90"/>
      <c r="RB13" s="90"/>
      <c r="RC13" s="90"/>
      <c r="RD13" s="90"/>
      <c r="RE13" s="90"/>
      <c r="RF13" s="90"/>
      <c r="RG13" s="90"/>
      <c r="RH13" s="90"/>
      <c r="RI13" s="90"/>
      <c r="RJ13" s="90"/>
      <c r="RK13" s="90"/>
      <c r="RL13" s="90"/>
      <c r="RM13" s="90"/>
      <c r="RN13" s="90"/>
      <c r="RO13" s="90"/>
      <c r="RP13" s="90"/>
      <c r="RQ13" s="90"/>
      <c r="RR13" s="90"/>
      <c r="RS13" s="90"/>
      <c r="RT13" s="90"/>
      <c r="RU13" s="90"/>
      <c r="RV13" s="90"/>
      <c r="RW13" s="90"/>
      <c r="RX13" s="90"/>
      <c r="RY13" s="90"/>
      <c r="RZ13" s="90"/>
      <c r="SA13" s="90"/>
      <c r="SB13" s="90"/>
      <c r="SC13" s="90"/>
      <c r="SD13" s="90"/>
      <c r="SE13" s="90"/>
      <c r="SF13" s="90"/>
      <c r="SG13" s="90"/>
      <c r="SH13" s="90"/>
      <c r="SI13" s="90"/>
      <c r="SJ13" s="90"/>
      <c r="SK13" s="90"/>
      <c r="SL13" s="90"/>
      <c r="SM13" s="90"/>
      <c r="SN13" s="90"/>
      <c r="SO13" s="90"/>
      <c r="SP13" s="90"/>
      <c r="SQ13" s="90"/>
      <c r="SR13" s="90"/>
      <c r="SS13" s="90"/>
      <c r="ST13" s="90"/>
      <c r="SU13" s="90"/>
      <c r="SV13" s="90"/>
      <c r="SW13" s="90"/>
      <c r="SX13" s="90"/>
      <c r="SY13" s="90"/>
      <c r="SZ13" s="90"/>
      <c r="TA13" s="90"/>
      <c r="TB13" s="90"/>
      <c r="TC13" s="90"/>
      <c r="TD13" s="90"/>
      <c r="TE13" s="90"/>
      <c r="TF13" s="90"/>
      <c r="TG13" s="90"/>
      <c r="TH13" s="90"/>
      <c r="TI13" s="90"/>
      <c r="TJ13" s="90"/>
      <c r="TK13" s="90"/>
      <c r="TL13" s="90"/>
      <c r="TM13" s="90"/>
      <c r="TN13" s="90"/>
      <c r="TO13" s="90"/>
      <c r="TP13" s="90"/>
      <c r="TQ13" s="90"/>
      <c r="TR13" s="90"/>
      <c r="TS13" s="90"/>
      <c r="TT13" s="90"/>
      <c r="TU13" s="90"/>
      <c r="TV13" s="90"/>
      <c r="TW13" s="90"/>
      <c r="TX13" s="90"/>
      <c r="TY13" s="90"/>
      <c r="TZ13" s="90"/>
      <c r="UA13" s="90"/>
      <c r="UB13" s="90"/>
      <c r="UC13" s="90"/>
      <c r="UD13" s="90"/>
      <c r="UE13" s="90"/>
      <c r="UF13" s="90"/>
      <c r="UG13" s="90"/>
      <c r="UH13" s="90"/>
      <c r="UI13" s="90"/>
      <c r="UJ13" s="90"/>
      <c r="UK13" s="90"/>
      <c r="UL13" s="90"/>
      <c r="UM13" s="90"/>
      <c r="UN13" s="90"/>
      <c r="UO13" s="90"/>
      <c r="UP13" s="90"/>
      <c r="UQ13" s="90"/>
      <c r="UR13" s="90"/>
      <c r="US13" s="90"/>
      <c r="UT13" s="90"/>
      <c r="UU13" s="90"/>
      <c r="UV13" s="90"/>
      <c r="UW13" s="90"/>
      <c r="UX13" s="90"/>
      <c r="UY13" s="90"/>
      <c r="UZ13" s="90"/>
      <c r="VA13" s="90"/>
      <c r="VB13" s="90"/>
      <c r="VC13" s="90"/>
      <c r="VD13" s="90"/>
      <c r="VE13" s="90"/>
      <c r="VF13" s="90"/>
      <c r="VG13" s="90"/>
      <c r="VH13" s="90"/>
      <c r="VI13" s="90"/>
      <c r="VJ13" s="90"/>
      <c r="VK13" s="90"/>
      <c r="VL13" s="90"/>
      <c r="VM13" s="90"/>
      <c r="VN13" s="90"/>
      <c r="VO13" s="90"/>
      <c r="VP13" s="90"/>
      <c r="VQ13" s="90"/>
      <c r="VR13" s="90"/>
      <c r="VS13" s="90"/>
      <c r="VT13" s="90"/>
      <c r="VU13" s="90"/>
      <c r="VV13" s="90"/>
      <c r="VW13" s="90"/>
      <c r="VX13" s="90"/>
      <c r="VY13" s="90"/>
      <c r="VZ13" s="90"/>
      <c r="WA13" s="90"/>
      <c r="WB13" s="90"/>
      <c r="WC13" s="90"/>
      <c r="WD13" s="90"/>
      <c r="WE13" s="90"/>
      <c r="WF13" s="90"/>
      <c r="WG13" s="90"/>
      <c r="WH13" s="90"/>
      <c r="WI13" s="90"/>
      <c r="WJ13" s="90"/>
      <c r="WK13" s="90"/>
      <c r="WL13" s="90"/>
      <c r="WM13" s="90"/>
      <c r="WN13" s="90"/>
      <c r="WO13" s="90"/>
      <c r="WP13" s="90"/>
      <c r="WQ13" s="90"/>
      <c r="WR13" s="90"/>
      <c r="WS13" s="90"/>
      <c r="WT13" s="90"/>
      <c r="WU13" s="90"/>
      <c r="WV13" s="90"/>
      <c r="WW13" s="90"/>
      <c r="WX13" s="90"/>
      <c r="WY13" s="90"/>
      <c r="WZ13" s="90"/>
      <c r="XA13" s="90"/>
      <c r="XB13" s="90"/>
      <c r="XC13" s="90"/>
      <c r="XD13" s="90"/>
      <c r="XE13" s="90"/>
      <c r="XF13" s="90"/>
      <c r="XG13" s="90"/>
      <c r="XH13" s="90"/>
      <c r="XI13" s="90"/>
      <c r="XJ13" s="90"/>
      <c r="XK13" s="90"/>
      <c r="XL13" s="90"/>
      <c r="XM13" s="90"/>
      <c r="XN13" s="90"/>
      <c r="XO13" s="90"/>
      <c r="XP13" s="90"/>
      <c r="XQ13" s="90"/>
      <c r="XR13" s="90"/>
      <c r="XS13" s="90"/>
      <c r="XT13" s="90"/>
      <c r="XU13" s="90"/>
      <c r="XV13" s="90"/>
      <c r="XW13" s="90"/>
      <c r="XX13" s="90"/>
      <c r="XY13" s="90"/>
      <c r="XZ13" s="90"/>
      <c r="YA13" s="90"/>
      <c r="YB13" s="90"/>
      <c r="YC13" s="90"/>
      <c r="YD13" s="90"/>
      <c r="YE13" s="90"/>
      <c r="YF13" s="90"/>
      <c r="YG13" s="90"/>
      <c r="YH13" s="90"/>
      <c r="YI13" s="90"/>
      <c r="YJ13" s="90"/>
      <c r="YK13" s="90"/>
      <c r="YL13" s="90"/>
      <c r="YM13" s="90"/>
      <c r="YN13" s="90"/>
      <c r="YO13" s="90"/>
      <c r="YP13" s="90"/>
      <c r="YQ13" s="90"/>
      <c r="YR13" s="90"/>
      <c r="YS13" s="90"/>
      <c r="YT13" s="90"/>
      <c r="YU13" s="90"/>
      <c r="YV13" s="90"/>
      <c r="YW13" s="90"/>
      <c r="YX13" s="90"/>
      <c r="YY13" s="90"/>
      <c r="YZ13" s="90"/>
      <c r="ZA13" s="90"/>
      <c r="ZB13" s="90"/>
      <c r="ZC13" s="90"/>
      <c r="ZD13" s="90"/>
      <c r="ZE13" s="90"/>
      <c r="ZF13" s="90"/>
      <c r="ZG13" s="90"/>
      <c r="ZH13" s="90"/>
      <c r="ZI13" s="90"/>
      <c r="ZJ13" s="90"/>
      <c r="ZK13" s="90"/>
      <c r="ZL13" s="90"/>
      <c r="ZM13" s="90"/>
      <c r="ZN13" s="90"/>
      <c r="ZO13" s="90"/>
      <c r="ZP13" s="90"/>
      <c r="ZQ13" s="90"/>
      <c r="ZR13" s="90"/>
      <c r="ZS13" s="90"/>
      <c r="ZT13" s="90"/>
      <c r="ZU13" s="90"/>
      <c r="ZV13" s="90"/>
      <c r="ZW13" s="90"/>
      <c r="ZX13" s="90"/>
      <c r="ZY13" s="90"/>
      <c r="ZZ13" s="90"/>
      <c r="AAA13" s="90"/>
      <c r="AAB13" s="90"/>
      <c r="AAC13" s="90"/>
      <c r="AAD13" s="90"/>
      <c r="AAE13" s="90"/>
      <c r="AAF13" s="90"/>
      <c r="AAG13" s="90"/>
      <c r="AAH13" s="90"/>
      <c r="AAI13" s="90"/>
      <c r="AAJ13" s="90"/>
      <c r="AAK13" s="90"/>
      <c r="AAL13" s="90"/>
      <c r="AAM13" s="90"/>
      <c r="AAN13" s="90"/>
      <c r="AAO13" s="90"/>
      <c r="AAP13" s="90"/>
      <c r="AAQ13" s="90"/>
      <c r="AAR13" s="90"/>
      <c r="AAS13" s="90"/>
      <c r="AAT13" s="90"/>
      <c r="AAU13" s="90"/>
      <c r="AAV13" s="90"/>
      <c r="AAW13" s="90"/>
      <c r="AAX13" s="90"/>
      <c r="AAY13" s="90"/>
      <c r="AAZ13" s="90"/>
      <c r="ABA13" s="90"/>
      <c r="ABB13" s="90"/>
      <c r="ABC13" s="90"/>
      <c r="ABD13" s="90"/>
      <c r="ABE13" s="90"/>
      <c r="ABF13" s="90"/>
      <c r="ABG13" s="90"/>
      <c r="ABH13" s="90"/>
      <c r="ABI13" s="90"/>
      <c r="ABJ13" s="90"/>
      <c r="ABK13" s="90"/>
      <c r="ABL13" s="90"/>
      <c r="ABM13" s="90"/>
      <c r="ABN13" s="90"/>
      <c r="ABO13" s="90"/>
      <c r="ABP13" s="90"/>
      <c r="ABQ13" s="90"/>
      <c r="ABR13" s="90"/>
      <c r="ABS13" s="90"/>
      <c r="ABT13" s="90"/>
      <c r="ABU13" s="90"/>
      <c r="ABV13" s="90"/>
      <c r="ABW13" s="90"/>
      <c r="ABX13" s="90"/>
      <c r="ABY13" s="90"/>
      <c r="ABZ13" s="90"/>
      <c r="ACA13" s="90"/>
      <c r="ACB13" s="90"/>
      <c r="ACC13" s="90"/>
      <c r="ACD13" s="90"/>
      <c r="ACE13" s="90"/>
      <c r="ACF13" s="90"/>
      <c r="ACG13" s="90"/>
      <c r="ACH13" s="90"/>
      <c r="ACI13" s="90"/>
      <c r="ACJ13" s="90"/>
      <c r="ACK13" s="90"/>
      <c r="ACL13" s="90"/>
      <c r="ACM13" s="90"/>
      <c r="ACN13" s="90"/>
      <c r="ACO13" s="90"/>
      <c r="ACP13" s="90"/>
      <c r="ACQ13" s="90"/>
      <c r="ACR13" s="90"/>
      <c r="ACS13" s="90"/>
      <c r="ACT13" s="90"/>
      <c r="ACU13" s="90"/>
      <c r="ACV13" s="90"/>
      <c r="ACW13" s="90"/>
      <c r="ACX13" s="90"/>
      <c r="ACY13" s="90"/>
      <c r="ACZ13" s="90"/>
      <c r="ADA13" s="90"/>
      <c r="ADB13" s="90"/>
      <c r="ADC13" s="90"/>
      <c r="ADD13" s="90"/>
      <c r="ADE13" s="90"/>
      <c r="ADF13" s="90"/>
      <c r="ADG13" s="90"/>
      <c r="ADH13" s="90"/>
      <c r="ADI13" s="90"/>
      <c r="ADJ13" s="90"/>
      <c r="ADK13" s="90"/>
      <c r="ADL13" s="90"/>
      <c r="ADM13" s="90"/>
      <c r="ADN13" s="90"/>
      <c r="ADO13" s="90"/>
      <c r="ADP13" s="90"/>
      <c r="ADQ13" s="90"/>
      <c r="ADR13" s="90"/>
      <c r="ADS13" s="90"/>
      <c r="ADT13" s="90"/>
      <c r="ADU13" s="90"/>
      <c r="ADV13" s="90"/>
      <c r="ADW13" s="90"/>
      <c r="ADX13" s="90"/>
      <c r="ADY13" s="90"/>
      <c r="ADZ13" s="90"/>
      <c r="AEA13" s="90"/>
      <c r="AEB13" s="90"/>
      <c r="AEC13" s="90"/>
      <c r="AED13" s="90"/>
      <c r="AEE13" s="90"/>
      <c r="AEF13" s="90"/>
      <c r="AEG13" s="90"/>
      <c r="AEH13" s="90"/>
      <c r="AEI13" s="90"/>
      <c r="AEJ13" s="90"/>
      <c r="AEK13" s="90"/>
      <c r="AEL13" s="90"/>
      <c r="AEM13" s="90"/>
      <c r="AEN13" s="90"/>
      <c r="AEO13" s="90"/>
      <c r="AEP13" s="90"/>
      <c r="AEQ13" s="90"/>
      <c r="AER13" s="90"/>
      <c r="AES13" s="90"/>
      <c r="AET13" s="90"/>
      <c r="AEU13" s="90"/>
      <c r="AEV13" s="90"/>
      <c r="AEW13" s="90"/>
      <c r="AEX13" s="90"/>
      <c r="AEY13" s="90"/>
      <c r="AEZ13" s="90"/>
      <c r="AFA13" s="90"/>
      <c r="AFB13" s="90"/>
      <c r="AFC13" s="90"/>
      <c r="AFD13" s="90"/>
      <c r="AFE13" s="90"/>
      <c r="AFF13" s="90"/>
      <c r="AFG13" s="90"/>
      <c r="AFH13" s="90"/>
      <c r="AFI13" s="90"/>
      <c r="AFJ13" s="90"/>
      <c r="AFK13" s="90"/>
      <c r="AFL13" s="90"/>
      <c r="AFM13" s="90"/>
      <c r="AFN13" s="90"/>
      <c r="AFO13" s="90"/>
      <c r="AFP13" s="90"/>
      <c r="AFQ13" s="90"/>
      <c r="AFR13" s="90"/>
      <c r="AFS13" s="90"/>
      <c r="AFT13" s="90"/>
      <c r="AFU13" s="90"/>
      <c r="AFV13" s="90"/>
      <c r="AFW13" s="90"/>
      <c r="AFX13" s="90"/>
      <c r="AFY13" s="90"/>
      <c r="AFZ13" s="90"/>
      <c r="AGA13" s="90"/>
      <c r="AGB13" s="90"/>
      <c r="AGC13" s="90"/>
      <c r="AGD13" s="90"/>
      <c r="AGE13" s="90"/>
      <c r="AGF13" s="90"/>
      <c r="AGG13" s="90"/>
      <c r="AGH13" s="90"/>
      <c r="AGI13" s="90"/>
      <c r="AGJ13" s="90"/>
      <c r="AGK13" s="90"/>
      <c r="AGL13" s="90"/>
      <c r="AGM13" s="90"/>
      <c r="AGN13" s="90"/>
      <c r="AGO13" s="90"/>
      <c r="AGP13" s="90"/>
      <c r="AGQ13" s="90"/>
      <c r="AGR13" s="90"/>
      <c r="AGS13" s="90"/>
      <c r="AGT13" s="90"/>
      <c r="AGU13" s="90"/>
      <c r="AGV13" s="90"/>
      <c r="AGW13" s="90"/>
      <c r="AGX13" s="90"/>
      <c r="AGY13" s="90"/>
      <c r="AGZ13" s="90"/>
      <c r="AHA13" s="90"/>
      <c r="AHB13" s="90"/>
      <c r="AHC13" s="90"/>
      <c r="AHD13" s="90"/>
      <c r="AHE13" s="90"/>
      <c r="AHF13" s="90"/>
      <c r="AHG13" s="90"/>
      <c r="AHH13" s="90"/>
      <c r="AHI13" s="90"/>
      <c r="AHJ13" s="90"/>
      <c r="AHK13" s="90"/>
      <c r="AHL13" s="90"/>
      <c r="AHM13" s="90"/>
      <c r="AHN13" s="90"/>
      <c r="AHO13" s="90"/>
      <c r="AHP13" s="90"/>
      <c r="AHQ13" s="90"/>
      <c r="AHR13" s="90"/>
      <c r="AHS13" s="90"/>
      <c r="AHT13" s="90"/>
      <c r="AHU13" s="90"/>
      <c r="AHV13" s="90"/>
      <c r="AHW13" s="90"/>
      <c r="AHX13" s="90"/>
      <c r="AHY13" s="90"/>
      <c r="AHZ13" s="90"/>
      <c r="AIA13" s="90"/>
      <c r="AIB13" s="90"/>
      <c r="AIC13" s="90"/>
      <c r="AID13" s="90"/>
      <c r="AIE13" s="90"/>
      <c r="AIF13" s="90"/>
      <c r="AIG13" s="90"/>
      <c r="AIH13" s="90"/>
      <c r="AII13" s="90"/>
      <c r="AIJ13" s="90"/>
      <c r="AIK13" s="90"/>
      <c r="AIL13" s="90"/>
      <c r="AIM13" s="90"/>
      <c r="AIN13" s="90"/>
      <c r="AIO13" s="90"/>
      <c r="AIP13" s="90"/>
      <c r="AIQ13" s="90"/>
      <c r="AIR13" s="90"/>
      <c r="AIS13" s="90"/>
      <c r="AIT13" s="90"/>
      <c r="AIU13" s="90"/>
      <c r="AIV13" s="90"/>
      <c r="AIW13" s="90"/>
      <c r="AIX13" s="90"/>
      <c r="AIY13" s="90"/>
      <c r="AIZ13" s="90"/>
      <c r="AJA13" s="90"/>
      <c r="AJB13" s="90"/>
      <c r="AJC13" s="90"/>
      <c r="AJD13" s="90"/>
      <c r="AJE13" s="90"/>
      <c r="AJF13" s="90"/>
      <c r="AJG13" s="90"/>
      <c r="AJH13" s="90"/>
      <c r="AJI13" s="90"/>
      <c r="AJJ13" s="90"/>
      <c r="AJK13" s="90"/>
      <c r="AJL13" s="90"/>
      <c r="AJM13" s="90"/>
      <c r="AJN13" s="90"/>
      <c r="AJO13" s="90"/>
      <c r="AJP13" s="90"/>
      <c r="AJQ13" s="90"/>
      <c r="AJR13" s="90"/>
      <c r="AJS13" s="90"/>
      <c r="AJT13" s="90"/>
      <c r="AJU13" s="90"/>
      <c r="AJV13" s="90"/>
      <c r="AJW13" s="90"/>
      <c r="AJX13" s="90"/>
      <c r="AJY13" s="90"/>
      <c r="AJZ13" s="90"/>
      <c r="AKA13" s="90"/>
      <c r="AKB13" s="90"/>
      <c r="AKC13" s="90"/>
      <c r="AKD13" s="90"/>
      <c r="AKE13" s="90"/>
      <c r="AKF13" s="90"/>
      <c r="AKG13" s="90"/>
      <c r="AKH13" s="90"/>
      <c r="AKI13" s="90"/>
      <c r="AKJ13" s="90"/>
      <c r="AKK13" s="90"/>
      <c r="AKL13" s="90"/>
      <c r="AKM13" s="90"/>
      <c r="AKN13" s="90"/>
      <c r="AKO13" s="90"/>
      <c r="AKP13" s="90"/>
      <c r="AKQ13" s="90"/>
      <c r="AKR13" s="90"/>
      <c r="AKS13" s="90"/>
      <c r="AKT13" s="90"/>
      <c r="AKU13" s="90"/>
      <c r="AKV13" s="90"/>
      <c r="AKW13" s="90"/>
      <c r="AKX13" s="90"/>
      <c r="AKY13" s="90"/>
      <c r="AKZ13" s="90"/>
      <c r="ALA13" s="90"/>
      <c r="ALB13" s="90"/>
      <c r="ALC13" s="90"/>
      <c r="ALD13" s="90"/>
      <c r="ALE13" s="90"/>
      <c r="ALF13" s="90"/>
      <c r="ALG13" s="90"/>
      <c r="ALH13" s="90"/>
      <c r="ALI13" s="90"/>
      <c r="ALJ13" s="90"/>
      <c r="ALK13" s="90"/>
      <c r="ALL13" s="90"/>
      <c r="ALM13" s="90"/>
      <c r="ALN13" s="90"/>
      <c r="ALO13" s="90"/>
      <c r="ALP13" s="90"/>
      <c r="ALQ13" s="90"/>
      <c r="ALR13" s="90"/>
      <c r="ALS13" s="90"/>
      <c r="ALT13" s="90"/>
      <c r="ALU13" s="90"/>
      <c r="ALV13" s="90"/>
      <c r="ALW13" s="90"/>
      <c r="ALX13" s="90"/>
      <c r="ALY13" s="90"/>
      <c r="ALZ13" s="90"/>
      <c r="AMA13" s="90"/>
      <c r="AMB13" s="90"/>
      <c r="AMC13" s="90"/>
      <c r="AMD13" s="90"/>
      <c r="AME13" s="90"/>
      <c r="AMF13" s="90"/>
      <c r="AMG13" s="90"/>
      <c r="AMH13" s="90"/>
      <c r="AMI13" s="90"/>
      <c r="AMJ13" s="90"/>
      <c r="AMK13" s="90"/>
      <c r="AML13" s="90"/>
      <c r="AMM13" s="90"/>
      <c r="AMN13" s="90"/>
      <c r="AMO13" s="90"/>
      <c r="AMP13" s="90"/>
      <c r="AMQ13" s="90"/>
      <c r="AMR13" s="90"/>
      <c r="AMS13" s="90"/>
      <c r="AMT13" s="90"/>
      <c r="AMU13" s="90"/>
      <c r="AMV13" s="90"/>
      <c r="AMW13" s="90"/>
      <c r="AMX13" s="90"/>
      <c r="AMY13" s="90"/>
      <c r="AMZ13" s="90"/>
      <c r="ANA13" s="90"/>
      <c r="ANB13" s="90"/>
      <c r="ANC13" s="90"/>
      <c r="AND13" s="90"/>
      <c r="ANE13" s="90"/>
      <c r="ANF13" s="90"/>
      <c r="ANG13" s="90"/>
      <c r="ANH13" s="90"/>
      <c r="ANI13" s="90"/>
      <c r="ANJ13" s="90"/>
      <c r="ANK13" s="90"/>
      <c r="ANL13" s="90"/>
      <c r="ANM13" s="90"/>
      <c r="ANN13" s="90"/>
      <c r="ANO13" s="90"/>
      <c r="ANP13" s="90"/>
      <c r="ANQ13" s="90"/>
      <c r="ANR13" s="90"/>
      <c r="ANS13" s="90"/>
      <c r="ANT13" s="90"/>
      <c r="ANU13" s="90"/>
      <c r="ANV13" s="90"/>
      <c r="ANW13" s="90"/>
      <c r="ANX13" s="90"/>
      <c r="ANY13" s="90"/>
      <c r="ANZ13" s="90"/>
      <c r="AOA13" s="90"/>
      <c r="AOB13" s="90"/>
      <c r="AOC13" s="90"/>
      <c r="AOD13" s="90"/>
      <c r="AOE13" s="90"/>
      <c r="AOF13" s="90"/>
      <c r="AOG13" s="90"/>
      <c r="AOH13" s="90"/>
      <c r="AOI13" s="90"/>
      <c r="AOJ13" s="90"/>
      <c r="AOK13" s="90"/>
      <c r="AOL13" s="90"/>
      <c r="AOM13" s="90"/>
      <c r="AON13" s="90"/>
      <c r="AOO13" s="90"/>
      <c r="AOP13" s="90"/>
      <c r="AOQ13" s="90"/>
      <c r="AOR13" s="90"/>
      <c r="AOS13" s="90"/>
      <c r="AOT13" s="90"/>
      <c r="AOU13" s="90"/>
      <c r="AOV13" s="90"/>
      <c r="AOW13" s="90"/>
      <c r="AOX13" s="90"/>
      <c r="AOY13" s="90"/>
      <c r="AOZ13" s="90"/>
      <c r="APA13" s="90"/>
      <c r="APB13" s="90"/>
      <c r="APC13" s="90"/>
      <c r="APD13" s="90"/>
      <c r="APE13" s="90"/>
      <c r="APF13" s="90"/>
      <c r="APG13" s="90"/>
      <c r="APH13" s="90"/>
      <c r="API13" s="90"/>
      <c r="APJ13" s="90"/>
      <c r="APK13" s="90"/>
      <c r="APL13" s="90"/>
      <c r="APM13" s="90"/>
      <c r="APN13" s="90"/>
      <c r="APO13" s="90"/>
      <c r="APP13" s="90"/>
      <c r="APQ13" s="90"/>
      <c r="APR13" s="90"/>
      <c r="APS13" s="90"/>
      <c r="APT13" s="90"/>
      <c r="APU13" s="90"/>
      <c r="APV13" s="90"/>
      <c r="APW13" s="90"/>
      <c r="APX13" s="90"/>
      <c r="APY13" s="90"/>
      <c r="APZ13" s="90"/>
      <c r="AQA13" s="90"/>
      <c r="AQB13" s="90"/>
      <c r="AQC13" s="90"/>
      <c r="AQD13" s="90"/>
      <c r="AQE13" s="90"/>
      <c r="AQF13" s="90"/>
      <c r="AQG13" s="90"/>
      <c r="AQH13" s="90"/>
      <c r="AQI13" s="90"/>
      <c r="AQJ13" s="90"/>
      <c r="AQK13" s="90"/>
      <c r="AQL13" s="90"/>
      <c r="AQM13" s="90"/>
      <c r="AQN13" s="90"/>
      <c r="AQO13" s="90"/>
      <c r="AQP13" s="90"/>
      <c r="AQQ13" s="90"/>
      <c r="AQR13" s="90"/>
      <c r="AQS13" s="90"/>
      <c r="AQT13" s="90"/>
      <c r="AQU13" s="90"/>
      <c r="AQV13" s="90"/>
      <c r="AQW13" s="90"/>
      <c r="AQX13" s="90"/>
      <c r="AQY13" s="90"/>
      <c r="AQZ13" s="90"/>
      <c r="ARA13" s="90"/>
      <c r="ARB13" s="90"/>
      <c r="ARC13" s="90"/>
      <c r="ARD13" s="90"/>
      <c r="ARE13" s="90"/>
      <c r="ARF13" s="90"/>
      <c r="ARG13" s="90"/>
      <c r="ARH13" s="90"/>
      <c r="ARI13" s="90"/>
      <c r="ARJ13" s="90"/>
      <c r="ARK13" s="90"/>
      <c r="ARL13" s="90"/>
      <c r="ARM13" s="90"/>
      <c r="ARN13" s="90"/>
      <c r="ARO13" s="90"/>
      <c r="ARP13" s="90"/>
      <c r="ARQ13" s="90"/>
      <c r="ARR13" s="90"/>
      <c r="ARS13" s="90"/>
      <c r="ART13" s="90"/>
      <c r="ARU13" s="90"/>
      <c r="ARV13" s="90"/>
      <c r="ARW13" s="90"/>
      <c r="ARX13" s="90"/>
      <c r="ARY13" s="90"/>
      <c r="ARZ13" s="90"/>
      <c r="ASA13" s="90"/>
      <c r="ASB13" s="90"/>
      <c r="ASC13" s="90"/>
      <c r="ASD13" s="90"/>
      <c r="ASE13" s="90"/>
      <c r="ASF13" s="90"/>
      <c r="ASG13" s="90"/>
      <c r="ASH13" s="90"/>
      <c r="ASI13" s="90"/>
      <c r="ASJ13" s="90"/>
      <c r="ASK13" s="90"/>
      <c r="ASL13" s="90"/>
      <c r="ASM13" s="90"/>
      <c r="ASN13" s="90"/>
      <c r="ASO13" s="90"/>
      <c r="ASP13" s="90"/>
      <c r="ASQ13" s="90"/>
      <c r="ASR13" s="90"/>
      <c r="ASS13" s="90"/>
      <c r="AST13" s="90"/>
      <c r="ASU13" s="90"/>
      <c r="ASV13" s="90"/>
      <c r="ASW13" s="90"/>
      <c r="ASX13" s="90"/>
      <c r="ASY13" s="90"/>
      <c r="ASZ13" s="90"/>
      <c r="ATA13" s="90"/>
      <c r="ATB13" s="90"/>
      <c r="ATC13" s="90"/>
      <c r="ATD13" s="90"/>
      <c r="ATE13" s="90"/>
      <c r="ATF13" s="90"/>
      <c r="ATG13" s="90"/>
      <c r="ATH13" s="90"/>
      <c r="ATI13" s="90"/>
      <c r="ATJ13" s="90"/>
      <c r="ATK13" s="90"/>
      <c r="ATL13" s="90"/>
      <c r="ATM13" s="90"/>
      <c r="ATN13" s="90"/>
      <c r="ATO13" s="90"/>
      <c r="ATP13" s="90"/>
      <c r="ATQ13" s="90"/>
      <c r="ATR13" s="90"/>
      <c r="ATS13" s="90"/>
      <c r="ATT13" s="90"/>
      <c r="ATU13" s="90"/>
      <c r="ATV13" s="90"/>
      <c r="ATW13" s="90"/>
      <c r="ATX13" s="90"/>
      <c r="ATY13" s="90"/>
      <c r="ATZ13" s="90"/>
      <c r="AUA13" s="90"/>
      <c r="AUB13" s="90"/>
      <c r="AUC13" s="90"/>
      <c r="AUD13" s="90"/>
      <c r="AUE13" s="90"/>
      <c r="AUF13" s="90"/>
      <c r="AUG13" s="90"/>
      <c r="AUH13" s="90"/>
      <c r="AUI13" s="90"/>
      <c r="AUJ13" s="90"/>
      <c r="AUK13" s="90"/>
      <c r="AUL13" s="90"/>
      <c r="AUM13" s="90"/>
      <c r="AUN13" s="90"/>
      <c r="AUO13" s="90"/>
      <c r="AUP13" s="90"/>
      <c r="AUQ13" s="90"/>
      <c r="AUR13" s="90"/>
      <c r="AUS13" s="90"/>
      <c r="AUT13" s="90"/>
      <c r="AUU13" s="90"/>
      <c r="AUV13" s="90"/>
      <c r="AUW13" s="90"/>
      <c r="AUX13" s="90"/>
      <c r="AUY13" s="90"/>
      <c r="AUZ13" s="90"/>
      <c r="AVA13" s="90"/>
      <c r="AVB13" s="90"/>
      <c r="AVC13" s="90"/>
      <c r="AVD13" s="90"/>
      <c r="AVE13" s="90"/>
      <c r="AVF13" s="90"/>
      <c r="AVG13" s="90"/>
      <c r="AVH13" s="90"/>
      <c r="AVI13" s="90"/>
      <c r="AVJ13" s="90"/>
      <c r="AVK13" s="90"/>
      <c r="AVL13" s="90"/>
      <c r="AVM13" s="90"/>
      <c r="AVN13" s="90"/>
      <c r="AVO13" s="90"/>
      <c r="AVP13" s="90"/>
      <c r="AVQ13" s="90"/>
      <c r="AVR13" s="90"/>
      <c r="AVS13" s="90"/>
      <c r="AVT13" s="90"/>
      <c r="AVU13" s="90"/>
      <c r="AVV13" s="90"/>
      <c r="AVW13" s="90"/>
      <c r="AVX13" s="90"/>
      <c r="AVY13" s="90"/>
      <c r="AVZ13" s="90"/>
      <c r="AWA13" s="90"/>
      <c r="AWB13" s="90"/>
      <c r="AWC13" s="90"/>
      <c r="AWD13" s="90"/>
      <c r="AWE13" s="90"/>
      <c r="AWF13" s="90"/>
      <c r="AWG13" s="90"/>
      <c r="AWH13" s="90"/>
      <c r="AWI13" s="90"/>
      <c r="AWJ13" s="90"/>
      <c r="AWK13" s="90"/>
      <c r="AWL13" s="90"/>
      <c r="AWM13" s="90"/>
      <c r="AWN13" s="90"/>
      <c r="AWO13" s="90"/>
      <c r="AWP13" s="90"/>
      <c r="AWQ13" s="90"/>
      <c r="AWR13" s="90"/>
      <c r="AWS13" s="90"/>
      <c r="AWT13" s="90"/>
      <c r="AWU13" s="90"/>
      <c r="AWV13" s="90"/>
      <c r="AWW13" s="90"/>
      <c r="AWX13" s="90"/>
      <c r="AWY13" s="90"/>
      <c r="AWZ13" s="90"/>
      <c r="AXA13" s="90"/>
      <c r="AXB13" s="90"/>
      <c r="AXC13" s="90"/>
      <c r="AXD13" s="90"/>
      <c r="AXE13" s="90"/>
      <c r="AXF13" s="90"/>
      <c r="AXG13" s="90"/>
      <c r="AXH13" s="90"/>
      <c r="AXI13" s="90"/>
      <c r="AXJ13" s="90"/>
      <c r="AXK13" s="90"/>
      <c r="AXL13" s="90"/>
      <c r="AXM13" s="90"/>
      <c r="AXN13" s="90"/>
      <c r="AXO13" s="90"/>
      <c r="AXP13" s="90"/>
      <c r="AXQ13" s="90"/>
      <c r="AXR13" s="90"/>
      <c r="AXS13" s="90"/>
      <c r="AXT13" s="90"/>
      <c r="AXU13" s="90"/>
      <c r="AXV13" s="90"/>
      <c r="AXW13" s="90"/>
      <c r="AXX13" s="90"/>
      <c r="AXY13" s="90"/>
      <c r="AXZ13" s="90"/>
      <c r="AYA13" s="90"/>
      <c r="AYB13" s="90"/>
      <c r="AYC13" s="90"/>
      <c r="AYD13" s="90"/>
      <c r="AYE13" s="90"/>
      <c r="AYF13" s="90"/>
      <c r="AYG13" s="90"/>
      <c r="AYH13" s="90"/>
      <c r="AYI13" s="90"/>
      <c r="AYJ13" s="90"/>
      <c r="AYK13" s="90"/>
      <c r="AYL13" s="90"/>
      <c r="AYM13" s="90"/>
      <c r="AYN13" s="90"/>
      <c r="AYO13" s="90"/>
      <c r="AYP13" s="90"/>
      <c r="AYQ13" s="90"/>
      <c r="AYR13" s="90"/>
      <c r="AYS13" s="90"/>
      <c r="AYT13" s="90"/>
      <c r="AYU13" s="90"/>
      <c r="AYV13" s="90"/>
      <c r="AYW13" s="90"/>
      <c r="AYX13" s="90"/>
      <c r="AYY13" s="90"/>
      <c r="AYZ13" s="90"/>
      <c r="AZA13" s="90"/>
      <c r="AZB13" s="90"/>
      <c r="AZC13" s="90"/>
      <c r="AZD13" s="90"/>
      <c r="AZE13" s="90"/>
      <c r="AZF13" s="90"/>
      <c r="AZG13" s="90"/>
      <c r="AZH13" s="90"/>
      <c r="AZI13" s="90"/>
      <c r="AZJ13" s="90"/>
      <c r="AZK13" s="90"/>
      <c r="AZL13" s="90"/>
      <c r="AZM13" s="90"/>
      <c r="AZN13" s="90"/>
      <c r="AZO13" s="90"/>
      <c r="AZP13" s="90"/>
      <c r="AZQ13" s="90"/>
      <c r="AZR13" s="90"/>
      <c r="AZS13" s="90"/>
      <c r="AZT13" s="90"/>
      <c r="AZU13" s="90"/>
      <c r="AZV13" s="90"/>
      <c r="AZW13" s="90"/>
      <c r="AZX13" s="90"/>
      <c r="AZY13" s="90"/>
      <c r="AZZ13" s="90"/>
      <c r="BAA13" s="90"/>
      <c r="BAB13" s="90"/>
      <c r="BAC13" s="90"/>
      <c r="BAD13" s="90"/>
      <c r="BAE13" s="90"/>
      <c r="BAF13" s="90"/>
      <c r="BAG13" s="90"/>
      <c r="BAH13" s="90"/>
      <c r="BAI13" s="90"/>
      <c r="BAJ13" s="90"/>
      <c r="BAK13" s="90"/>
      <c r="BAL13" s="90"/>
      <c r="BAM13" s="90"/>
      <c r="BAN13" s="90"/>
      <c r="BAO13" s="90"/>
      <c r="BAP13" s="90"/>
      <c r="BAQ13" s="90"/>
      <c r="BAR13" s="90"/>
      <c r="BAS13" s="90"/>
      <c r="BAT13" s="90"/>
      <c r="BAU13" s="90"/>
      <c r="BAV13" s="90"/>
      <c r="BAW13" s="90"/>
      <c r="BAX13" s="90"/>
      <c r="BAY13" s="90"/>
      <c r="BAZ13" s="90"/>
      <c r="BBA13" s="90"/>
      <c r="BBB13" s="90"/>
      <c r="BBC13" s="90"/>
      <c r="BBD13" s="90"/>
      <c r="BBE13" s="90"/>
      <c r="BBF13" s="90"/>
      <c r="BBG13" s="90"/>
      <c r="BBH13" s="90"/>
      <c r="BBI13" s="90"/>
      <c r="BBJ13" s="90"/>
      <c r="BBK13" s="90"/>
      <c r="BBL13" s="90"/>
      <c r="BBM13" s="90"/>
      <c r="BBN13" s="90"/>
      <c r="BBO13" s="90"/>
      <c r="BBP13" s="90"/>
      <c r="BBQ13" s="90"/>
      <c r="BBR13" s="90"/>
      <c r="BBS13" s="90"/>
      <c r="BBT13" s="90"/>
      <c r="BBU13" s="90"/>
      <c r="BBV13" s="90"/>
      <c r="BBW13" s="90"/>
      <c r="BBX13" s="90"/>
      <c r="BBY13" s="90"/>
      <c r="BBZ13" s="90"/>
      <c r="BCA13" s="90"/>
      <c r="BCB13" s="90"/>
      <c r="BCC13" s="90"/>
      <c r="BCD13" s="90"/>
      <c r="BCE13" s="90"/>
      <c r="BCF13" s="90"/>
      <c r="BCG13" s="90"/>
      <c r="BCH13" s="90"/>
      <c r="BCI13" s="90"/>
      <c r="BCJ13" s="90"/>
      <c r="BCK13" s="90"/>
      <c r="BCL13" s="90"/>
      <c r="BCM13" s="90"/>
      <c r="BCN13" s="90"/>
      <c r="BCO13" s="90"/>
      <c r="BCP13" s="90"/>
      <c r="BCQ13" s="90"/>
      <c r="BCR13" s="90"/>
      <c r="BCS13" s="90"/>
      <c r="BCT13" s="90"/>
      <c r="BCU13" s="90"/>
      <c r="BCV13" s="90"/>
      <c r="BCW13" s="90"/>
      <c r="BCX13" s="90"/>
      <c r="BCY13" s="90"/>
      <c r="BCZ13" s="90"/>
      <c r="BDA13" s="90"/>
      <c r="BDB13" s="90"/>
      <c r="BDC13" s="90"/>
      <c r="BDD13" s="90"/>
      <c r="BDE13" s="90"/>
      <c r="BDF13" s="90"/>
      <c r="BDG13" s="90"/>
      <c r="BDH13" s="90"/>
      <c r="BDI13" s="90"/>
      <c r="BDJ13" s="90"/>
      <c r="BDK13" s="90"/>
      <c r="BDL13" s="90"/>
      <c r="BDM13" s="90"/>
      <c r="BDN13" s="90"/>
      <c r="BDO13" s="90"/>
      <c r="BDP13" s="90"/>
      <c r="BDQ13" s="90"/>
      <c r="BDR13" s="90"/>
      <c r="BDS13" s="90"/>
      <c r="BDT13" s="90"/>
      <c r="BDU13" s="90"/>
      <c r="BDV13" s="90"/>
      <c r="BDW13" s="90"/>
      <c r="BDX13" s="90"/>
      <c r="BDY13" s="90"/>
      <c r="BDZ13" s="90"/>
      <c r="BEA13" s="90"/>
      <c r="BEB13" s="90"/>
      <c r="BEC13" s="90"/>
      <c r="BED13" s="90"/>
      <c r="BEE13" s="90"/>
      <c r="BEF13" s="90"/>
      <c r="BEG13" s="90"/>
      <c r="BEH13" s="90"/>
      <c r="BEI13" s="90"/>
      <c r="BEJ13" s="90"/>
      <c r="BEK13" s="90"/>
      <c r="BEL13" s="90"/>
      <c r="BEM13" s="90"/>
      <c r="BEN13" s="90"/>
      <c r="BEO13" s="90"/>
      <c r="BEP13" s="90"/>
      <c r="BEQ13" s="90"/>
      <c r="BER13" s="90"/>
      <c r="BES13" s="90"/>
      <c r="BET13" s="90"/>
      <c r="BEU13" s="90"/>
      <c r="BEV13" s="90"/>
      <c r="BEW13" s="90"/>
      <c r="BEX13" s="90"/>
      <c r="BEY13" s="90"/>
      <c r="BEZ13" s="90"/>
      <c r="BFA13" s="90"/>
      <c r="BFB13" s="90"/>
      <c r="BFC13" s="90"/>
      <c r="BFD13" s="90"/>
      <c r="BFE13" s="90"/>
      <c r="BFF13" s="90"/>
      <c r="BFG13" s="90"/>
      <c r="BFH13" s="90"/>
      <c r="BFI13" s="90"/>
      <c r="BFJ13" s="90"/>
      <c r="BFK13" s="90"/>
      <c r="BFL13" s="90"/>
      <c r="BFM13" s="90"/>
      <c r="BFN13" s="90"/>
      <c r="BFO13" s="90"/>
      <c r="BFP13" s="90"/>
      <c r="BFQ13" s="90"/>
      <c r="BFR13" s="90"/>
      <c r="BFS13" s="90"/>
      <c r="BFT13" s="90"/>
      <c r="BFU13" s="90"/>
      <c r="BFV13" s="90"/>
      <c r="BFW13" s="90"/>
      <c r="BFX13" s="90"/>
      <c r="BFY13" s="90"/>
      <c r="BFZ13" s="90"/>
      <c r="BGA13" s="90"/>
    </row>
    <row r="14" spans="1:1535" s="156" customFormat="1" ht="12" customHeight="1" x14ac:dyDescent="0.2">
      <c r="A14" s="345" t="s">
        <v>98</v>
      </c>
      <c r="B14" s="346"/>
      <c r="C14" s="182">
        <f>Zápisy!W2305</f>
        <v>0</v>
      </c>
      <c r="D14" s="170">
        <f>Zápisy!X2305</f>
        <v>6</v>
      </c>
      <c r="E14" s="167">
        <f>Zápisy!U1228</f>
        <v>6</v>
      </c>
      <c r="F14" s="177">
        <f>Zápisy!V1228</f>
        <v>0</v>
      </c>
      <c r="G14" s="284" t="s">
        <v>74</v>
      </c>
      <c r="H14" s="285"/>
      <c r="I14" s="167">
        <f>Zápisy!W1052</f>
        <v>0</v>
      </c>
      <c r="J14" s="177">
        <f>Zápisy!X1052</f>
        <v>6</v>
      </c>
      <c r="K14" s="137">
        <f>Zápisy!U2152</f>
        <v>4</v>
      </c>
      <c r="L14" s="170">
        <f>Zápisy!V2152</f>
        <v>2</v>
      </c>
      <c r="M14" s="167">
        <f>Zápisy!U853</f>
        <v>2</v>
      </c>
      <c r="N14" s="177">
        <f>Zápisy!V853</f>
        <v>4</v>
      </c>
      <c r="O14" s="137">
        <f>Zápisy!W1997</f>
        <v>0</v>
      </c>
      <c r="P14" s="170">
        <f>Zápisy!X1997</f>
        <v>6</v>
      </c>
      <c r="Q14" s="167">
        <f>Zápisy!W656</f>
        <v>6</v>
      </c>
      <c r="R14" s="177">
        <f>Zápisy!X656</f>
        <v>0</v>
      </c>
      <c r="S14" s="137">
        <f>Zápisy!U1844</f>
        <v>6</v>
      </c>
      <c r="T14" s="170">
        <f>Zápisy!V1844</f>
        <v>0</v>
      </c>
      <c r="U14" s="167">
        <f>Zápisy!U457</f>
        <v>0</v>
      </c>
      <c r="V14" s="177">
        <f>Zápisy!V457</f>
        <v>6</v>
      </c>
      <c r="W14" s="137">
        <f>Zápisy!W1689</f>
        <v>4</v>
      </c>
      <c r="X14" s="170">
        <f>Zápisy!X1689</f>
        <v>2</v>
      </c>
      <c r="Y14" s="167">
        <f>Zápisy!W260</f>
        <v>4</v>
      </c>
      <c r="Z14" s="177">
        <f>Zápisy!X260</f>
        <v>2</v>
      </c>
      <c r="AA14" s="137">
        <f>Zápisy!U1536</f>
        <v>6</v>
      </c>
      <c r="AB14" s="170">
        <f>Zápisy!V1536</f>
        <v>0</v>
      </c>
      <c r="AC14" s="167">
        <f>Zápisy!U59</f>
        <v>6</v>
      </c>
      <c r="AD14" s="177">
        <f>Zápisy!V59</f>
        <v>0</v>
      </c>
      <c r="AE14" s="137">
        <f>Zápisy!W1381</f>
        <v>6</v>
      </c>
      <c r="AF14" s="170">
        <f>Zápisy!X1381</f>
        <v>0</v>
      </c>
      <c r="AG14" s="167">
        <f>Zápisy!W2504</f>
        <v>6</v>
      </c>
      <c r="AH14" s="134">
        <f>Zápisy!X2504</f>
        <v>0</v>
      </c>
      <c r="AI14" s="351">
        <f>SUM(CD14:DI14)</f>
        <v>15</v>
      </c>
      <c r="AJ14" s="420">
        <f>SUM(DK14:EP16)</f>
        <v>10</v>
      </c>
      <c r="AK14" s="420">
        <f>SUM(ER14:FW16)</f>
        <v>0</v>
      </c>
      <c r="AL14" s="420">
        <f>SUM(FY14:HD16)</f>
        <v>5</v>
      </c>
      <c r="AM14" s="376">
        <f>SUM(HF14:IK16)</f>
        <v>56</v>
      </c>
      <c r="AN14" s="443" t="s">
        <v>62</v>
      </c>
      <c r="AO14" s="399">
        <f>SUM(IM14:JR16)</f>
        <v>34</v>
      </c>
      <c r="AP14" s="394">
        <f>SUM(JT14:KY16)</f>
        <v>74</v>
      </c>
      <c r="AQ14" s="400" t="s">
        <v>62</v>
      </c>
      <c r="AR14" s="395">
        <f>SUM(LA14:MF16)</f>
        <v>46</v>
      </c>
      <c r="AS14" s="355">
        <f>IF(AI14=0,0,ML14/AI14)</f>
        <v>1022.6</v>
      </c>
      <c r="AT14" s="352">
        <f>SUM(AW14:CB16)</f>
        <v>20</v>
      </c>
      <c r="AU14" s="342">
        <f t="shared" ref="AU14" si="2">RANK(MN14,$MN$8:$MN$55)</f>
        <v>4</v>
      </c>
      <c r="AV14" s="90"/>
      <c r="AW14" s="334">
        <f>IF(C14&gt;D14,2,IF(AND(C14=D14,C14&gt;1),1,0))</f>
        <v>0</v>
      </c>
      <c r="AX14" s="334"/>
      <c r="AY14" s="334">
        <f>IF(E14&gt;F14,2,IF(AND(E14=F14,E14&gt;1),1,0))</f>
        <v>2</v>
      </c>
      <c r="AZ14" s="334"/>
      <c r="BA14" s="334"/>
      <c r="BB14" s="334"/>
      <c r="BC14" s="334">
        <f>IF(I14&gt;J14,2,IF(AND(I14=J14,I14&gt;1),1,0))</f>
        <v>0</v>
      </c>
      <c r="BD14" s="334"/>
      <c r="BE14" s="334">
        <f>IF(K14&gt;L14,2,IF(AND(K14=L14,K14&gt;1),1,0))</f>
        <v>2</v>
      </c>
      <c r="BF14" s="334"/>
      <c r="BG14" s="334">
        <f>IF(M14&gt;N14,2,IF(AND(M14=N14,M14&gt;1),1,0))</f>
        <v>0</v>
      </c>
      <c r="BH14" s="334"/>
      <c r="BI14" s="334">
        <f>IF(O14&gt;P14,2,IF(AND(O14=P14,O14&gt;1),1,0))</f>
        <v>0</v>
      </c>
      <c r="BJ14" s="334"/>
      <c r="BK14" s="334">
        <f>IF(Q14&gt;R14,2,IF(AND(Q14=R14,Q14&gt;1),1,0))</f>
        <v>2</v>
      </c>
      <c r="BL14" s="334"/>
      <c r="BM14" s="334">
        <f>IF(S14&gt;T14,2,IF(AND(S14=T14,S14&gt;1),1,0))</f>
        <v>2</v>
      </c>
      <c r="BN14" s="334"/>
      <c r="BO14" s="334">
        <f>IF(U14&gt;V14,2,IF(AND(U14=V14,U14&gt;1),1,0))</f>
        <v>0</v>
      </c>
      <c r="BP14" s="334"/>
      <c r="BQ14" s="334">
        <f>IF(W14&gt;X14,2,IF(AND(W14=X14,W14&gt;1),1,0))</f>
        <v>2</v>
      </c>
      <c r="BR14" s="334"/>
      <c r="BS14" s="334">
        <f>IF(Y14&gt;Z14,2,IF(AND(Y14=Z14,Y14&gt;1),1,0))</f>
        <v>2</v>
      </c>
      <c r="BT14" s="334"/>
      <c r="BU14" s="334">
        <f>IF(AA14&gt;AB14,2,IF(AND(AA14=AB14,AA14&gt;1),1,0))</f>
        <v>2</v>
      </c>
      <c r="BV14" s="334"/>
      <c r="BW14" s="334">
        <f>IF(AC14&gt;AD14,2,IF(AND(AC14=AD14,AC14&gt;1),1,0))</f>
        <v>2</v>
      </c>
      <c r="BX14" s="334"/>
      <c r="BY14" s="334">
        <f>IF(AE14&gt;AF14,2,IF(AND(AE14=AF14,AE14&gt;1),1,0))</f>
        <v>2</v>
      </c>
      <c r="BZ14" s="334"/>
      <c r="CA14" s="334">
        <f>IF(AG14&gt;AH14,2,IF(AND(AG14=AH14,AG14&gt;1),1,0))</f>
        <v>2</v>
      </c>
      <c r="CB14" s="334"/>
      <c r="CC14" s="330"/>
      <c r="CD14" s="334">
        <f>IF(C14+D14&gt;0,1,0)</f>
        <v>1</v>
      </c>
      <c r="CE14" s="334"/>
      <c r="CF14" s="334">
        <f>IF(E14+F14&gt;0,1,0)</f>
        <v>1</v>
      </c>
      <c r="CG14" s="334"/>
      <c r="CH14" s="334"/>
      <c r="CI14" s="334"/>
      <c r="CJ14" s="334">
        <f>IF(I14+J14&gt;0,1,0)</f>
        <v>1</v>
      </c>
      <c r="CK14" s="334"/>
      <c r="CL14" s="334">
        <f>IF(K14+L14&gt;0,1,0)</f>
        <v>1</v>
      </c>
      <c r="CM14" s="334"/>
      <c r="CN14" s="334">
        <f>IF(M14+N14&gt;0,1,0)</f>
        <v>1</v>
      </c>
      <c r="CO14" s="334"/>
      <c r="CP14" s="334">
        <f>IF(O14+P14&gt;0,1,0)</f>
        <v>1</v>
      </c>
      <c r="CQ14" s="334"/>
      <c r="CR14" s="334">
        <f>IF(Q14+R14&gt;0,1,0)</f>
        <v>1</v>
      </c>
      <c r="CS14" s="334"/>
      <c r="CT14" s="334">
        <f>IF(S14+T14&gt;0,1,0)</f>
        <v>1</v>
      </c>
      <c r="CU14" s="334"/>
      <c r="CV14" s="334">
        <f>IF(U14+V14&gt;0,1,0)</f>
        <v>1</v>
      </c>
      <c r="CW14" s="334"/>
      <c r="CX14" s="334">
        <f>IF(W14+X14&gt;0,1,0)</f>
        <v>1</v>
      </c>
      <c r="CY14" s="334"/>
      <c r="CZ14" s="334">
        <f>IF(Y14+Z14&gt;0,1,0)</f>
        <v>1</v>
      </c>
      <c r="DA14" s="334"/>
      <c r="DB14" s="334">
        <f>IF(AA14+AB14&gt;0,1,0)</f>
        <v>1</v>
      </c>
      <c r="DC14" s="334"/>
      <c r="DD14" s="334">
        <f>IF(AC14+AD14&gt;0,1,0)</f>
        <v>1</v>
      </c>
      <c r="DE14" s="334"/>
      <c r="DF14" s="334">
        <f>IF(AE14+AF14&gt;0,1,0)</f>
        <v>1</v>
      </c>
      <c r="DG14" s="334"/>
      <c r="DH14" s="334">
        <f>IF(AG14+AH14&gt;0,1,0)</f>
        <v>1</v>
      </c>
      <c r="DI14" s="334"/>
      <c r="DJ14" s="151"/>
      <c r="DK14" s="334">
        <f>IF(C14&gt;D14,1,0)</f>
        <v>0</v>
      </c>
      <c r="DL14" s="334"/>
      <c r="DM14" s="334">
        <f>IF(E14&gt;F14,1,0)</f>
        <v>1</v>
      </c>
      <c r="DN14" s="334"/>
      <c r="DO14" s="334"/>
      <c r="DP14" s="334"/>
      <c r="DQ14" s="334">
        <f>IF(I14&gt;J14,1,0)</f>
        <v>0</v>
      </c>
      <c r="DR14" s="334"/>
      <c r="DS14" s="334">
        <f>IF(K14&gt;L14,1,0)</f>
        <v>1</v>
      </c>
      <c r="DT14" s="334"/>
      <c r="DU14" s="334">
        <f>IF(M14&gt;N14,1,0)</f>
        <v>0</v>
      </c>
      <c r="DV14" s="334"/>
      <c r="DW14" s="334">
        <f>IF(O14&gt;P14,1,0)</f>
        <v>0</v>
      </c>
      <c r="DX14" s="334"/>
      <c r="DY14" s="334">
        <f>IF(Q14&gt;R14,1,0)</f>
        <v>1</v>
      </c>
      <c r="DZ14" s="334"/>
      <c r="EA14" s="334">
        <f>IF(S14&gt;T14,1,0)</f>
        <v>1</v>
      </c>
      <c r="EB14" s="334"/>
      <c r="EC14" s="334">
        <f>IF(U14&gt;V14,1,0)</f>
        <v>0</v>
      </c>
      <c r="ED14" s="334"/>
      <c r="EE14" s="334">
        <f>IF(W14&gt;X14,1,0)</f>
        <v>1</v>
      </c>
      <c r="EF14" s="334"/>
      <c r="EG14" s="334">
        <f>IF(Y14&gt;Z14,1,0)</f>
        <v>1</v>
      </c>
      <c r="EH14" s="334"/>
      <c r="EI14" s="334">
        <f>IF(AA14&gt;AB14,1,0)</f>
        <v>1</v>
      </c>
      <c r="EJ14" s="334"/>
      <c r="EK14" s="334">
        <f>IF(AC14&gt;AD14,1,0)</f>
        <v>1</v>
      </c>
      <c r="EL14" s="334"/>
      <c r="EM14" s="334">
        <f>IF(AE14&gt;AF14,1,0)</f>
        <v>1</v>
      </c>
      <c r="EN14" s="334"/>
      <c r="EO14" s="334">
        <f>IF(AG14&gt;AH14,1,0)</f>
        <v>1</v>
      </c>
      <c r="EP14" s="334"/>
      <c r="EQ14" s="90"/>
      <c r="ER14" s="334">
        <f>IF(AND(C14=D14,C14&gt;0),1,0)</f>
        <v>0</v>
      </c>
      <c r="ES14" s="334"/>
      <c r="ET14" s="334">
        <f>IF(AND(E14=F14,E14&gt;0),1,0)</f>
        <v>0</v>
      </c>
      <c r="EU14" s="334"/>
      <c r="EV14" s="334"/>
      <c r="EW14" s="334"/>
      <c r="EX14" s="334">
        <f>IF(AND(I14=J14,I14&gt;0),1,0)</f>
        <v>0</v>
      </c>
      <c r="EY14" s="334"/>
      <c r="EZ14" s="334">
        <f>IF(AND(K14=L14,K14&gt;0),1,0)</f>
        <v>0</v>
      </c>
      <c r="FA14" s="334"/>
      <c r="FB14" s="334">
        <f>IF(AND(M14=N14,M14&gt;0),1,0)</f>
        <v>0</v>
      </c>
      <c r="FC14" s="334"/>
      <c r="FD14" s="334">
        <f>IF(AND(O14=P14,O14&gt;0),1,0)</f>
        <v>0</v>
      </c>
      <c r="FE14" s="334"/>
      <c r="FF14" s="334">
        <f>IF(AND(Q14=R14,Q14&gt;0),1,0)</f>
        <v>0</v>
      </c>
      <c r="FG14" s="334"/>
      <c r="FH14" s="334">
        <f>IF(AND(S14=T14,S14&gt;0),1,0)</f>
        <v>0</v>
      </c>
      <c r="FI14" s="334"/>
      <c r="FJ14" s="334">
        <f>IF(AND(U14=V14,U14&gt;0),1,0)</f>
        <v>0</v>
      </c>
      <c r="FK14" s="334"/>
      <c r="FL14" s="334">
        <f>IF(AND(W14=X14,W14&gt;0),1,0)</f>
        <v>0</v>
      </c>
      <c r="FM14" s="334"/>
      <c r="FN14" s="334">
        <f>IF(AND(Y14=Z14,Y14&gt;0),1,0)</f>
        <v>0</v>
      </c>
      <c r="FO14" s="334"/>
      <c r="FP14" s="334">
        <f>IF(AND(AA14=AB14,AA14&gt;0),1,0)</f>
        <v>0</v>
      </c>
      <c r="FQ14" s="334"/>
      <c r="FR14" s="334">
        <f>IF(AND(AC14=AD14,AC14&gt;0),1,0)</f>
        <v>0</v>
      </c>
      <c r="FS14" s="334"/>
      <c r="FT14" s="334">
        <f>IF(AND(AE14=AF14,AE14&gt;0),1,0)</f>
        <v>0</v>
      </c>
      <c r="FU14" s="334"/>
      <c r="FV14" s="334">
        <f>IF(AND(AG14=AH14,AG14&gt;0),1,0)</f>
        <v>0</v>
      </c>
      <c r="FW14" s="334"/>
      <c r="FX14" s="90"/>
      <c r="FY14" s="334">
        <f>IF(C14&lt;D14,1,0)</f>
        <v>1</v>
      </c>
      <c r="FZ14" s="334"/>
      <c r="GA14" s="334">
        <f>IF(E14&lt;F14,1,0)</f>
        <v>0</v>
      </c>
      <c r="GB14" s="334"/>
      <c r="GC14" s="334"/>
      <c r="GD14" s="334"/>
      <c r="GE14" s="334">
        <f>IF(I14&lt;J14,1,0)</f>
        <v>1</v>
      </c>
      <c r="GF14" s="334"/>
      <c r="GG14" s="334">
        <f>IF(K14&lt;L14,1,0)</f>
        <v>0</v>
      </c>
      <c r="GH14" s="334"/>
      <c r="GI14" s="334">
        <f>IF(M14&lt;N14,1,0)</f>
        <v>1</v>
      </c>
      <c r="GJ14" s="334"/>
      <c r="GK14" s="334">
        <f>IF(O14&lt;P14,1,0)</f>
        <v>1</v>
      </c>
      <c r="GL14" s="334"/>
      <c r="GM14" s="334">
        <f>IF(Q14&lt;R14,1,0)</f>
        <v>0</v>
      </c>
      <c r="GN14" s="334"/>
      <c r="GO14" s="334">
        <f>IF(S14&lt;T14,1,0)</f>
        <v>0</v>
      </c>
      <c r="GP14" s="334"/>
      <c r="GQ14" s="334">
        <f>IF(U14&lt;V14,1,0)</f>
        <v>1</v>
      </c>
      <c r="GR14" s="334"/>
      <c r="GS14" s="334">
        <f>IF(W14&lt;X14,1,0)</f>
        <v>0</v>
      </c>
      <c r="GT14" s="334"/>
      <c r="GU14" s="334">
        <f>IF(Y14&lt;Z14,1,0)</f>
        <v>0</v>
      </c>
      <c r="GV14" s="334"/>
      <c r="GW14" s="334">
        <f>IF(AA14&lt;AB14,1,0)</f>
        <v>0</v>
      </c>
      <c r="GX14" s="334"/>
      <c r="GY14" s="334">
        <f>IF(AC14&lt;AD14,1,0)</f>
        <v>0</v>
      </c>
      <c r="GZ14" s="334"/>
      <c r="HA14" s="334">
        <f>IF(AE14&lt;AF14,1,0)</f>
        <v>0</v>
      </c>
      <c r="HB14" s="334"/>
      <c r="HC14" s="334">
        <f>IF(AG14&lt;AH14,1,0)</f>
        <v>0</v>
      </c>
      <c r="HD14" s="334"/>
      <c r="HE14" s="90"/>
      <c r="HF14" s="334">
        <f>C14</f>
        <v>0</v>
      </c>
      <c r="HG14" s="334"/>
      <c r="HH14" s="334">
        <f>E14</f>
        <v>6</v>
      </c>
      <c r="HI14" s="334"/>
      <c r="HJ14" s="334"/>
      <c r="HK14" s="334"/>
      <c r="HL14" s="334">
        <f>I14</f>
        <v>0</v>
      </c>
      <c r="HM14" s="334"/>
      <c r="HN14" s="334">
        <f>K14</f>
        <v>4</v>
      </c>
      <c r="HO14" s="334"/>
      <c r="HP14" s="334">
        <f>M14</f>
        <v>2</v>
      </c>
      <c r="HQ14" s="334"/>
      <c r="HR14" s="334">
        <f>O14</f>
        <v>0</v>
      </c>
      <c r="HS14" s="334"/>
      <c r="HT14" s="334">
        <f>Q14</f>
        <v>6</v>
      </c>
      <c r="HU14" s="334"/>
      <c r="HV14" s="334">
        <f>S14</f>
        <v>6</v>
      </c>
      <c r="HW14" s="334"/>
      <c r="HX14" s="334">
        <f>U14</f>
        <v>0</v>
      </c>
      <c r="HY14" s="334"/>
      <c r="HZ14" s="334">
        <f>W14</f>
        <v>4</v>
      </c>
      <c r="IA14" s="334"/>
      <c r="IB14" s="334">
        <f>Y14</f>
        <v>4</v>
      </c>
      <c r="IC14" s="334"/>
      <c r="ID14" s="334">
        <f>AA14</f>
        <v>6</v>
      </c>
      <c r="IE14" s="334"/>
      <c r="IF14" s="334">
        <f>AC14</f>
        <v>6</v>
      </c>
      <c r="IG14" s="334"/>
      <c r="IH14" s="334">
        <f>AE14</f>
        <v>6</v>
      </c>
      <c r="II14" s="334"/>
      <c r="IJ14" s="334">
        <f>AG14</f>
        <v>6</v>
      </c>
      <c r="IK14" s="334"/>
      <c r="IL14" s="90"/>
      <c r="IM14" s="334">
        <f>D14</f>
        <v>6</v>
      </c>
      <c r="IN14" s="334"/>
      <c r="IO14" s="334">
        <f>F14</f>
        <v>0</v>
      </c>
      <c r="IP14" s="334"/>
      <c r="IQ14" s="334"/>
      <c r="IR14" s="334"/>
      <c r="IS14" s="334">
        <f>J14</f>
        <v>6</v>
      </c>
      <c r="IT14" s="334"/>
      <c r="IU14" s="334">
        <f>L14</f>
        <v>2</v>
      </c>
      <c r="IV14" s="334"/>
      <c r="IW14" s="334">
        <f>N14</f>
        <v>4</v>
      </c>
      <c r="IX14" s="334"/>
      <c r="IY14" s="334">
        <f>P14</f>
        <v>6</v>
      </c>
      <c r="IZ14" s="334"/>
      <c r="JA14" s="334">
        <f>R14</f>
        <v>0</v>
      </c>
      <c r="JB14" s="334"/>
      <c r="JC14" s="334">
        <f>T14</f>
        <v>0</v>
      </c>
      <c r="JD14" s="334"/>
      <c r="JE14" s="334">
        <f>V14</f>
        <v>6</v>
      </c>
      <c r="JF14" s="334"/>
      <c r="JG14" s="334">
        <f>X14</f>
        <v>2</v>
      </c>
      <c r="JH14" s="334"/>
      <c r="JI14" s="334">
        <f>Z14</f>
        <v>2</v>
      </c>
      <c r="JJ14" s="334"/>
      <c r="JK14" s="334">
        <f>AB14</f>
        <v>0</v>
      </c>
      <c r="JL14" s="334"/>
      <c r="JM14" s="334">
        <f>AD14</f>
        <v>0</v>
      </c>
      <c r="JN14" s="334"/>
      <c r="JO14" s="334">
        <f>AF14</f>
        <v>0</v>
      </c>
      <c r="JP14" s="334"/>
      <c r="JQ14" s="334">
        <f>AH14</f>
        <v>0</v>
      </c>
      <c r="JR14" s="334"/>
      <c r="JS14" s="90"/>
      <c r="JT14" s="334">
        <f>C15</f>
        <v>1</v>
      </c>
      <c r="JU14" s="334"/>
      <c r="JV14" s="334">
        <f>E15</f>
        <v>5</v>
      </c>
      <c r="JW14" s="334"/>
      <c r="JX14" s="334"/>
      <c r="JY14" s="334"/>
      <c r="JZ14" s="334">
        <f>I15</f>
        <v>4</v>
      </c>
      <c r="KA14" s="334"/>
      <c r="KB14" s="334">
        <f>K15</f>
        <v>4.5</v>
      </c>
      <c r="KC14" s="334"/>
      <c r="KD14" s="334">
        <f>M15</f>
        <v>4</v>
      </c>
      <c r="KE14" s="334"/>
      <c r="KF14" s="334">
        <f>O15</f>
        <v>3</v>
      </c>
      <c r="KG14" s="334"/>
      <c r="KH14" s="334">
        <f>Q15</f>
        <v>7</v>
      </c>
      <c r="KI14" s="334"/>
      <c r="KJ14" s="334">
        <f>S15</f>
        <v>7</v>
      </c>
      <c r="KK14" s="334"/>
      <c r="KL14" s="334">
        <f>U15</f>
        <v>3</v>
      </c>
      <c r="KM14" s="334"/>
      <c r="KN14" s="334">
        <f>W15</f>
        <v>5</v>
      </c>
      <c r="KO14" s="334"/>
      <c r="KP14" s="334">
        <f>Y15</f>
        <v>5</v>
      </c>
      <c r="KQ14" s="334"/>
      <c r="KR14" s="334">
        <f>AA15</f>
        <v>6</v>
      </c>
      <c r="KS14" s="334"/>
      <c r="KT14" s="334">
        <f>AC15</f>
        <v>6.5</v>
      </c>
      <c r="KU14" s="334"/>
      <c r="KV14" s="334">
        <f>AE15</f>
        <v>5</v>
      </c>
      <c r="KW14" s="334"/>
      <c r="KX14" s="334">
        <f>AG15</f>
        <v>8</v>
      </c>
      <c r="KY14" s="334"/>
      <c r="KZ14" s="90"/>
      <c r="LA14" s="334">
        <f>D15</f>
        <v>7</v>
      </c>
      <c r="LB14" s="334"/>
      <c r="LC14" s="334">
        <f>F15</f>
        <v>3</v>
      </c>
      <c r="LD14" s="334"/>
      <c r="LE14" s="334"/>
      <c r="LF14" s="334"/>
      <c r="LG14" s="334">
        <f>J15</f>
        <v>4</v>
      </c>
      <c r="LH14" s="334"/>
      <c r="LI14" s="334">
        <f>L15</f>
        <v>3.5</v>
      </c>
      <c r="LJ14" s="334"/>
      <c r="LK14" s="334">
        <f>N15</f>
        <v>4</v>
      </c>
      <c r="LL14" s="334"/>
      <c r="LM14" s="334">
        <f>P15</f>
        <v>5</v>
      </c>
      <c r="LN14" s="334"/>
      <c r="LO14" s="334">
        <f>R15</f>
        <v>1</v>
      </c>
      <c r="LP14" s="334"/>
      <c r="LQ14" s="334">
        <f>T15</f>
        <v>1</v>
      </c>
      <c r="LR14" s="334"/>
      <c r="LS14" s="334">
        <f>V15</f>
        <v>5</v>
      </c>
      <c r="LT14" s="334"/>
      <c r="LU14" s="334">
        <f>X15</f>
        <v>3</v>
      </c>
      <c r="LV14" s="334"/>
      <c r="LW14" s="334">
        <f>Z15</f>
        <v>3</v>
      </c>
      <c r="LX14" s="334"/>
      <c r="LY14" s="334">
        <f>AB15</f>
        <v>2</v>
      </c>
      <c r="LZ14" s="334"/>
      <c r="MA14" s="334">
        <f>AD15</f>
        <v>1.5</v>
      </c>
      <c r="MB14" s="334"/>
      <c r="MC14" s="334">
        <f>AF15</f>
        <v>3</v>
      </c>
      <c r="MD14" s="334"/>
      <c r="ME14" s="334">
        <f>AH15</f>
        <v>0</v>
      </c>
      <c r="MF14" s="334"/>
      <c r="MG14" s="90"/>
      <c r="MH14" s="462">
        <f>AM14-AO14</f>
        <v>22</v>
      </c>
      <c r="MI14" s="153"/>
      <c r="MJ14" s="461">
        <f>AP14-AR14</f>
        <v>28</v>
      </c>
      <c r="MK14" s="188"/>
      <c r="ML14" s="336">
        <f>SUM(C16+E16+I16+K16+M16+O16+Q16+S16+U16+W16+Y16+AA16+AC16+AE16+AG16)</f>
        <v>15339</v>
      </c>
      <c r="MM14" s="153"/>
      <c r="MN14" s="462">
        <f>(AT14*100000000)+(MH14*1000000)+(MJ14*10000)+AS14-MP14</f>
        <v>2022281022.5999999</v>
      </c>
      <c r="MO14" s="90"/>
      <c r="MP14" s="327">
        <f t="shared" ref="MP14" si="3">IF(AI14=0,100000000,0)</f>
        <v>0</v>
      </c>
      <c r="MQ14" s="90"/>
      <c r="MR14" s="90"/>
      <c r="MS14" s="90"/>
      <c r="MT14" s="90"/>
      <c r="MU14" s="90"/>
      <c r="MV14" s="90"/>
      <c r="MW14" s="90"/>
      <c r="MX14" s="90"/>
      <c r="MY14" s="90"/>
      <c r="MZ14" s="90"/>
      <c r="NA14" s="90"/>
      <c r="NB14" s="90"/>
      <c r="NC14" s="90"/>
      <c r="ND14" s="90"/>
      <c r="NE14" s="90"/>
      <c r="NF14" s="90"/>
      <c r="NG14" s="90"/>
      <c r="NH14" s="90"/>
      <c r="NI14" s="90"/>
      <c r="NJ14" s="90"/>
      <c r="NK14" s="90"/>
      <c r="NL14" s="90"/>
      <c r="NM14" s="90"/>
      <c r="NN14" s="90"/>
      <c r="NO14" s="90"/>
      <c r="NP14" s="90"/>
      <c r="NQ14" s="90"/>
      <c r="NR14" s="90"/>
      <c r="NS14" s="90"/>
      <c r="NT14" s="90"/>
      <c r="NU14" s="90"/>
      <c r="NV14" s="90"/>
      <c r="NW14" s="90"/>
      <c r="NX14" s="90"/>
      <c r="NY14" s="90"/>
      <c r="NZ14" s="90"/>
      <c r="OA14" s="90"/>
      <c r="OB14" s="90"/>
      <c r="OC14" s="90"/>
      <c r="OD14" s="90"/>
      <c r="OE14" s="90"/>
      <c r="OF14" s="90"/>
      <c r="OG14" s="90"/>
      <c r="OH14" s="90"/>
      <c r="OI14" s="90"/>
      <c r="OJ14" s="90"/>
      <c r="OK14" s="90"/>
      <c r="OL14" s="90"/>
      <c r="OM14" s="90"/>
      <c r="ON14" s="90"/>
      <c r="OO14" s="90"/>
      <c r="OP14" s="90"/>
      <c r="OQ14" s="90"/>
      <c r="OR14" s="90"/>
      <c r="OS14" s="90"/>
      <c r="OT14" s="90"/>
      <c r="OU14" s="90"/>
      <c r="OV14" s="90"/>
      <c r="OW14" s="90"/>
      <c r="OX14" s="90"/>
      <c r="OY14" s="90"/>
      <c r="OZ14" s="90"/>
      <c r="PA14" s="90"/>
      <c r="PB14" s="90"/>
      <c r="PC14" s="90"/>
      <c r="PD14" s="90"/>
      <c r="PE14" s="90"/>
      <c r="PF14" s="90"/>
      <c r="PG14" s="90"/>
      <c r="PH14" s="90"/>
      <c r="PI14" s="90"/>
      <c r="PJ14" s="90"/>
      <c r="PK14" s="90"/>
      <c r="PL14" s="90"/>
      <c r="PM14" s="90"/>
      <c r="PN14" s="90"/>
      <c r="PO14" s="90"/>
      <c r="PP14" s="90"/>
      <c r="PQ14" s="90"/>
      <c r="PR14" s="90"/>
      <c r="PS14" s="90"/>
      <c r="PT14" s="90"/>
      <c r="PU14" s="90"/>
      <c r="PV14" s="90"/>
      <c r="PW14" s="90"/>
      <c r="PX14" s="90"/>
      <c r="PY14" s="90"/>
      <c r="PZ14" s="90"/>
      <c r="QA14" s="90"/>
      <c r="QB14" s="90"/>
      <c r="QC14" s="90"/>
      <c r="QD14" s="90"/>
      <c r="QE14" s="90"/>
      <c r="QF14" s="90"/>
      <c r="QG14" s="90"/>
      <c r="QH14" s="90"/>
      <c r="QI14" s="90"/>
      <c r="QJ14" s="90"/>
      <c r="QK14" s="90"/>
      <c r="QL14" s="90"/>
      <c r="QM14" s="90"/>
      <c r="QN14" s="90"/>
      <c r="QO14" s="90"/>
      <c r="QP14" s="90"/>
      <c r="QQ14" s="90"/>
      <c r="QR14" s="90"/>
      <c r="QS14" s="90"/>
      <c r="QT14" s="90"/>
      <c r="QU14" s="90"/>
      <c r="QV14" s="90"/>
      <c r="QW14" s="90"/>
      <c r="QX14" s="90"/>
      <c r="QY14" s="90"/>
      <c r="QZ14" s="90"/>
      <c r="RA14" s="90"/>
      <c r="RB14" s="90"/>
      <c r="RC14" s="90"/>
      <c r="RD14" s="90"/>
      <c r="RE14" s="90"/>
      <c r="RF14" s="90"/>
      <c r="RG14" s="90"/>
      <c r="RH14" s="90"/>
      <c r="RI14" s="90"/>
      <c r="RJ14" s="90"/>
      <c r="RK14" s="90"/>
      <c r="RL14" s="90"/>
      <c r="RM14" s="90"/>
      <c r="RN14" s="90"/>
      <c r="RO14" s="90"/>
      <c r="RP14" s="90"/>
      <c r="RQ14" s="90"/>
      <c r="RR14" s="90"/>
      <c r="RS14" s="90"/>
      <c r="RT14" s="90"/>
      <c r="RU14" s="90"/>
      <c r="RV14" s="90"/>
      <c r="RW14" s="90"/>
      <c r="RX14" s="90"/>
      <c r="RY14" s="90"/>
      <c r="RZ14" s="90"/>
      <c r="SA14" s="90"/>
      <c r="SB14" s="90"/>
      <c r="SC14" s="90"/>
      <c r="SD14" s="90"/>
      <c r="SE14" s="90"/>
      <c r="SF14" s="90"/>
      <c r="SG14" s="90"/>
      <c r="SH14" s="90"/>
      <c r="SI14" s="90"/>
      <c r="SJ14" s="90"/>
      <c r="SK14" s="90"/>
      <c r="SL14" s="90"/>
      <c r="SM14" s="90"/>
      <c r="SN14" s="90"/>
      <c r="SO14" s="90"/>
      <c r="SP14" s="90"/>
      <c r="SQ14" s="90"/>
      <c r="SR14" s="90"/>
      <c r="SS14" s="90"/>
      <c r="ST14" s="90"/>
      <c r="SU14" s="90"/>
      <c r="SV14" s="90"/>
      <c r="SW14" s="90"/>
      <c r="SX14" s="90"/>
      <c r="SY14" s="90"/>
      <c r="SZ14" s="90"/>
      <c r="TA14" s="90"/>
      <c r="TB14" s="90"/>
      <c r="TC14" s="90"/>
      <c r="TD14" s="90"/>
      <c r="TE14" s="90"/>
      <c r="TF14" s="90"/>
      <c r="TG14" s="90"/>
      <c r="TH14" s="90"/>
      <c r="TI14" s="90"/>
      <c r="TJ14" s="90"/>
      <c r="TK14" s="90"/>
      <c r="TL14" s="90"/>
      <c r="TM14" s="90"/>
      <c r="TN14" s="90"/>
      <c r="TO14" s="90"/>
      <c r="TP14" s="90"/>
      <c r="TQ14" s="90"/>
      <c r="TR14" s="90"/>
      <c r="TS14" s="90"/>
      <c r="TT14" s="90"/>
      <c r="TU14" s="90"/>
      <c r="TV14" s="90"/>
      <c r="TW14" s="90"/>
      <c r="TX14" s="90"/>
      <c r="TY14" s="90"/>
      <c r="TZ14" s="90"/>
      <c r="UA14" s="90"/>
      <c r="UB14" s="90"/>
      <c r="UC14" s="90"/>
      <c r="UD14" s="90"/>
      <c r="UE14" s="90"/>
      <c r="UF14" s="90"/>
      <c r="UG14" s="90"/>
      <c r="UH14" s="90"/>
      <c r="UI14" s="90"/>
      <c r="UJ14" s="90"/>
      <c r="UK14" s="90"/>
      <c r="UL14" s="90"/>
      <c r="UM14" s="90"/>
      <c r="UN14" s="90"/>
      <c r="UO14" s="90"/>
      <c r="UP14" s="90"/>
      <c r="UQ14" s="90"/>
      <c r="UR14" s="90"/>
      <c r="US14" s="90"/>
      <c r="UT14" s="90"/>
      <c r="UU14" s="90"/>
      <c r="UV14" s="90"/>
      <c r="UW14" s="90"/>
      <c r="UX14" s="90"/>
      <c r="UY14" s="90"/>
      <c r="UZ14" s="90"/>
      <c r="VA14" s="90"/>
      <c r="VB14" s="90"/>
      <c r="VC14" s="90"/>
      <c r="VD14" s="90"/>
      <c r="VE14" s="90"/>
      <c r="VF14" s="90"/>
      <c r="VG14" s="90"/>
      <c r="VH14" s="90"/>
      <c r="VI14" s="90"/>
      <c r="VJ14" s="90"/>
      <c r="VK14" s="90"/>
      <c r="VL14" s="90"/>
      <c r="VM14" s="90"/>
      <c r="VN14" s="90"/>
      <c r="VO14" s="90"/>
      <c r="VP14" s="90"/>
      <c r="VQ14" s="90"/>
      <c r="VR14" s="90"/>
      <c r="VS14" s="90"/>
      <c r="VT14" s="90"/>
      <c r="VU14" s="90"/>
      <c r="VV14" s="90"/>
      <c r="VW14" s="90"/>
      <c r="VX14" s="90"/>
      <c r="VY14" s="90"/>
      <c r="VZ14" s="90"/>
      <c r="WA14" s="90"/>
      <c r="WB14" s="90"/>
      <c r="WC14" s="90"/>
      <c r="WD14" s="90"/>
      <c r="WE14" s="90"/>
      <c r="WF14" s="90"/>
      <c r="WG14" s="90"/>
      <c r="WH14" s="90"/>
      <c r="WI14" s="90"/>
      <c r="WJ14" s="90"/>
      <c r="WK14" s="90"/>
      <c r="WL14" s="90"/>
      <c r="WM14" s="90"/>
      <c r="WN14" s="90"/>
      <c r="WO14" s="90"/>
      <c r="WP14" s="90"/>
      <c r="WQ14" s="90"/>
      <c r="WR14" s="90"/>
      <c r="WS14" s="90"/>
      <c r="WT14" s="90"/>
      <c r="WU14" s="90"/>
      <c r="WV14" s="90"/>
      <c r="WW14" s="90"/>
      <c r="WX14" s="90"/>
      <c r="WY14" s="90"/>
      <c r="WZ14" s="90"/>
      <c r="XA14" s="90"/>
      <c r="XB14" s="90"/>
      <c r="XC14" s="90"/>
      <c r="XD14" s="90"/>
      <c r="XE14" s="90"/>
      <c r="XF14" s="90"/>
      <c r="XG14" s="90"/>
      <c r="XH14" s="90"/>
      <c r="XI14" s="90"/>
      <c r="XJ14" s="90"/>
      <c r="XK14" s="90"/>
      <c r="XL14" s="90"/>
      <c r="XM14" s="90"/>
      <c r="XN14" s="90"/>
      <c r="XO14" s="90"/>
      <c r="XP14" s="90"/>
      <c r="XQ14" s="90"/>
      <c r="XR14" s="90"/>
      <c r="XS14" s="90"/>
      <c r="XT14" s="90"/>
      <c r="XU14" s="90"/>
      <c r="XV14" s="90"/>
      <c r="XW14" s="90"/>
      <c r="XX14" s="90"/>
      <c r="XY14" s="90"/>
      <c r="XZ14" s="90"/>
      <c r="YA14" s="90"/>
      <c r="YB14" s="90"/>
      <c r="YC14" s="90"/>
      <c r="YD14" s="90"/>
      <c r="YE14" s="90"/>
      <c r="YF14" s="90"/>
      <c r="YG14" s="90"/>
      <c r="YH14" s="90"/>
      <c r="YI14" s="90"/>
      <c r="YJ14" s="90"/>
      <c r="YK14" s="90"/>
      <c r="YL14" s="90"/>
      <c r="YM14" s="90"/>
      <c r="YN14" s="90"/>
      <c r="YO14" s="90"/>
      <c r="YP14" s="90"/>
      <c r="YQ14" s="90"/>
      <c r="YR14" s="90"/>
      <c r="YS14" s="90"/>
      <c r="YT14" s="90"/>
      <c r="YU14" s="90"/>
      <c r="YV14" s="90"/>
      <c r="YW14" s="90"/>
      <c r="YX14" s="90"/>
      <c r="YY14" s="90"/>
      <c r="YZ14" s="90"/>
      <c r="ZA14" s="90"/>
      <c r="ZB14" s="90"/>
      <c r="ZC14" s="90"/>
      <c r="ZD14" s="90"/>
      <c r="ZE14" s="90"/>
      <c r="ZF14" s="90"/>
      <c r="ZG14" s="90"/>
      <c r="ZH14" s="90"/>
      <c r="ZI14" s="90"/>
      <c r="ZJ14" s="90"/>
      <c r="ZK14" s="90"/>
      <c r="ZL14" s="90"/>
      <c r="ZM14" s="90"/>
      <c r="ZN14" s="90"/>
      <c r="ZO14" s="90"/>
      <c r="ZP14" s="90"/>
      <c r="ZQ14" s="90"/>
      <c r="ZR14" s="90"/>
      <c r="ZS14" s="90"/>
      <c r="ZT14" s="90"/>
      <c r="ZU14" s="90"/>
      <c r="ZV14" s="90"/>
      <c r="ZW14" s="90"/>
      <c r="ZX14" s="90"/>
      <c r="ZY14" s="90"/>
      <c r="ZZ14" s="90"/>
      <c r="AAA14" s="90"/>
      <c r="AAB14" s="90"/>
      <c r="AAC14" s="90"/>
      <c r="AAD14" s="90"/>
      <c r="AAE14" s="90"/>
      <c r="AAF14" s="90"/>
      <c r="AAG14" s="90"/>
      <c r="AAH14" s="90"/>
      <c r="AAI14" s="90"/>
      <c r="AAJ14" s="90"/>
      <c r="AAK14" s="90"/>
      <c r="AAL14" s="90"/>
      <c r="AAM14" s="90"/>
      <c r="AAN14" s="90"/>
      <c r="AAO14" s="90"/>
      <c r="AAP14" s="90"/>
      <c r="AAQ14" s="90"/>
      <c r="AAR14" s="90"/>
      <c r="AAS14" s="90"/>
      <c r="AAT14" s="90"/>
      <c r="AAU14" s="90"/>
      <c r="AAV14" s="90"/>
      <c r="AAW14" s="90"/>
      <c r="AAX14" s="90"/>
      <c r="AAY14" s="90"/>
      <c r="AAZ14" s="90"/>
      <c r="ABA14" s="90"/>
      <c r="ABB14" s="90"/>
      <c r="ABC14" s="90"/>
      <c r="ABD14" s="90"/>
      <c r="ABE14" s="90"/>
      <c r="ABF14" s="90"/>
      <c r="ABG14" s="90"/>
      <c r="ABH14" s="90"/>
      <c r="ABI14" s="90"/>
      <c r="ABJ14" s="90"/>
      <c r="ABK14" s="90"/>
      <c r="ABL14" s="90"/>
      <c r="ABM14" s="90"/>
      <c r="ABN14" s="90"/>
      <c r="ABO14" s="90"/>
      <c r="ABP14" s="90"/>
      <c r="ABQ14" s="90"/>
      <c r="ABR14" s="90"/>
      <c r="ABS14" s="90"/>
      <c r="ABT14" s="90"/>
      <c r="ABU14" s="90"/>
      <c r="ABV14" s="90"/>
      <c r="ABW14" s="90"/>
      <c r="ABX14" s="90"/>
      <c r="ABY14" s="90"/>
      <c r="ABZ14" s="90"/>
      <c r="ACA14" s="90"/>
      <c r="ACB14" s="90"/>
      <c r="ACC14" s="90"/>
      <c r="ACD14" s="90"/>
      <c r="ACE14" s="90"/>
      <c r="ACF14" s="90"/>
      <c r="ACG14" s="90"/>
      <c r="ACH14" s="90"/>
      <c r="ACI14" s="90"/>
      <c r="ACJ14" s="90"/>
      <c r="ACK14" s="90"/>
      <c r="ACL14" s="90"/>
      <c r="ACM14" s="90"/>
      <c r="ACN14" s="90"/>
      <c r="ACO14" s="90"/>
      <c r="ACP14" s="90"/>
      <c r="ACQ14" s="90"/>
      <c r="ACR14" s="90"/>
      <c r="ACS14" s="90"/>
      <c r="ACT14" s="90"/>
      <c r="ACU14" s="90"/>
      <c r="ACV14" s="90"/>
      <c r="ACW14" s="90"/>
      <c r="ACX14" s="90"/>
      <c r="ACY14" s="90"/>
      <c r="ACZ14" s="90"/>
      <c r="ADA14" s="90"/>
      <c r="ADB14" s="90"/>
      <c r="ADC14" s="90"/>
      <c r="ADD14" s="90"/>
      <c r="ADE14" s="90"/>
      <c r="ADF14" s="90"/>
      <c r="ADG14" s="90"/>
      <c r="ADH14" s="90"/>
      <c r="ADI14" s="90"/>
      <c r="ADJ14" s="90"/>
      <c r="ADK14" s="90"/>
      <c r="ADL14" s="90"/>
      <c r="ADM14" s="90"/>
      <c r="ADN14" s="90"/>
      <c r="ADO14" s="90"/>
      <c r="ADP14" s="90"/>
      <c r="ADQ14" s="90"/>
      <c r="ADR14" s="90"/>
      <c r="ADS14" s="90"/>
      <c r="ADT14" s="90"/>
      <c r="ADU14" s="90"/>
      <c r="ADV14" s="90"/>
      <c r="ADW14" s="90"/>
      <c r="ADX14" s="90"/>
      <c r="ADY14" s="90"/>
      <c r="ADZ14" s="90"/>
      <c r="AEA14" s="90"/>
      <c r="AEB14" s="90"/>
      <c r="AEC14" s="90"/>
      <c r="AED14" s="90"/>
      <c r="AEE14" s="90"/>
      <c r="AEF14" s="90"/>
      <c r="AEG14" s="90"/>
      <c r="AEH14" s="90"/>
      <c r="AEI14" s="90"/>
      <c r="AEJ14" s="90"/>
      <c r="AEK14" s="90"/>
      <c r="AEL14" s="90"/>
      <c r="AEM14" s="90"/>
      <c r="AEN14" s="90"/>
      <c r="AEO14" s="90"/>
      <c r="AEP14" s="90"/>
      <c r="AEQ14" s="90"/>
      <c r="AER14" s="90"/>
      <c r="AES14" s="90"/>
      <c r="AET14" s="90"/>
      <c r="AEU14" s="90"/>
      <c r="AEV14" s="90"/>
      <c r="AEW14" s="90"/>
      <c r="AEX14" s="90"/>
      <c r="AEY14" s="90"/>
      <c r="AEZ14" s="90"/>
      <c r="AFA14" s="90"/>
      <c r="AFB14" s="90"/>
      <c r="AFC14" s="90"/>
      <c r="AFD14" s="90"/>
      <c r="AFE14" s="90"/>
      <c r="AFF14" s="90"/>
      <c r="AFG14" s="90"/>
      <c r="AFH14" s="90"/>
      <c r="AFI14" s="90"/>
      <c r="AFJ14" s="90"/>
      <c r="AFK14" s="90"/>
      <c r="AFL14" s="90"/>
      <c r="AFM14" s="90"/>
      <c r="AFN14" s="90"/>
      <c r="AFO14" s="90"/>
      <c r="AFP14" s="90"/>
      <c r="AFQ14" s="90"/>
      <c r="AFR14" s="90"/>
      <c r="AFS14" s="90"/>
      <c r="AFT14" s="90"/>
      <c r="AFU14" s="90"/>
      <c r="AFV14" s="90"/>
      <c r="AFW14" s="90"/>
      <c r="AFX14" s="90"/>
      <c r="AFY14" s="90"/>
      <c r="AFZ14" s="90"/>
      <c r="AGA14" s="90"/>
      <c r="AGB14" s="90"/>
      <c r="AGC14" s="90"/>
      <c r="AGD14" s="90"/>
      <c r="AGE14" s="90"/>
      <c r="AGF14" s="90"/>
      <c r="AGG14" s="90"/>
      <c r="AGH14" s="90"/>
      <c r="AGI14" s="90"/>
      <c r="AGJ14" s="90"/>
      <c r="AGK14" s="90"/>
      <c r="AGL14" s="90"/>
      <c r="AGM14" s="90"/>
      <c r="AGN14" s="90"/>
      <c r="AGO14" s="90"/>
      <c r="AGP14" s="90"/>
      <c r="AGQ14" s="90"/>
      <c r="AGR14" s="90"/>
      <c r="AGS14" s="90"/>
      <c r="AGT14" s="90"/>
      <c r="AGU14" s="90"/>
      <c r="AGV14" s="90"/>
      <c r="AGW14" s="90"/>
      <c r="AGX14" s="90"/>
      <c r="AGY14" s="90"/>
      <c r="AGZ14" s="90"/>
      <c r="AHA14" s="90"/>
      <c r="AHB14" s="90"/>
      <c r="AHC14" s="90"/>
      <c r="AHD14" s="90"/>
      <c r="AHE14" s="90"/>
      <c r="AHF14" s="90"/>
      <c r="AHG14" s="90"/>
      <c r="AHH14" s="90"/>
      <c r="AHI14" s="90"/>
      <c r="AHJ14" s="90"/>
      <c r="AHK14" s="90"/>
      <c r="AHL14" s="90"/>
      <c r="AHM14" s="90"/>
      <c r="AHN14" s="90"/>
      <c r="AHO14" s="90"/>
      <c r="AHP14" s="90"/>
      <c r="AHQ14" s="90"/>
      <c r="AHR14" s="90"/>
      <c r="AHS14" s="90"/>
      <c r="AHT14" s="90"/>
      <c r="AHU14" s="90"/>
      <c r="AHV14" s="90"/>
      <c r="AHW14" s="90"/>
      <c r="AHX14" s="90"/>
      <c r="AHY14" s="90"/>
      <c r="AHZ14" s="90"/>
      <c r="AIA14" s="90"/>
      <c r="AIB14" s="90"/>
      <c r="AIC14" s="90"/>
      <c r="AID14" s="90"/>
      <c r="AIE14" s="90"/>
      <c r="AIF14" s="90"/>
      <c r="AIG14" s="90"/>
      <c r="AIH14" s="90"/>
      <c r="AII14" s="90"/>
      <c r="AIJ14" s="90"/>
      <c r="AIK14" s="90"/>
      <c r="AIL14" s="90"/>
      <c r="AIM14" s="90"/>
      <c r="AIN14" s="90"/>
      <c r="AIO14" s="90"/>
      <c r="AIP14" s="90"/>
      <c r="AIQ14" s="90"/>
      <c r="AIR14" s="90"/>
      <c r="AIS14" s="90"/>
      <c r="AIT14" s="90"/>
      <c r="AIU14" s="90"/>
      <c r="AIV14" s="90"/>
      <c r="AIW14" s="90"/>
      <c r="AIX14" s="90"/>
      <c r="AIY14" s="90"/>
      <c r="AIZ14" s="90"/>
      <c r="AJA14" s="90"/>
      <c r="AJB14" s="90"/>
      <c r="AJC14" s="90"/>
      <c r="AJD14" s="90"/>
      <c r="AJE14" s="90"/>
      <c r="AJF14" s="90"/>
      <c r="AJG14" s="90"/>
      <c r="AJH14" s="90"/>
      <c r="AJI14" s="90"/>
      <c r="AJJ14" s="90"/>
      <c r="AJK14" s="90"/>
      <c r="AJL14" s="90"/>
      <c r="AJM14" s="90"/>
      <c r="AJN14" s="90"/>
      <c r="AJO14" s="90"/>
      <c r="AJP14" s="90"/>
      <c r="AJQ14" s="90"/>
      <c r="AJR14" s="90"/>
      <c r="AJS14" s="90"/>
      <c r="AJT14" s="90"/>
      <c r="AJU14" s="90"/>
      <c r="AJV14" s="90"/>
      <c r="AJW14" s="90"/>
      <c r="AJX14" s="90"/>
      <c r="AJY14" s="90"/>
      <c r="AJZ14" s="90"/>
      <c r="AKA14" s="90"/>
      <c r="AKB14" s="90"/>
      <c r="AKC14" s="90"/>
      <c r="AKD14" s="90"/>
      <c r="AKE14" s="90"/>
      <c r="AKF14" s="90"/>
      <c r="AKG14" s="90"/>
      <c r="AKH14" s="90"/>
      <c r="AKI14" s="90"/>
      <c r="AKJ14" s="90"/>
      <c r="AKK14" s="90"/>
      <c r="AKL14" s="90"/>
      <c r="AKM14" s="90"/>
      <c r="AKN14" s="90"/>
      <c r="AKO14" s="90"/>
      <c r="AKP14" s="90"/>
      <c r="AKQ14" s="90"/>
      <c r="AKR14" s="90"/>
      <c r="AKS14" s="90"/>
      <c r="AKT14" s="90"/>
      <c r="AKU14" s="90"/>
      <c r="AKV14" s="90"/>
      <c r="AKW14" s="90"/>
      <c r="AKX14" s="90"/>
      <c r="AKY14" s="90"/>
      <c r="AKZ14" s="90"/>
      <c r="ALA14" s="90"/>
      <c r="ALB14" s="90"/>
      <c r="ALC14" s="90"/>
      <c r="ALD14" s="90"/>
      <c r="ALE14" s="90"/>
      <c r="ALF14" s="90"/>
      <c r="ALG14" s="90"/>
      <c r="ALH14" s="90"/>
      <c r="ALI14" s="90"/>
      <c r="ALJ14" s="90"/>
      <c r="ALK14" s="90"/>
      <c r="ALL14" s="90"/>
      <c r="ALM14" s="90"/>
      <c r="ALN14" s="90"/>
      <c r="ALO14" s="90"/>
      <c r="ALP14" s="90"/>
      <c r="ALQ14" s="90"/>
      <c r="ALR14" s="90"/>
      <c r="ALS14" s="90"/>
      <c r="ALT14" s="90"/>
      <c r="ALU14" s="90"/>
      <c r="ALV14" s="90"/>
      <c r="ALW14" s="90"/>
      <c r="ALX14" s="90"/>
      <c r="ALY14" s="90"/>
      <c r="ALZ14" s="90"/>
      <c r="AMA14" s="90"/>
      <c r="AMB14" s="90"/>
      <c r="AMC14" s="90"/>
      <c r="AMD14" s="90"/>
      <c r="AME14" s="90"/>
      <c r="AMF14" s="90"/>
      <c r="AMG14" s="90"/>
      <c r="AMH14" s="90"/>
      <c r="AMI14" s="90"/>
      <c r="AMJ14" s="90"/>
      <c r="AMK14" s="90"/>
      <c r="AML14" s="90"/>
      <c r="AMM14" s="90"/>
      <c r="AMN14" s="90"/>
      <c r="AMO14" s="90"/>
      <c r="AMP14" s="90"/>
      <c r="AMQ14" s="90"/>
      <c r="AMR14" s="90"/>
      <c r="AMS14" s="90"/>
      <c r="AMT14" s="90"/>
      <c r="AMU14" s="90"/>
      <c r="AMV14" s="90"/>
      <c r="AMW14" s="90"/>
      <c r="AMX14" s="90"/>
      <c r="AMY14" s="90"/>
      <c r="AMZ14" s="90"/>
      <c r="ANA14" s="90"/>
      <c r="ANB14" s="90"/>
      <c r="ANC14" s="90"/>
      <c r="AND14" s="90"/>
      <c r="ANE14" s="90"/>
      <c r="ANF14" s="90"/>
      <c r="ANG14" s="90"/>
      <c r="ANH14" s="90"/>
      <c r="ANI14" s="90"/>
      <c r="ANJ14" s="90"/>
      <c r="ANK14" s="90"/>
      <c r="ANL14" s="90"/>
      <c r="ANM14" s="90"/>
      <c r="ANN14" s="90"/>
      <c r="ANO14" s="90"/>
      <c r="ANP14" s="90"/>
      <c r="ANQ14" s="90"/>
      <c r="ANR14" s="90"/>
      <c r="ANS14" s="90"/>
      <c r="ANT14" s="90"/>
      <c r="ANU14" s="90"/>
      <c r="ANV14" s="90"/>
      <c r="ANW14" s="90"/>
      <c r="ANX14" s="90"/>
      <c r="ANY14" s="90"/>
      <c r="ANZ14" s="90"/>
      <c r="AOA14" s="90"/>
      <c r="AOB14" s="90"/>
      <c r="AOC14" s="90"/>
      <c r="AOD14" s="90"/>
      <c r="AOE14" s="90"/>
      <c r="AOF14" s="90"/>
      <c r="AOG14" s="90"/>
      <c r="AOH14" s="90"/>
      <c r="AOI14" s="90"/>
      <c r="AOJ14" s="90"/>
      <c r="AOK14" s="90"/>
      <c r="AOL14" s="90"/>
      <c r="AOM14" s="90"/>
      <c r="AON14" s="90"/>
      <c r="AOO14" s="90"/>
      <c r="AOP14" s="90"/>
      <c r="AOQ14" s="90"/>
      <c r="AOR14" s="90"/>
      <c r="AOS14" s="90"/>
      <c r="AOT14" s="90"/>
      <c r="AOU14" s="90"/>
      <c r="AOV14" s="90"/>
      <c r="AOW14" s="90"/>
      <c r="AOX14" s="90"/>
      <c r="AOY14" s="90"/>
      <c r="AOZ14" s="90"/>
      <c r="APA14" s="90"/>
      <c r="APB14" s="90"/>
      <c r="APC14" s="90"/>
      <c r="APD14" s="90"/>
      <c r="APE14" s="90"/>
      <c r="APF14" s="90"/>
      <c r="APG14" s="90"/>
      <c r="APH14" s="90"/>
      <c r="API14" s="90"/>
      <c r="APJ14" s="90"/>
      <c r="APK14" s="90"/>
      <c r="APL14" s="90"/>
      <c r="APM14" s="90"/>
      <c r="APN14" s="90"/>
      <c r="APO14" s="90"/>
      <c r="APP14" s="90"/>
      <c r="APQ14" s="90"/>
      <c r="APR14" s="90"/>
      <c r="APS14" s="90"/>
      <c r="APT14" s="90"/>
      <c r="APU14" s="90"/>
      <c r="APV14" s="90"/>
      <c r="APW14" s="90"/>
      <c r="APX14" s="90"/>
      <c r="APY14" s="90"/>
      <c r="APZ14" s="90"/>
      <c r="AQA14" s="90"/>
      <c r="AQB14" s="90"/>
      <c r="AQC14" s="90"/>
      <c r="AQD14" s="90"/>
      <c r="AQE14" s="90"/>
      <c r="AQF14" s="90"/>
      <c r="AQG14" s="90"/>
      <c r="AQH14" s="90"/>
      <c r="AQI14" s="90"/>
      <c r="AQJ14" s="90"/>
      <c r="AQK14" s="90"/>
      <c r="AQL14" s="90"/>
      <c r="AQM14" s="90"/>
      <c r="AQN14" s="90"/>
      <c r="AQO14" s="90"/>
      <c r="AQP14" s="90"/>
      <c r="AQQ14" s="90"/>
      <c r="AQR14" s="90"/>
      <c r="AQS14" s="90"/>
      <c r="AQT14" s="90"/>
      <c r="AQU14" s="90"/>
      <c r="AQV14" s="90"/>
      <c r="AQW14" s="90"/>
      <c r="AQX14" s="90"/>
      <c r="AQY14" s="90"/>
      <c r="AQZ14" s="90"/>
      <c r="ARA14" s="90"/>
      <c r="ARB14" s="90"/>
      <c r="ARC14" s="90"/>
      <c r="ARD14" s="90"/>
      <c r="ARE14" s="90"/>
      <c r="ARF14" s="90"/>
      <c r="ARG14" s="90"/>
      <c r="ARH14" s="90"/>
      <c r="ARI14" s="90"/>
      <c r="ARJ14" s="90"/>
      <c r="ARK14" s="90"/>
      <c r="ARL14" s="90"/>
      <c r="ARM14" s="90"/>
      <c r="ARN14" s="90"/>
      <c r="ARO14" s="90"/>
      <c r="ARP14" s="90"/>
      <c r="ARQ14" s="90"/>
      <c r="ARR14" s="90"/>
      <c r="ARS14" s="90"/>
      <c r="ART14" s="90"/>
      <c r="ARU14" s="90"/>
      <c r="ARV14" s="90"/>
      <c r="ARW14" s="90"/>
      <c r="ARX14" s="90"/>
      <c r="ARY14" s="90"/>
      <c r="ARZ14" s="90"/>
      <c r="ASA14" s="90"/>
      <c r="ASB14" s="90"/>
      <c r="ASC14" s="90"/>
      <c r="ASD14" s="90"/>
      <c r="ASE14" s="90"/>
      <c r="ASF14" s="90"/>
      <c r="ASG14" s="90"/>
      <c r="ASH14" s="90"/>
      <c r="ASI14" s="90"/>
      <c r="ASJ14" s="90"/>
      <c r="ASK14" s="90"/>
      <c r="ASL14" s="90"/>
      <c r="ASM14" s="90"/>
      <c r="ASN14" s="90"/>
      <c r="ASO14" s="90"/>
      <c r="ASP14" s="90"/>
      <c r="ASQ14" s="90"/>
      <c r="ASR14" s="90"/>
      <c r="ASS14" s="90"/>
      <c r="AST14" s="90"/>
      <c r="ASU14" s="90"/>
      <c r="ASV14" s="90"/>
      <c r="ASW14" s="90"/>
      <c r="ASX14" s="90"/>
      <c r="ASY14" s="90"/>
      <c r="ASZ14" s="90"/>
      <c r="ATA14" s="90"/>
      <c r="ATB14" s="90"/>
      <c r="ATC14" s="90"/>
      <c r="ATD14" s="90"/>
      <c r="ATE14" s="90"/>
      <c r="ATF14" s="90"/>
      <c r="ATG14" s="90"/>
      <c r="ATH14" s="90"/>
      <c r="ATI14" s="90"/>
      <c r="ATJ14" s="90"/>
      <c r="ATK14" s="90"/>
      <c r="ATL14" s="90"/>
      <c r="ATM14" s="90"/>
      <c r="ATN14" s="90"/>
      <c r="ATO14" s="90"/>
      <c r="ATP14" s="90"/>
      <c r="ATQ14" s="90"/>
      <c r="ATR14" s="90"/>
      <c r="ATS14" s="90"/>
      <c r="ATT14" s="90"/>
      <c r="ATU14" s="90"/>
      <c r="ATV14" s="90"/>
      <c r="ATW14" s="90"/>
      <c r="ATX14" s="90"/>
      <c r="ATY14" s="90"/>
      <c r="ATZ14" s="90"/>
      <c r="AUA14" s="90"/>
      <c r="AUB14" s="90"/>
      <c r="AUC14" s="90"/>
      <c r="AUD14" s="90"/>
      <c r="AUE14" s="90"/>
      <c r="AUF14" s="90"/>
      <c r="AUG14" s="90"/>
      <c r="AUH14" s="90"/>
      <c r="AUI14" s="90"/>
      <c r="AUJ14" s="90"/>
      <c r="AUK14" s="90"/>
      <c r="AUL14" s="90"/>
      <c r="AUM14" s="90"/>
      <c r="AUN14" s="90"/>
      <c r="AUO14" s="90"/>
      <c r="AUP14" s="90"/>
      <c r="AUQ14" s="90"/>
      <c r="AUR14" s="90"/>
      <c r="AUS14" s="90"/>
      <c r="AUT14" s="90"/>
      <c r="AUU14" s="90"/>
      <c r="AUV14" s="90"/>
      <c r="AUW14" s="90"/>
      <c r="AUX14" s="90"/>
      <c r="AUY14" s="90"/>
      <c r="AUZ14" s="90"/>
      <c r="AVA14" s="90"/>
      <c r="AVB14" s="90"/>
      <c r="AVC14" s="90"/>
      <c r="AVD14" s="90"/>
      <c r="AVE14" s="90"/>
      <c r="AVF14" s="90"/>
      <c r="AVG14" s="90"/>
      <c r="AVH14" s="90"/>
      <c r="AVI14" s="90"/>
      <c r="AVJ14" s="90"/>
      <c r="AVK14" s="90"/>
      <c r="AVL14" s="90"/>
      <c r="AVM14" s="90"/>
      <c r="AVN14" s="90"/>
      <c r="AVO14" s="90"/>
      <c r="AVP14" s="90"/>
      <c r="AVQ14" s="90"/>
      <c r="AVR14" s="90"/>
      <c r="AVS14" s="90"/>
      <c r="AVT14" s="90"/>
      <c r="AVU14" s="90"/>
      <c r="AVV14" s="90"/>
      <c r="AVW14" s="90"/>
      <c r="AVX14" s="90"/>
      <c r="AVY14" s="90"/>
      <c r="AVZ14" s="90"/>
      <c r="AWA14" s="90"/>
      <c r="AWB14" s="90"/>
      <c r="AWC14" s="90"/>
      <c r="AWD14" s="90"/>
      <c r="AWE14" s="90"/>
      <c r="AWF14" s="90"/>
      <c r="AWG14" s="90"/>
      <c r="AWH14" s="90"/>
      <c r="AWI14" s="90"/>
      <c r="AWJ14" s="90"/>
      <c r="AWK14" s="90"/>
      <c r="AWL14" s="90"/>
      <c r="AWM14" s="90"/>
      <c r="AWN14" s="90"/>
      <c r="AWO14" s="90"/>
      <c r="AWP14" s="90"/>
      <c r="AWQ14" s="90"/>
      <c r="AWR14" s="90"/>
      <c r="AWS14" s="90"/>
      <c r="AWT14" s="90"/>
      <c r="AWU14" s="90"/>
      <c r="AWV14" s="90"/>
      <c r="AWW14" s="90"/>
      <c r="AWX14" s="90"/>
      <c r="AWY14" s="90"/>
      <c r="AWZ14" s="90"/>
      <c r="AXA14" s="90"/>
      <c r="AXB14" s="90"/>
      <c r="AXC14" s="90"/>
      <c r="AXD14" s="90"/>
      <c r="AXE14" s="90"/>
      <c r="AXF14" s="90"/>
      <c r="AXG14" s="90"/>
      <c r="AXH14" s="90"/>
      <c r="AXI14" s="90"/>
      <c r="AXJ14" s="90"/>
      <c r="AXK14" s="90"/>
      <c r="AXL14" s="90"/>
      <c r="AXM14" s="90"/>
      <c r="AXN14" s="90"/>
      <c r="AXO14" s="90"/>
      <c r="AXP14" s="90"/>
      <c r="AXQ14" s="90"/>
      <c r="AXR14" s="90"/>
      <c r="AXS14" s="90"/>
      <c r="AXT14" s="90"/>
      <c r="AXU14" s="90"/>
      <c r="AXV14" s="90"/>
      <c r="AXW14" s="90"/>
      <c r="AXX14" s="90"/>
      <c r="AXY14" s="90"/>
      <c r="AXZ14" s="90"/>
      <c r="AYA14" s="90"/>
      <c r="AYB14" s="90"/>
      <c r="AYC14" s="90"/>
      <c r="AYD14" s="90"/>
      <c r="AYE14" s="90"/>
      <c r="AYF14" s="90"/>
      <c r="AYG14" s="90"/>
      <c r="AYH14" s="90"/>
      <c r="AYI14" s="90"/>
      <c r="AYJ14" s="90"/>
      <c r="AYK14" s="90"/>
      <c r="AYL14" s="90"/>
      <c r="AYM14" s="90"/>
      <c r="AYN14" s="90"/>
      <c r="AYO14" s="90"/>
      <c r="AYP14" s="90"/>
      <c r="AYQ14" s="90"/>
      <c r="AYR14" s="90"/>
      <c r="AYS14" s="90"/>
      <c r="AYT14" s="90"/>
      <c r="AYU14" s="90"/>
      <c r="AYV14" s="90"/>
      <c r="AYW14" s="90"/>
      <c r="AYX14" s="90"/>
      <c r="AYY14" s="90"/>
      <c r="AYZ14" s="90"/>
      <c r="AZA14" s="90"/>
      <c r="AZB14" s="90"/>
      <c r="AZC14" s="90"/>
      <c r="AZD14" s="90"/>
      <c r="AZE14" s="90"/>
      <c r="AZF14" s="90"/>
      <c r="AZG14" s="90"/>
      <c r="AZH14" s="90"/>
      <c r="AZI14" s="90"/>
      <c r="AZJ14" s="90"/>
      <c r="AZK14" s="90"/>
      <c r="AZL14" s="90"/>
      <c r="AZM14" s="90"/>
      <c r="AZN14" s="90"/>
      <c r="AZO14" s="90"/>
      <c r="AZP14" s="90"/>
      <c r="AZQ14" s="90"/>
      <c r="AZR14" s="90"/>
      <c r="AZS14" s="90"/>
      <c r="AZT14" s="90"/>
      <c r="AZU14" s="90"/>
      <c r="AZV14" s="90"/>
      <c r="AZW14" s="90"/>
      <c r="AZX14" s="90"/>
      <c r="AZY14" s="90"/>
      <c r="AZZ14" s="90"/>
      <c r="BAA14" s="90"/>
      <c r="BAB14" s="90"/>
      <c r="BAC14" s="90"/>
      <c r="BAD14" s="90"/>
      <c r="BAE14" s="90"/>
      <c r="BAF14" s="90"/>
      <c r="BAG14" s="90"/>
      <c r="BAH14" s="90"/>
      <c r="BAI14" s="90"/>
      <c r="BAJ14" s="90"/>
      <c r="BAK14" s="90"/>
      <c r="BAL14" s="90"/>
      <c r="BAM14" s="90"/>
      <c r="BAN14" s="90"/>
      <c r="BAO14" s="90"/>
      <c r="BAP14" s="90"/>
      <c r="BAQ14" s="90"/>
      <c r="BAR14" s="90"/>
      <c r="BAS14" s="90"/>
      <c r="BAT14" s="90"/>
      <c r="BAU14" s="90"/>
      <c r="BAV14" s="90"/>
      <c r="BAW14" s="90"/>
      <c r="BAX14" s="90"/>
      <c r="BAY14" s="90"/>
      <c r="BAZ14" s="90"/>
      <c r="BBA14" s="90"/>
      <c r="BBB14" s="90"/>
      <c r="BBC14" s="90"/>
      <c r="BBD14" s="90"/>
      <c r="BBE14" s="90"/>
      <c r="BBF14" s="90"/>
      <c r="BBG14" s="90"/>
      <c r="BBH14" s="90"/>
      <c r="BBI14" s="90"/>
      <c r="BBJ14" s="90"/>
      <c r="BBK14" s="90"/>
      <c r="BBL14" s="90"/>
      <c r="BBM14" s="90"/>
      <c r="BBN14" s="90"/>
      <c r="BBO14" s="90"/>
      <c r="BBP14" s="90"/>
      <c r="BBQ14" s="90"/>
      <c r="BBR14" s="90"/>
      <c r="BBS14" s="90"/>
      <c r="BBT14" s="90"/>
      <c r="BBU14" s="90"/>
      <c r="BBV14" s="90"/>
      <c r="BBW14" s="90"/>
      <c r="BBX14" s="90"/>
      <c r="BBY14" s="90"/>
      <c r="BBZ14" s="90"/>
      <c r="BCA14" s="90"/>
      <c r="BCB14" s="90"/>
      <c r="BCC14" s="90"/>
      <c r="BCD14" s="90"/>
      <c r="BCE14" s="90"/>
      <c r="BCF14" s="90"/>
      <c r="BCG14" s="90"/>
      <c r="BCH14" s="90"/>
      <c r="BCI14" s="90"/>
      <c r="BCJ14" s="90"/>
      <c r="BCK14" s="90"/>
      <c r="BCL14" s="90"/>
      <c r="BCM14" s="90"/>
      <c r="BCN14" s="90"/>
      <c r="BCO14" s="90"/>
      <c r="BCP14" s="90"/>
      <c r="BCQ14" s="90"/>
      <c r="BCR14" s="90"/>
      <c r="BCS14" s="90"/>
      <c r="BCT14" s="90"/>
      <c r="BCU14" s="90"/>
      <c r="BCV14" s="90"/>
      <c r="BCW14" s="90"/>
      <c r="BCX14" s="90"/>
      <c r="BCY14" s="90"/>
      <c r="BCZ14" s="90"/>
      <c r="BDA14" s="90"/>
      <c r="BDB14" s="90"/>
      <c r="BDC14" s="90"/>
      <c r="BDD14" s="90"/>
      <c r="BDE14" s="90"/>
      <c r="BDF14" s="90"/>
      <c r="BDG14" s="90"/>
      <c r="BDH14" s="90"/>
      <c r="BDI14" s="90"/>
      <c r="BDJ14" s="90"/>
      <c r="BDK14" s="90"/>
      <c r="BDL14" s="90"/>
      <c r="BDM14" s="90"/>
      <c r="BDN14" s="90"/>
      <c r="BDO14" s="90"/>
      <c r="BDP14" s="90"/>
      <c r="BDQ14" s="90"/>
      <c r="BDR14" s="90"/>
      <c r="BDS14" s="90"/>
      <c r="BDT14" s="90"/>
      <c r="BDU14" s="90"/>
      <c r="BDV14" s="90"/>
      <c r="BDW14" s="90"/>
      <c r="BDX14" s="90"/>
      <c r="BDY14" s="90"/>
      <c r="BDZ14" s="90"/>
      <c r="BEA14" s="90"/>
      <c r="BEB14" s="90"/>
      <c r="BEC14" s="90"/>
      <c r="BED14" s="90"/>
      <c r="BEE14" s="90"/>
      <c r="BEF14" s="90"/>
      <c r="BEG14" s="90"/>
      <c r="BEH14" s="90"/>
      <c r="BEI14" s="90"/>
      <c r="BEJ14" s="90"/>
      <c r="BEK14" s="90"/>
      <c r="BEL14" s="90"/>
      <c r="BEM14" s="90"/>
      <c r="BEN14" s="90"/>
      <c r="BEO14" s="90"/>
      <c r="BEP14" s="90"/>
      <c r="BEQ14" s="90"/>
      <c r="BER14" s="90"/>
      <c r="BES14" s="90"/>
      <c r="BET14" s="90"/>
      <c r="BEU14" s="90"/>
      <c r="BEV14" s="90"/>
      <c r="BEW14" s="90"/>
      <c r="BEX14" s="90"/>
      <c r="BEY14" s="90"/>
      <c r="BEZ14" s="90"/>
      <c r="BFA14" s="90"/>
      <c r="BFB14" s="90"/>
      <c r="BFC14" s="90"/>
      <c r="BFD14" s="90"/>
      <c r="BFE14" s="90"/>
      <c r="BFF14" s="90"/>
      <c r="BFG14" s="90"/>
      <c r="BFH14" s="90"/>
      <c r="BFI14" s="90"/>
      <c r="BFJ14" s="90"/>
      <c r="BFK14" s="90"/>
      <c r="BFL14" s="90"/>
      <c r="BFM14" s="90"/>
      <c r="BFN14" s="90"/>
      <c r="BFO14" s="90"/>
      <c r="BFP14" s="90"/>
      <c r="BFQ14" s="90"/>
      <c r="BFR14" s="90"/>
      <c r="BFS14" s="90"/>
      <c r="BFT14" s="90"/>
      <c r="BFU14" s="90"/>
      <c r="BFV14" s="90"/>
      <c r="BFW14" s="90"/>
      <c r="BFX14" s="90"/>
      <c r="BFY14" s="90"/>
      <c r="BFZ14" s="90"/>
      <c r="BGA14" s="90"/>
    </row>
    <row r="15" spans="1:1535" ht="12" hidden="1" customHeight="1" x14ac:dyDescent="0.2">
      <c r="A15" s="347"/>
      <c r="B15" s="348"/>
      <c r="C15" s="183">
        <f>Zápisy!W2306</f>
        <v>1</v>
      </c>
      <c r="D15" s="171">
        <f>Zápisy!X2306</f>
        <v>7</v>
      </c>
      <c r="E15" s="165">
        <f>Zápisy!U1229</f>
        <v>5</v>
      </c>
      <c r="F15" s="175">
        <f>Zápisy!V1229</f>
        <v>3</v>
      </c>
      <c r="G15" s="286"/>
      <c r="H15" s="287"/>
      <c r="I15" s="165">
        <f>Zápisy!W1053</f>
        <v>4</v>
      </c>
      <c r="J15" s="175">
        <f>Zápisy!X1053</f>
        <v>4</v>
      </c>
      <c r="K15" s="138">
        <f>Zápisy!U2153</f>
        <v>4.5</v>
      </c>
      <c r="L15" s="171">
        <f>Zápisy!V2153</f>
        <v>3.5</v>
      </c>
      <c r="M15" s="165">
        <f>Zápisy!U854</f>
        <v>4</v>
      </c>
      <c r="N15" s="175">
        <f>Zápisy!V854</f>
        <v>4</v>
      </c>
      <c r="O15" s="138">
        <f>Zápisy!W1998</f>
        <v>3</v>
      </c>
      <c r="P15" s="171">
        <f>Zápisy!X1998</f>
        <v>5</v>
      </c>
      <c r="Q15" s="165">
        <f>Zápisy!W657</f>
        <v>7</v>
      </c>
      <c r="R15" s="175">
        <f>Zápisy!X657</f>
        <v>1</v>
      </c>
      <c r="S15" s="138">
        <f>Zápisy!U1845</f>
        <v>7</v>
      </c>
      <c r="T15" s="171">
        <f>Zápisy!V1845</f>
        <v>1</v>
      </c>
      <c r="U15" s="165">
        <f>Zápisy!U458</f>
        <v>3</v>
      </c>
      <c r="V15" s="175">
        <f>Zápisy!V458</f>
        <v>5</v>
      </c>
      <c r="W15" s="138">
        <f>Zápisy!W1690</f>
        <v>5</v>
      </c>
      <c r="X15" s="171">
        <f>Zápisy!X1690</f>
        <v>3</v>
      </c>
      <c r="Y15" s="165">
        <f>Zápisy!W261</f>
        <v>5</v>
      </c>
      <c r="Z15" s="175">
        <f>Zápisy!X261</f>
        <v>3</v>
      </c>
      <c r="AA15" s="138">
        <f>Zápisy!U1537</f>
        <v>6</v>
      </c>
      <c r="AB15" s="171">
        <f>Zápisy!V1537</f>
        <v>2</v>
      </c>
      <c r="AC15" s="165">
        <f>Zápisy!U60</f>
        <v>6.5</v>
      </c>
      <c r="AD15" s="175">
        <f>Zápisy!V60</f>
        <v>1.5</v>
      </c>
      <c r="AE15" s="138">
        <f>Zápisy!W1382</f>
        <v>5</v>
      </c>
      <c r="AF15" s="171">
        <f>Zápisy!X1382</f>
        <v>3</v>
      </c>
      <c r="AG15" s="165">
        <f>Zápisy!W2505</f>
        <v>8</v>
      </c>
      <c r="AH15" s="132">
        <f>Zápisy!X2505</f>
        <v>0</v>
      </c>
      <c r="AI15" s="351"/>
      <c r="AJ15" s="420"/>
      <c r="AK15" s="420"/>
      <c r="AL15" s="420"/>
      <c r="AM15" s="376"/>
      <c r="AN15" s="443"/>
      <c r="AO15" s="399"/>
      <c r="AP15" s="394"/>
      <c r="AQ15" s="400"/>
      <c r="AR15" s="395"/>
      <c r="AS15" s="356"/>
      <c r="AT15" s="353"/>
      <c r="AU15" s="343"/>
      <c r="AV15" s="90"/>
      <c r="AW15" s="334"/>
      <c r="AX15" s="334"/>
      <c r="AY15" s="334"/>
      <c r="AZ15" s="334"/>
      <c r="BA15" s="334"/>
      <c r="BB15" s="334"/>
      <c r="BC15" s="334"/>
      <c r="BD15" s="334"/>
      <c r="BE15" s="334"/>
      <c r="BF15" s="334"/>
      <c r="BG15" s="334"/>
      <c r="BH15" s="334"/>
      <c r="BI15" s="334"/>
      <c r="BJ15" s="334"/>
      <c r="BK15" s="334"/>
      <c r="BL15" s="334"/>
      <c r="BM15" s="334"/>
      <c r="BN15" s="334"/>
      <c r="BO15" s="334"/>
      <c r="BP15" s="334"/>
      <c r="BQ15" s="334"/>
      <c r="BR15" s="334"/>
      <c r="BS15" s="334"/>
      <c r="BT15" s="334"/>
      <c r="BU15" s="334"/>
      <c r="BV15" s="334"/>
      <c r="BW15" s="334"/>
      <c r="BX15" s="334"/>
      <c r="BY15" s="334"/>
      <c r="BZ15" s="334"/>
      <c r="CA15" s="334"/>
      <c r="CB15" s="334"/>
      <c r="CC15" s="330"/>
      <c r="CD15" s="334"/>
      <c r="CE15" s="334"/>
      <c r="CF15" s="334"/>
      <c r="CG15" s="334"/>
      <c r="CH15" s="334"/>
      <c r="CI15" s="334"/>
      <c r="CJ15" s="334"/>
      <c r="CK15" s="334"/>
      <c r="CL15" s="334"/>
      <c r="CM15" s="334"/>
      <c r="CN15" s="334"/>
      <c r="CO15" s="334"/>
      <c r="CP15" s="334"/>
      <c r="CQ15" s="334"/>
      <c r="CR15" s="334"/>
      <c r="CS15" s="334"/>
      <c r="CT15" s="334"/>
      <c r="CU15" s="334"/>
      <c r="CV15" s="334"/>
      <c r="CW15" s="334"/>
      <c r="CX15" s="334"/>
      <c r="CY15" s="334"/>
      <c r="CZ15" s="334"/>
      <c r="DA15" s="334"/>
      <c r="DB15" s="334"/>
      <c r="DC15" s="334"/>
      <c r="DD15" s="334"/>
      <c r="DE15" s="334"/>
      <c r="DF15" s="334"/>
      <c r="DG15" s="334"/>
      <c r="DH15" s="334"/>
      <c r="DI15" s="334"/>
      <c r="DJ15" s="151"/>
      <c r="DK15" s="334"/>
      <c r="DL15" s="334"/>
      <c r="DM15" s="334"/>
      <c r="DN15" s="334"/>
      <c r="DO15" s="334"/>
      <c r="DP15" s="334"/>
      <c r="DQ15" s="334"/>
      <c r="DR15" s="334"/>
      <c r="DS15" s="334"/>
      <c r="DT15" s="334"/>
      <c r="DU15" s="334"/>
      <c r="DV15" s="334"/>
      <c r="DW15" s="334"/>
      <c r="DX15" s="334"/>
      <c r="DY15" s="334"/>
      <c r="DZ15" s="334"/>
      <c r="EA15" s="334"/>
      <c r="EB15" s="334"/>
      <c r="EC15" s="334"/>
      <c r="ED15" s="334"/>
      <c r="EE15" s="334"/>
      <c r="EF15" s="334"/>
      <c r="EG15" s="334"/>
      <c r="EH15" s="334"/>
      <c r="EI15" s="334"/>
      <c r="EJ15" s="334"/>
      <c r="EK15" s="334"/>
      <c r="EL15" s="334"/>
      <c r="EM15" s="334"/>
      <c r="EN15" s="334"/>
      <c r="EO15" s="334"/>
      <c r="EP15" s="334"/>
      <c r="EQ15" s="90"/>
      <c r="ER15" s="334"/>
      <c r="ES15" s="334"/>
      <c r="ET15" s="334"/>
      <c r="EU15" s="334"/>
      <c r="EV15" s="334"/>
      <c r="EW15" s="334"/>
      <c r="EX15" s="334"/>
      <c r="EY15" s="334"/>
      <c r="EZ15" s="334"/>
      <c r="FA15" s="334"/>
      <c r="FB15" s="334"/>
      <c r="FC15" s="334"/>
      <c r="FD15" s="334"/>
      <c r="FE15" s="334"/>
      <c r="FF15" s="334"/>
      <c r="FG15" s="334"/>
      <c r="FH15" s="334"/>
      <c r="FI15" s="334"/>
      <c r="FJ15" s="334"/>
      <c r="FK15" s="334"/>
      <c r="FL15" s="334"/>
      <c r="FM15" s="334"/>
      <c r="FN15" s="334"/>
      <c r="FO15" s="334"/>
      <c r="FP15" s="334"/>
      <c r="FQ15" s="334"/>
      <c r="FR15" s="334"/>
      <c r="FS15" s="334"/>
      <c r="FT15" s="334"/>
      <c r="FU15" s="334"/>
      <c r="FV15" s="334"/>
      <c r="FW15" s="334"/>
      <c r="FX15" s="90"/>
      <c r="FY15" s="334"/>
      <c r="FZ15" s="334"/>
      <c r="GA15" s="334"/>
      <c r="GB15" s="334"/>
      <c r="GC15" s="334"/>
      <c r="GD15" s="334"/>
      <c r="GE15" s="334"/>
      <c r="GF15" s="334"/>
      <c r="GG15" s="334"/>
      <c r="GH15" s="334"/>
      <c r="GI15" s="334"/>
      <c r="GJ15" s="334"/>
      <c r="GK15" s="334"/>
      <c r="GL15" s="334"/>
      <c r="GM15" s="334"/>
      <c r="GN15" s="334"/>
      <c r="GO15" s="334"/>
      <c r="GP15" s="334"/>
      <c r="GQ15" s="334"/>
      <c r="GR15" s="334"/>
      <c r="GS15" s="334"/>
      <c r="GT15" s="334"/>
      <c r="GU15" s="334"/>
      <c r="GV15" s="334"/>
      <c r="GW15" s="334"/>
      <c r="GX15" s="334"/>
      <c r="GY15" s="334"/>
      <c r="GZ15" s="334"/>
      <c r="HA15" s="334"/>
      <c r="HB15" s="334"/>
      <c r="HC15" s="334"/>
      <c r="HD15" s="334"/>
      <c r="HE15" s="90"/>
      <c r="HF15" s="334"/>
      <c r="HG15" s="334"/>
      <c r="HH15" s="334"/>
      <c r="HI15" s="334"/>
      <c r="HJ15" s="334"/>
      <c r="HK15" s="334"/>
      <c r="HL15" s="334"/>
      <c r="HM15" s="334"/>
      <c r="HN15" s="334"/>
      <c r="HO15" s="334"/>
      <c r="HP15" s="334"/>
      <c r="HQ15" s="334"/>
      <c r="HR15" s="334"/>
      <c r="HS15" s="334"/>
      <c r="HT15" s="334"/>
      <c r="HU15" s="334"/>
      <c r="HV15" s="334"/>
      <c r="HW15" s="334"/>
      <c r="HX15" s="334"/>
      <c r="HY15" s="334"/>
      <c r="HZ15" s="334"/>
      <c r="IA15" s="334"/>
      <c r="IB15" s="334"/>
      <c r="IC15" s="334"/>
      <c r="ID15" s="334"/>
      <c r="IE15" s="334"/>
      <c r="IF15" s="334"/>
      <c r="IG15" s="334"/>
      <c r="IH15" s="334"/>
      <c r="II15" s="334"/>
      <c r="IJ15" s="334"/>
      <c r="IK15" s="334"/>
      <c r="IL15" s="90"/>
      <c r="IM15" s="334"/>
      <c r="IN15" s="334"/>
      <c r="IO15" s="334"/>
      <c r="IP15" s="334"/>
      <c r="IQ15" s="334"/>
      <c r="IR15" s="334"/>
      <c r="IS15" s="334"/>
      <c r="IT15" s="334"/>
      <c r="IU15" s="334"/>
      <c r="IV15" s="334"/>
      <c r="IW15" s="334"/>
      <c r="IX15" s="334"/>
      <c r="IY15" s="334"/>
      <c r="IZ15" s="334"/>
      <c r="JA15" s="334"/>
      <c r="JB15" s="334"/>
      <c r="JC15" s="334"/>
      <c r="JD15" s="334"/>
      <c r="JE15" s="334"/>
      <c r="JF15" s="334"/>
      <c r="JG15" s="334"/>
      <c r="JH15" s="334"/>
      <c r="JI15" s="334"/>
      <c r="JJ15" s="334"/>
      <c r="JK15" s="334"/>
      <c r="JL15" s="334"/>
      <c r="JM15" s="334"/>
      <c r="JN15" s="334"/>
      <c r="JO15" s="334"/>
      <c r="JP15" s="334"/>
      <c r="JQ15" s="334"/>
      <c r="JR15" s="334"/>
      <c r="JS15" s="90"/>
      <c r="JT15" s="334"/>
      <c r="JU15" s="334"/>
      <c r="JV15" s="334"/>
      <c r="JW15" s="334"/>
      <c r="JX15" s="334"/>
      <c r="JY15" s="334"/>
      <c r="JZ15" s="334"/>
      <c r="KA15" s="334"/>
      <c r="KB15" s="334"/>
      <c r="KC15" s="334"/>
      <c r="KD15" s="334"/>
      <c r="KE15" s="334"/>
      <c r="KF15" s="334"/>
      <c r="KG15" s="334"/>
      <c r="KH15" s="334"/>
      <c r="KI15" s="334"/>
      <c r="KJ15" s="334"/>
      <c r="KK15" s="334"/>
      <c r="KL15" s="334"/>
      <c r="KM15" s="334"/>
      <c r="KN15" s="334"/>
      <c r="KO15" s="334"/>
      <c r="KP15" s="334"/>
      <c r="KQ15" s="334"/>
      <c r="KR15" s="334"/>
      <c r="KS15" s="334"/>
      <c r="KT15" s="334"/>
      <c r="KU15" s="334"/>
      <c r="KV15" s="334"/>
      <c r="KW15" s="334"/>
      <c r="KX15" s="334"/>
      <c r="KY15" s="334"/>
      <c r="KZ15" s="90"/>
      <c r="LA15" s="334"/>
      <c r="LB15" s="334"/>
      <c r="LC15" s="334"/>
      <c r="LD15" s="334"/>
      <c r="LE15" s="334"/>
      <c r="LF15" s="334"/>
      <c r="LG15" s="334"/>
      <c r="LH15" s="334"/>
      <c r="LI15" s="334"/>
      <c r="LJ15" s="334"/>
      <c r="LK15" s="334"/>
      <c r="LL15" s="334"/>
      <c r="LM15" s="334"/>
      <c r="LN15" s="334"/>
      <c r="LO15" s="334"/>
      <c r="LP15" s="334"/>
      <c r="LQ15" s="334"/>
      <c r="LR15" s="334"/>
      <c r="LS15" s="334"/>
      <c r="LT15" s="334"/>
      <c r="LU15" s="334"/>
      <c r="LV15" s="334"/>
      <c r="LW15" s="334"/>
      <c r="LX15" s="334"/>
      <c r="LY15" s="334"/>
      <c r="LZ15" s="334"/>
      <c r="MA15" s="334"/>
      <c r="MB15" s="334"/>
      <c r="MC15" s="334"/>
      <c r="MD15" s="334"/>
      <c r="ME15" s="334"/>
      <c r="MF15" s="334"/>
      <c r="MG15" s="90"/>
      <c r="MH15" s="462"/>
      <c r="MI15" s="153"/>
      <c r="MJ15" s="462"/>
      <c r="MK15" s="157"/>
      <c r="ML15" s="336"/>
      <c r="MM15" s="153"/>
      <c r="MN15" s="462"/>
      <c r="MO15" s="90"/>
      <c r="MP15" s="327"/>
      <c r="MQ15" s="90"/>
      <c r="MR15" s="90"/>
      <c r="MS15" s="90"/>
      <c r="MT15" s="90"/>
      <c r="MU15" s="90"/>
      <c r="MV15" s="90"/>
      <c r="MW15" s="90"/>
      <c r="MX15" s="90"/>
      <c r="MY15" s="90"/>
      <c r="MZ15" s="90"/>
      <c r="NA15" s="90"/>
      <c r="NB15" s="90"/>
      <c r="NC15" s="90"/>
      <c r="ND15" s="90"/>
      <c r="NE15" s="90"/>
      <c r="NF15" s="90"/>
      <c r="NG15" s="90"/>
      <c r="NH15" s="90"/>
      <c r="NI15" s="90"/>
      <c r="NJ15" s="90"/>
      <c r="NK15" s="90"/>
      <c r="NL15" s="90"/>
      <c r="NM15" s="90"/>
      <c r="NN15" s="90"/>
      <c r="NO15" s="90"/>
      <c r="NP15" s="90"/>
      <c r="NQ15" s="90"/>
      <c r="NR15" s="90"/>
      <c r="NS15" s="90"/>
      <c r="NT15" s="90"/>
      <c r="NU15" s="90"/>
      <c r="NV15" s="90"/>
      <c r="NW15" s="90"/>
      <c r="NX15" s="90"/>
      <c r="NY15" s="90"/>
      <c r="NZ15" s="90"/>
      <c r="OA15" s="90"/>
      <c r="OB15" s="90"/>
      <c r="OC15" s="90"/>
      <c r="OD15" s="90"/>
      <c r="OE15" s="90"/>
      <c r="OF15" s="90"/>
      <c r="OG15" s="90"/>
      <c r="OH15" s="90"/>
      <c r="OI15" s="90"/>
      <c r="OJ15" s="90"/>
      <c r="OK15" s="90"/>
      <c r="OL15" s="90"/>
      <c r="OM15" s="90"/>
      <c r="ON15" s="90"/>
      <c r="OO15" s="90"/>
      <c r="OP15" s="90"/>
      <c r="OQ15" s="90"/>
      <c r="OR15" s="90"/>
      <c r="OS15" s="90"/>
      <c r="OT15" s="90"/>
      <c r="OU15" s="90"/>
      <c r="OV15" s="90"/>
      <c r="OW15" s="90"/>
      <c r="OX15" s="90"/>
      <c r="OY15" s="90"/>
      <c r="OZ15" s="90"/>
      <c r="PA15" s="90"/>
      <c r="PB15" s="90"/>
      <c r="PC15" s="90"/>
      <c r="PD15" s="90"/>
      <c r="PE15" s="90"/>
      <c r="PF15" s="90"/>
      <c r="PG15" s="90"/>
      <c r="PH15" s="90"/>
      <c r="PI15" s="90"/>
      <c r="PJ15" s="90"/>
      <c r="PK15" s="90"/>
      <c r="PL15" s="90"/>
      <c r="PM15" s="90"/>
      <c r="PN15" s="90"/>
      <c r="PO15" s="90"/>
      <c r="PP15" s="90"/>
      <c r="PQ15" s="90"/>
      <c r="PR15" s="90"/>
      <c r="PS15" s="90"/>
      <c r="PT15" s="90"/>
      <c r="PU15" s="90"/>
      <c r="PV15" s="90"/>
      <c r="PW15" s="90"/>
      <c r="PX15" s="90"/>
      <c r="PY15" s="90"/>
      <c r="PZ15" s="90"/>
      <c r="QA15" s="90"/>
      <c r="QB15" s="90"/>
      <c r="QC15" s="90"/>
      <c r="QD15" s="90"/>
      <c r="QE15" s="90"/>
      <c r="QF15" s="90"/>
      <c r="QG15" s="90"/>
      <c r="QH15" s="90"/>
      <c r="QI15" s="90"/>
      <c r="QJ15" s="90"/>
      <c r="QK15" s="90"/>
      <c r="QL15" s="90"/>
      <c r="QM15" s="90"/>
      <c r="QN15" s="90"/>
      <c r="QO15" s="90"/>
      <c r="QP15" s="90"/>
      <c r="QQ15" s="90"/>
      <c r="QR15" s="90"/>
      <c r="QS15" s="90"/>
      <c r="QT15" s="90"/>
      <c r="QU15" s="90"/>
      <c r="QV15" s="90"/>
      <c r="QW15" s="90"/>
      <c r="QX15" s="90"/>
      <c r="QY15" s="90"/>
      <c r="QZ15" s="90"/>
      <c r="RA15" s="90"/>
      <c r="RB15" s="90"/>
      <c r="RC15" s="90"/>
      <c r="RD15" s="90"/>
      <c r="RE15" s="90"/>
      <c r="RF15" s="90"/>
      <c r="RG15" s="90"/>
      <c r="RH15" s="90"/>
      <c r="RI15" s="90"/>
      <c r="RJ15" s="90"/>
      <c r="RK15" s="90"/>
      <c r="RL15" s="90"/>
      <c r="RM15" s="90"/>
      <c r="RN15" s="90"/>
      <c r="RO15" s="90"/>
      <c r="RP15" s="90"/>
      <c r="RQ15" s="90"/>
      <c r="RR15" s="90"/>
      <c r="RS15" s="90"/>
      <c r="RT15" s="90"/>
      <c r="RU15" s="90"/>
      <c r="RV15" s="90"/>
      <c r="RW15" s="90"/>
      <c r="RX15" s="90"/>
      <c r="RY15" s="90"/>
      <c r="RZ15" s="90"/>
      <c r="SA15" s="90"/>
      <c r="SB15" s="90"/>
      <c r="SC15" s="90"/>
      <c r="SD15" s="90"/>
      <c r="SE15" s="90"/>
      <c r="SF15" s="90"/>
      <c r="SG15" s="90"/>
      <c r="SH15" s="90"/>
      <c r="SI15" s="90"/>
      <c r="SJ15" s="90"/>
      <c r="SK15" s="90"/>
      <c r="SL15" s="90"/>
      <c r="SM15" s="90"/>
      <c r="SN15" s="90"/>
      <c r="SO15" s="90"/>
      <c r="SP15" s="90"/>
      <c r="SQ15" s="90"/>
      <c r="SR15" s="90"/>
      <c r="SS15" s="90"/>
      <c r="ST15" s="90"/>
      <c r="SU15" s="90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</row>
    <row r="16" spans="1:1535" ht="12" customHeight="1" thickBot="1" x14ac:dyDescent="0.25">
      <c r="A16" s="349"/>
      <c r="B16" s="350"/>
      <c r="C16" s="184">
        <f>Zápisy!W2307</f>
        <v>1010</v>
      </c>
      <c r="D16" s="172">
        <f>Zápisy!X2307</f>
        <v>1080</v>
      </c>
      <c r="E16" s="168">
        <f>Zápisy!U1230</f>
        <v>985</v>
      </c>
      <c r="F16" s="178">
        <f>Zápisy!V1230</f>
        <v>949</v>
      </c>
      <c r="G16" s="288"/>
      <c r="H16" s="289"/>
      <c r="I16" s="168">
        <f>Zápisy!W1054</f>
        <v>1011</v>
      </c>
      <c r="J16" s="178">
        <f>Zápisy!X1054</f>
        <v>1027</v>
      </c>
      <c r="K16" s="139">
        <f>Zápisy!U2154</f>
        <v>1020</v>
      </c>
      <c r="L16" s="172">
        <f>Zápisy!V2154</f>
        <v>1006</v>
      </c>
      <c r="M16" s="168">
        <f>Zápisy!U855</f>
        <v>983</v>
      </c>
      <c r="N16" s="178">
        <f>Zápisy!V855</f>
        <v>1006</v>
      </c>
      <c r="O16" s="139">
        <f>Zápisy!W1999</f>
        <v>1008</v>
      </c>
      <c r="P16" s="172">
        <f>Zápisy!X1999</f>
        <v>1028</v>
      </c>
      <c r="Q16" s="168">
        <f>Zápisy!W658</f>
        <v>1091</v>
      </c>
      <c r="R16" s="178">
        <f>Zápisy!X658</f>
        <v>928</v>
      </c>
      <c r="S16" s="139">
        <f>Zápisy!U1846</f>
        <v>1052</v>
      </c>
      <c r="T16" s="172">
        <f>Zápisy!V1846</f>
        <v>990</v>
      </c>
      <c r="U16" s="168">
        <f>Zápisy!U459</f>
        <v>992</v>
      </c>
      <c r="V16" s="178">
        <f>Zápisy!V459</f>
        <v>1046</v>
      </c>
      <c r="W16" s="139">
        <f>Zápisy!W1691</f>
        <v>999</v>
      </c>
      <c r="X16" s="172">
        <f>Zápisy!X1691</f>
        <v>927</v>
      </c>
      <c r="Y16" s="168">
        <f>Zápisy!W262</f>
        <v>1026</v>
      </c>
      <c r="Z16" s="178">
        <f>Zápisy!X262</f>
        <v>944</v>
      </c>
      <c r="AA16" s="139">
        <f>Zápisy!U1538</f>
        <v>1056</v>
      </c>
      <c r="AB16" s="172">
        <f>Zápisy!V1538</f>
        <v>977</v>
      </c>
      <c r="AC16" s="168">
        <f>Zápisy!U61</f>
        <v>1074</v>
      </c>
      <c r="AD16" s="178">
        <f>Zápisy!V61</f>
        <v>933</v>
      </c>
      <c r="AE16" s="139">
        <f>Zápisy!W1383</f>
        <v>990</v>
      </c>
      <c r="AF16" s="172">
        <f>Zápisy!X1383</f>
        <v>940</v>
      </c>
      <c r="AG16" s="168">
        <f>Zápisy!W2506</f>
        <v>1042</v>
      </c>
      <c r="AH16" s="135">
        <f>Zápisy!X2506</f>
        <v>872</v>
      </c>
      <c r="AI16" s="351"/>
      <c r="AJ16" s="420"/>
      <c r="AK16" s="420"/>
      <c r="AL16" s="420"/>
      <c r="AM16" s="376"/>
      <c r="AN16" s="443"/>
      <c r="AO16" s="399"/>
      <c r="AP16" s="394"/>
      <c r="AQ16" s="400"/>
      <c r="AR16" s="395"/>
      <c r="AS16" s="357"/>
      <c r="AT16" s="354"/>
      <c r="AU16" s="344"/>
      <c r="AV16" s="90"/>
      <c r="AW16" s="334"/>
      <c r="AX16" s="334"/>
      <c r="AY16" s="334"/>
      <c r="AZ16" s="334"/>
      <c r="BA16" s="334"/>
      <c r="BB16" s="334"/>
      <c r="BC16" s="334"/>
      <c r="BD16" s="334"/>
      <c r="BE16" s="334"/>
      <c r="BF16" s="334"/>
      <c r="BG16" s="334"/>
      <c r="BH16" s="334"/>
      <c r="BI16" s="334"/>
      <c r="BJ16" s="334"/>
      <c r="BK16" s="334"/>
      <c r="BL16" s="334"/>
      <c r="BM16" s="334"/>
      <c r="BN16" s="334"/>
      <c r="BO16" s="334"/>
      <c r="BP16" s="334"/>
      <c r="BQ16" s="334"/>
      <c r="BR16" s="334"/>
      <c r="BS16" s="334"/>
      <c r="BT16" s="334"/>
      <c r="BU16" s="334"/>
      <c r="BV16" s="334"/>
      <c r="BW16" s="334"/>
      <c r="BX16" s="334"/>
      <c r="BY16" s="334"/>
      <c r="BZ16" s="334"/>
      <c r="CA16" s="334"/>
      <c r="CB16" s="334"/>
      <c r="CC16" s="330"/>
      <c r="CD16" s="334"/>
      <c r="CE16" s="334"/>
      <c r="CF16" s="334"/>
      <c r="CG16" s="334"/>
      <c r="CH16" s="334"/>
      <c r="CI16" s="334"/>
      <c r="CJ16" s="334"/>
      <c r="CK16" s="334"/>
      <c r="CL16" s="334"/>
      <c r="CM16" s="334"/>
      <c r="CN16" s="334"/>
      <c r="CO16" s="334"/>
      <c r="CP16" s="334"/>
      <c r="CQ16" s="334"/>
      <c r="CR16" s="334"/>
      <c r="CS16" s="334"/>
      <c r="CT16" s="334"/>
      <c r="CU16" s="334"/>
      <c r="CV16" s="334"/>
      <c r="CW16" s="334"/>
      <c r="CX16" s="334"/>
      <c r="CY16" s="334"/>
      <c r="CZ16" s="334"/>
      <c r="DA16" s="334"/>
      <c r="DB16" s="334"/>
      <c r="DC16" s="334"/>
      <c r="DD16" s="334"/>
      <c r="DE16" s="334"/>
      <c r="DF16" s="334"/>
      <c r="DG16" s="334"/>
      <c r="DH16" s="334"/>
      <c r="DI16" s="334"/>
      <c r="DJ16" s="151"/>
      <c r="DK16" s="334"/>
      <c r="DL16" s="334"/>
      <c r="DM16" s="334"/>
      <c r="DN16" s="334"/>
      <c r="DO16" s="334"/>
      <c r="DP16" s="334"/>
      <c r="DQ16" s="334"/>
      <c r="DR16" s="334"/>
      <c r="DS16" s="334"/>
      <c r="DT16" s="334"/>
      <c r="DU16" s="334"/>
      <c r="DV16" s="334"/>
      <c r="DW16" s="334"/>
      <c r="DX16" s="334"/>
      <c r="DY16" s="334"/>
      <c r="DZ16" s="334"/>
      <c r="EA16" s="334"/>
      <c r="EB16" s="334"/>
      <c r="EC16" s="334"/>
      <c r="ED16" s="334"/>
      <c r="EE16" s="334"/>
      <c r="EF16" s="334"/>
      <c r="EG16" s="334"/>
      <c r="EH16" s="334"/>
      <c r="EI16" s="334"/>
      <c r="EJ16" s="334"/>
      <c r="EK16" s="334"/>
      <c r="EL16" s="334"/>
      <c r="EM16" s="334"/>
      <c r="EN16" s="334"/>
      <c r="EO16" s="334"/>
      <c r="EP16" s="334"/>
      <c r="EQ16" s="90"/>
      <c r="ER16" s="334"/>
      <c r="ES16" s="334"/>
      <c r="ET16" s="334"/>
      <c r="EU16" s="334"/>
      <c r="EV16" s="334"/>
      <c r="EW16" s="334"/>
      <c r="EX16" s="334"/>
      <c r="EY16" s="334"/>
      <c r="EZ16" s="334"/>
      <c r="FA16" s="334"/>
      <c r="FB16" s="334"/>
      <c r="FC16" s="334"/>
      <c r="FD16" s="334"/>
      <c r="FE16" s="334"/>
      <c r="FF16" s="334"/>
      <c r="FG16" s="334"/>
      <c r="FH16" s="334"/>
      <c r="FI16" s="334"/>
      <c r="FJ16" s="334"/>
      <c r="FK16" s="334"/>
      <c r="FL16" s="334"/>
      <c r="FM16" s="334"/>
      <c r="FN16" s="334"/>
      <c r="FO16" s="334"/>
      <c r="FP16" s="334"/>
      <c r="FQ16" s="334"/>
      <c r="FR16" s="334"/>
      <c r="FS16" s="334"/>
      <c r="FT16" s="334"/>
      <c r="FU16" s="334"/>
      <c r="FV16" s="334"/>
      <c r="FW16" s="334"/>
      <c r="FX16" s="90"/>
      <c r="FY16" s="334"/>
      <c r="FZ16" s="334"/>
      <c r="GA16" s="334"/>
      <c r="GB16" s="334"/>
      <c r="GC16" s="334"/>
      <c r="GD16" s="334"/>
      <c r="GE16" s="334"/>
      <c r="GF16" s="334"/>
      <c r="GG16" s="334"/>
      <c r="GH16" s="334"/>
      <c r="GI16" s="334"/>
      <c r="GJ16" s="334"/>
      <c r="GK16" s="334"/>
      <c r="GL16" s="334"/>
      <c r="GM16" s="334"/>
      <c r="GN16" s="334"/>
      <c r="GO16" s="334"/>
      <c r="GP16" s="334"/>
      <c r="GQ16" s="334"/>
      <c r="GR16" s="334"/>
      <c r="GS16" s="334"/>
      <c r="GT16" s="334"/>
      <c r="GU16" s="334"/>
      <c r="GV16" s="334"/>
      <c r="GW16" s="334"/>
      <c r="GX16" s="334"/>
      <c r="GY16" s="334"/>
      <c r="GZ16" s="334"/>
      <c r="HA16" s="334"/>
      <c r="HB16" s="334"/>
      <c r="HC16" s="334"/>
      <c r="HD16" s="334"/>
      <c r="HE16" s="90"/>
      <c r="HF16" s="334"/>
      <c r="HG16" s="334"/>
      <c r="HH16" s="334"/>
      <c r="HI16" s="334"/>
      <c r="HJ16" s="334"/>
      <c r="HK16" s="334"/>
      <c r="HL16" s="334"/>
      <c r="HM16" s="334"/>
      <c r="HN16" s="334"/>
      <c r="HO16" s="334"/>
      <c r="HP16" s="334"/>
      <c r="HQ16" s="334"/>
      <c r="HR16" s="334"/>
      <c r="HS16" s="334"/>
      <c r="HT16" s="334"/>
      <c r="HU16" s="334"/>
      <c r="HV16" s="334"/>
      <c r="HW16" s="334"/>
      <c r="HX16" s="334"/>
      <c r="HY16" s="334"/>
      <c r="HZ16" s="334"/>
      <c r="IA16" s="334"/>
      <c r="IB16" s="334"/>
      <c r="IC16" s="334"/>
      <c r="ID16" s="334"/>
      <c r="IE16" s="334"/>
      <c r="IF16" s="334"/>
      <c r="IG16" s="334"/>
      <c r="IH16" s="334"/>
      <c r="II16" s="334"/>
      <c r="IJ16" s="334"/>
      <c r="IK16" s="334"/>
      <c r="IL16" s="90"/>
      <c r="IM16" s="334"/>
      <c r="IN16" s="334"/>
      <c r="IO16" s="334"/>
      <c r="IP16" s="334"/>
      <c r="IQ16" s="334"/>
      <c r="IR16" s="334"/>
      <c r="IS16" s="334"/>
      <c r="IT16" s="334"/>
      <c r="IU16" s="334"/>
      <c r="IV16" s="334"/>
      <c r="IW16" s="334"/>
      <c r="IX16" s="334"/>
      <c r="IY16" s="334"/>
      <c r="IZ16" s="334"/>
      <c r="JA16" s="334"/>
      <c r="JB16" s="334"/>
      <c r="JC16" s="334"/>
      <c r="JD16" s="334"/>
      <c r="JE16" s="334"/>
      <c r="JF16" s="334"/>
      <c r="JG16" s="334"/>
      <c r="JH16" s="334"/>
      <c r="JI16" s="334"/>
      <c r="JJ16" s="334"/>
      <c r="JK16" s="334"/>
      <c r="JL16" s="334"/>
      <c r="JM16" s="334"/>
      <c r="JN16" s="334"/>
      <c r="JO16" s="334"/>
      <c r="JP16" s="334"/>
      <c r="JQ16" s="334"/>
      <c r="JR16" s="334"/>
      <c r="JS16" s="90"/>
      <c r="JT16" s="334"/>
      <c r="JU16" s="334"/>
      <c r="JV16" s="334"/>
      <c r="JW16" s="334"/>
      <c r="JX16" s="334"/>
      <c r="JY16" s="334"/>
      <c r="JZ16" s="334"/>
      <c r="KA16" s="334"/>
      <c r="KB16" s="334"/>
      <c r="KC16" s="334"/>
      <c r="KD16" s="334"/>
      <c r="KE16" s="334"/>
      <c r="KF16" s="334"/>
      <c r="KG16" s="334"/>
      <c r="KH16" s="334"/>
      <c r="KI16" s="334"/>
      <c r="KJ16" s="334"/>
      <c r="KK16" s="334"/>
      <c r="KL16" s="334"/>
      <c r="KM16" s="334"/>
      <c r="KN16" s="334"/>
      <c r="KO16" s="334"/>
      <c r="KP16" s="334"/>
      <c r="KQ16" s="334"/>
      <c r="KR16" s="334"/>
      <c r="KS16" s="334"/>
      <c r="KT16" s="334"/>
      <c r="KU16" s="334"/>
      <c r="KV16" s="334"/>
      <c r="KW16" s="334"/>
      <c r="KX16" s="334"/>
      <c r="KY16" s="334"/>
      <c r="KZ16" s="90"/>
      <c r="LA16" s="334"/>
      <c r="LB16" s="334"/>
      <c r="LC16" s="334"/>
      <c r="LD16" s="334"/>
      <c r="LE16" s="334"/>
      <c r="LF16" s="334"/>
      <c r="LG16" s="334"/>
      <c r="LH16" s="334"/>
      <c r="LI16" s="334"/>
      <c r="LJ16" s="334"/>
      <c r="LK16" s="334"/>
      <c r="LL16" s="334"/>
      <c r="LM16" s="334"/>
      <c r="LN16" s="334"/>
      <c r="LO16" s="334"/>
      <c r="LP16" s="334"/>
      <c r="LQ16" s="334"/>
      <c r="LR16" s="334"/>
      <c r="LS16" s="334"/>
      <c r="LT16" s="334"/>
      <c r="LU16" s="334"/>
      <c r="LV16" s="334"/>
      <c r="LW16" s="334"/>
      <c r="LX16" s="334"/>
      <c r="LY16" s="334"/>
      <c r="LZ16" s="334"/>
      <c r="MA16" s="334"/>
      <c r="MB16" s="334"/>
      <c r="MC16" s="334"/>
      <c r="MD16" s="334"/>
      <c r="ME16" s="334"/>
      <c r="MF16" s="334"/>
      <c r="MG16" s="90"/>
      <c r="MH16" s="462"/>
      <c r="MI16" s="153"/>
      <c r="MJ16" s="462"/>
      <c r="MK16" s="157"/>
      <c r="ML16" s="336"/>
      <c r="MM16" s="153"/>
      <c r="MN16" s="462"/>
      <c r="MO16" s="90"/>
      <c r="MP16" s="327"/>
      <c r="MQ16" s="90"/>
      <c r="MR16" s="90"/>
      <c r="MS16" s="90"/>
      <c r="MT16" s="90"/>
      <c r="MU16" s="90"/>
      <c r="MV16" s="90"/>
      <c r="MW16" s="90"/>
      <c r="MX16" s="90"/>
      <c r="MY16" s="90"/>
      <c r="MZ16" s="90"/>
      <c r="NA16" s="90"/>
      <c r="NB16" s="90"/>
      <c r="NC16" s="90"/>
      <c r="ND16" s="90"/>
      <c r="NE16" s="90"/>
      <c r="NF16" s="90"/>
      <c r="NG16" s="90"/>
      <c r="NH16" s="90"/>
      <c r="NI16" s="90"/>
      <c r="NJ16" s="90"/>
      <c r="NK16" s="90"/>
      <c r="NL16" s="90"/>
      <c r="NM16" s="90"/>
      <c r="NN16" s="90"/>
      <c r="NO16" s="90"/>
      <c r="NP16" s="90"/>
      <c r="NQ16" s="90"/>
      <c r="NR16" s="90"/>
      <c r="NS16" s="90"/>
      <c r="NT16" s="90"/>
      <c r="NU16" s="90"/>
      <c r="NV16" s="90"/>
      <c r="NW16" s="90"/>
      <c r="NX16" s="90"/>
      <c r="NY16" s="90"/>
      <c r="NZ16" s="90"/>
      <c r="OA16" s="90"/>
      <c r="OB16" s="90"/>
      <c r="OC16" s="90"/>
      <c r="OD16" s="90"/>
      <c r="OE16" s="90"/>
      <c r="OF16" s="90"/>
      <c r="OG16" s="90"/>
      <c r="OH16" s="90"/>
      <c r="OI16" s="90"/>
      <c r="OJ16" s="90"/>
      <c r="OK16" s="90"/>
      <c r="OL16" s="90"/>
      <c r="OM16" s="90"/>
      <c r="ON16" s="90"/>
      <c r="OO16" s="90"/>
      <c r="OP16" s="90"/>
      <c r="OQ16" s="90"/>
      <c r="OR16" s="90"/>
      <c r="OS16" s="90"/>
      <c r="OT16" s="90"/>
      <c r="OU16" s="90"/>
      <c r="OV16" s="90"/>
      <c r="OW16" s="90"/>
      <c r="OX16" s="90"/>
      <c r="OY16" s="90"/>
      <c r="OZ16" s="90"/>
      <c r="PA16" s="90"/>
      <c r="PB16" s="90"/>
      <c r="PC16" s="90"/>
      <c r="PD16" s="90"/>
      <c r="PE16" s="90"/>
      <c r="PF16" s="90"/>
      <c r="PG16" s="90"/>
      <c r="PH16" s="90"/>
      <c r="PI16" s="90"/>
      <c r="PJ16" s="90"/>
      <c r="PK16" s="90"/>
      <c r="PL16" s="90"/>
      <c r="PM16" s="90"/>
      <c r="PN16" s="90"/>
      <c r="PO16" s="90"/>
      <c r="PP16" s="90"/>
      <c r="PQ16" s="90"/>
      <c r="PR16" s="90"/>
      <c r="PS16" s="90"/>
      <c r="PT16" s="90"/>
      <c r="PU16" s="90"/>
      <c r="PV16" s="90"/>
      <c r="PW16" s="90"/>
      <c r="PX16" s="90"/>
      <c r="PY16" s="90"/>
      <c r="PZ16" s="90"/>
      <c r="QA16" s="90"/>
      <c r="QB16" s="90"/>
      <c r="QC16" s="90"/>
      <c r="QD16" s="90"/>
      <c r="QE16" s="90"/>
      <c r="QF16" s="90"/>
      <c r="QG16" s="90"/>
      <c r="QH16" s="90"/>
      <c r="QI16" s="90"/>
      <c r="QJ16" s="90"/>
      <c r="QK16" s="90"/>
      <c r="QL16" s="90"/>
      <c r="QM16" s="90"/>
      <c r="QN16" s="90"/>
      <c r="QO16" s="90"/>
      <c r="QP16" s="90"/>
      <c r="QQ16" s="90"/>
      <c r="QR16" s="90"/>
      <c r="QS16" s="90"/>
      <c r="QT16" s="90"/>
      <c r="QU16" s="90"/>
      <c r="QV16" s="90"/>
      <c r="QW16" s="90"/>
      <c r="QX16" s="90"/>
      <c r="QY16" s="90"/>
      <c r="QZ16" s="90"/>
      <c r="RA16" s="90"/>
      <c r="RB16" s="90"/>
      <c r="RC16" s="90"/>
      <c r="RD16" s="90"/>
      <c r="RE16" s="90"/>
      <c r="RF16" s="90"/>
      <c r="RG16" s="90"/>
      <c r="RH16" s="90"/>
      <c r="RI16" s="90"/>
      <c r="RJ16" s="90"/>
      <c r="RK16" s="90"/>
      <c r="RL16" s="90"/>
      <c r="RM16" s="90"/>
      <c r="RN16" s="90"/>
      <c r="RO16" s="90"/>
      <c r="RP16" s="90"/>
      <c r="RQ16" s="90"/>
      <c r="RR16" s="90"/>
      <c r="RS16" s="90"/>
      <c r="RT16" s="90"/>
      <c r="RU16" s="90"/>
      <c r="RV16" s="90"/>
      <c r="RW16" s="90"/>
      <c r="RX16" s="90"/>
      <c r="RY16" s="90"/>
      <c r="RZ16" s="90"/>
      <c r="SA16" s="90"/>
      <c r="SB16" s="90"/>
      <c r="SC16" s="90"/>
      <c r="SD16" s="90"/>
      <c r="SE16" s="90"/>
      <c r="SF16" s="90"/>
      <c r="SG16" s="90"/>
      <c r="SH16" s="90"/>
      <c r="SI16" s="90"/>
      <c r="SJ16" s="90"/>
      <c r="SK16" s="90"/>
      <c r="SL16" s="90"/>
      <c r="SM16" s="90"/>
      <c r="SN16" s="90"/>
      <c r="SO16" s="90"/>
      <c r="SP16" s="90"/>
      <c r="SQ16" s="90"/>
      <c r="SR16" s="90"/>
      <c r="SS16" s="90"/>
      <c r="ST16" s="90"/>
      <c r="SU16" s="90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</row>
    <row r="17" spans="1:1535" s="156" customFormat="1" ht="12" customHeight="1" x14ac:dyDescent="0.2">
      <c r="A17" s="347" t="s">
        <v>101</v>
      </c>
      <c r="B17" s="348"/>
      <c r="C17" s="182">
        <f>Zápisy!U2129</f>
        <v>4</v>
      </c>
      <c r="D17" s="170">
        <f>Zápisy!V2129</f>
        <v>2</v>
      </c>
      <c r="E17" s="167">
        <f>Zápisy!W2328</f>
        <v>6</v>
      </c>
      <c r="F17" s="177">
        <f>Zápisy!X2328</f>
        <v>0</v>
      </c>
      <c r="G17" s="137">
        <f>Zápisy!U1052</f>
        <v>6</v>
      </c>
      <c r="H17" s="170">
        <f>Zápisy!V1052</f>
        <v>0</v>
      </c>
      <c r="I17" s="290"/>
      <c r="J17" s="291"/>
      <c r="K17" s="137">
        <f>Zápisy!W876</f>
        <v>2</v>
      </c>
      <c r="L17" s="170">
        <f>Zápisy!X876</f>
        <v>4</v>
      </c>
      <c r="M17" s="167">
        <f>Zápisy!U1976</f>
        <v>2</v>
      </c>
      <c r="N17" s="177">
        <f>Zápisy!V1976</f>
        <v>4</v>
      </c>
      <c r="O17" s="137">
        <f>Zápisy!U677</f>
        <v>6</v>
      </c>
      <c r="P17" s="170">
        <f>Zápisy!V677</f>
        <v>0</v>
      </c>
      <c r="Q17" s="167">
        <f>Zápisy!W1821</f>
        <v>6</v>
      </c>
      <c r="R17" s="177">
        <f>Zápisy!X1821</f>
        <v>0</v>
      </c>
      <c r="S17" s="137">
        <f>Zápisy!W480</f>
        <v>2</v>
      </c>
      <c r="T17" s="170">
        <f>Zápisy!X480</f>
        <v>4</v>
      </c>
      <c r="U17" s="167">
        <f>Zápisy!U1668</f>
        <v>6</v>
      </c>
      <c r="V17" s="177">
        <f>Zápisy!V1668</f>
        <v>0</v>
      </c>
      <c r="W17" s="137">
        <f>Zápisy!U281</f>
        <v>6</v>
      </c>
      <c r="X17" s="170">
        <f>Zápisy!V281</f>
        <v>0</v>
      </c>
      <c r="Y17" s="167">
        <f>Zápisy!W1513</f>
        <v>2</v>
      </c>
      <c r="Z17" s="177">
        <f>Zápisy!X1513</f>
        <v>4</v>
      </c>
      <c r="AA17" s="137">
        <f>Zápisy!W82</f>
        <v>6</v>
      </c>
      <c r="AB17" s="170">
        <f>Zápisy!X82</f>
        <v>0</v>
      </c>
      <c r="AC17" s="167">
        <f>Zápisy!U1360</f>
        <v>2</v>
      </c>
      <c r="AD17" s="177">
        <f>Zápisy!V1360</f>
        <v>4</v>
      </c>
      <c r="AE17" s="137">
        <f>Zápisy!U2525</f>
        <v>2</v>
      </c>
      <c r="AF17" s="170">
        <f>Zápisy!V2525</f>
        <v>4</v>
      </c>
      <c r="AG17" s="167">
        <f>Zápisy!W1205</f>
        <v>6</v>
      </c>
      <c r="AH17" s="134">
        <f>Zápisy!X1205</f>
        <v>0</v>
      </c>
      <c r="AI17" s="358">
        <f>SUM(CD17:DI17)</f>
        <v>15</v>
      </c>
      <c r="AJ17" s="459">
        <f>SUM(DK17:EP19)</f>
        <v>9</v>
      </c>
      <c r="AK17" s="459">
        <f>SUM(ER17:FW19)</f>
        <v>0</v>
      </c>
      <c r="AL17" s="459">
        <f>SUM(FY17:HD19)</f>
        <v>6</v>
      </c>
      <c r="AM17" s="377">
        <f>SUM(HF17:IK19)</f>
        <v>64</v>
      </c>
      <c r="AN17" s="460" t="s">
        <v>62</v>
      </c>
      <c r="AO17" s="380">
        <f>SUM(IM17:JR19)</f>
        <v>26</v>
      </c>
      <c r="AP17" s="388">
        <f>SUM(JT17:KY19)</f>
        <v>75</v>
      </c>
      <c r="AQ17" s="396" t="s">
        <v>62</v>
      </c>
      <c r="AR17" s="391">
        <f>SUM(LA17:MF19)</f>
        <v>45</v>
      </c>
      <c r="AS17" s="364">
        <f>IF(AI17=0,0,ML17/AI17)</f>
        <v>998.33333333333337</v>
      </c>
      <c r="AT17" s="361">
        <f>SUM(AW17:CB19)</f>
        <v>18</v>
      </c>
      <c r="AU17" s="367">
        <f t="shared" ref="AU17" si="4">RANK(MN17,$MN$8:$MN$55)</f>
        <v>6</v>
      </c>
      <c r="AV17" s="90"/>
      <c r="AW17" s="334">
        <f>IF(C17&gt;D17,2,IF(AND(C17=D17,C17&gt;1),1,0))</f>
        <v>2</v>
      </c>
      <c r="AX17" s="334"/>
      <c r="AY17" s="334">
        <f>IF(E17&gt;F17,2,IF(AND(E17=F17,E17&gt;1),1,0))</f>
        <v>2</v>
      </c>
      <c r="AZ17" s="334"/>
      <c r="BA17" s="334">
        <f>IF(G17&gt;H17,2,IF(AND(G17=H17,G17&gt;1),1,0))</f>
        <v>2</v>
      </c>
      <c r="BB17" s="334"/>
      <c r="BC17" s="334"/>
      <c r="BD17" s="334"/>
      <c r="BE17" s="334">
        <f>IF(K17&gt;L17,2,IF(AND(K17=L17,K17&gt;1),1,0))</f>
        <v>0</v>
      </c>
      <c r="BF17" s="334"/>
      <c r="BG17" s="334">
        <f>IF(M17&gt;N17,2,IF(AND(M17=N17,M17&gt;1),1,0))</f>
        <v>0</v>
      </c>
      <c r="BH17" s="334"/>
      <c r="BI17" s="334">
        <f>IF(O17&gt;P17,2,IF(AND(O17=P17,O17&gt;1),1,0))</f>
        <v>2</v>
      </c>
      <c r="BJ17" s="334"/>
      <c r="BK17" s="334">
        <f>IF(Q17&gt;R17,2,IF(AND(Q17=R17,Q17&gt;1),1,0))</f>
        <v>2</v>
      </c>
      <c r="BL17" s="334"/>
      <c r="BM17" s="334">
        <f>IF(S17&gt;T17,2,IF(AND(S17=T17,S17&gt;1),1,0))</f>
        <v>0</v>
      </c>
      <c r="BN17" s="334"/>
      <c r="BO17" s="334">
        <f>IF(U17&gt;V17,2,IF(AND(U17=V17,U17&gt;1),1,0))</f>
        <v>2</v>
      </c>
      <c r="BP17" s="334"/>
      <c r="BQ17" s="334">
        <f>IF(W17&gt;X17,2,IF(AND(W17=X17,W17&gt;1),1,0))</f>
        <v>2</v>
      </c>
      <c r="BR17" s="334"/>
      <c r="BS17" s="334">
        <f>IF(Y17&gt;Z17,2,IF(AND(Y17=Z17,Y17&gt;1),1,0))</f>
        <v>0</v>
      </c>
      <c r="BT17" s="334"/>
      <c r="BU17" s="334">
        <f>IF(AA17&gt;AB17,2,IF(AND(AA17=AB17,AA17&gt;1),1,0))</f>
        <v>2</v>
      </c>
      <c r="BV17" s="334"/>
      <c r="BW17" s="334">
        <f>IF(AC17&gt;AD17,2,IF(AND(AC17=AD17,AC17&gt;1),1,0))</f>
        <v>0</v>
      </c>
      <c r="BX17" s="334"/>
      <c r="BY17" s="334">
        <f>IF(AE17&gt;AF17,2,IF(AND(AE17=AF17,AE17&gt;1),1,0))</f>
        <v>0</v>
      </c>
      <c r="BZ17" s="334"/>
      <c r="CA17" s="334">
        <f>IF(AG17&gt;AH17,2,IF(AND(AG17=AH17,AG17&gt;1),1,0))</f>
        <v>2</v>
      </c>
      <c r="CB17" s="334"/>
      <c r="CC17" s="330"/>
      <c r="CD17" s="334">
        <f>IF(C17+D17&gt;0,1,0)</f>
        <v>1</v>
      </c>
      <c r="CE17" s="334"/>
      <c r="CF17" s="334">
        <f>IF(E17+F17&gt;0,1,0)</f>
        <v>1</v>
      </c>
      <c r="CG17" s="334"/>
      <c r="CH17" s="334">
        <f>IF(G17+H17&gt;0,1,0)</f>
        <v>1</v>
      </c>
      <c r="CI17" s="334"/>
      <c r="CJ17" s="334"/>
      <c r="CK17" s="334"/>
      <c r="CL17" s="334">
        <f>IF(K17+L17&gt;0,1,0)</f>
        <v>1</v>
      </c>
      <c r="CM17" s="334"/>
      <c r="CN17" s="334">
        <f>IF(M17+N17&gt;0,1,0)</f>
        <v>1</v>
      </c>
      <c r="CO17" s="334"/>
      <c r="CP17" s="334">
        <f>IF(O17+P17&gt;0,1,0)</f>
        <v>1</v>
      </c>
      <c r="CQ17" s="334"/>
      <c r="CR17" s="334">
        <f>IF(Q17+R17&gt;0,1,0)</f>
        <v>1</v>
      </c>
      <c r="CS17" s="334"/>
      <c r="CT17" s="334">
        <f>IF(S17+T17&gt;0,1,0)</f>
        <v>1</v>
      </c>
      <c r="CU17" s="334"/>
      <c r="CV17" s="334">
        <f>IF(U17+V17&gt;0,1,0)</f>
        <v>1</v>
      </c>
      <c r="CW17" s="334"/>
      <c r="CX17" s="334">
        <f>IF(W17+X17&gt;0,1,0)</f>
        <v>1</v>
      </c>
      <c r="CY17" s="334"/>
      <c r="CZ17" s="334">
        <f>IF(Y17+Z17&gt;0,1,0)</f>
        <v>1</v>
      </c>
      <c r="DA17" s="334"/>
      <c r="DB17" s="334">
        <f>IF(AA17+AB17&gt;0,1,0)</f>
        <v>1</v>
      </c>
      <c r="DC17" s="334"/>
      <c r="DD17" s="334">
        <f>IF(AC17+AD17&gt;0,1,0)</f>
        <v>1</v>
      </c>
      <c r="DE17" s="334"/>
      <c r="DF17" s="334">
        <f>IF(AE17+AF17&gt;0,1,0)</f>
        <v>1</v>
      </c>
      <c r="DG17" s="334"/>
      <c r="DH17" s="334">
        <f>IF(AG17+AH17&gt;0,1,0)</f>
        <v>1</v>
      </c>
      <c r="DI17" s="334"/>
      <c r="DJ17" s="151"/>
      <c r="DK17" s="334">
        <f>IF(C17&gt;D17,1,0)</f>
        <v>1</v>
      </c>
      <c r="DL17" s="334"/>
      <c r="DM17" s="334">
        <f>IF(E17&gt;F17,1,0)</f>
        <v>1</v>
      </c>
      <c r="DN17" s="334"/>
      <c r="DO17" s="334">
        <f>IF(G17&gt;H17,1,0)</f>
        <v>1</v>
      </c>
      <c r="DP17" s="334"/>
      <c r="DQ17" s="334"/>
      <c r="DR17" s="334"/>
      <c r="DS17" s="334">
        <f>IF(K17&gt;L17,1,0)</f>
        <v>0</v>
      </c>
      <c r="DT17" s="334"/>
      <c r="DU17" s="334">
        <f>IF(M17&gt;N17,1,0)</f>
        <v>0</v>
      </c>
      <c r="DV17" s="334"/>
      <c r="DW17" s="334">
        <f>IF(O17&gt;P17,1,0)</f>
        <v>1</v>
      </c>
      <c r="DX17" s="334"/>
      <c r="DY17" s="334">
        <f>IF(Q17&gt;R17,1,0)</f>
        <v>1</v>
      </c>
      <c r="DZ17" s="334"/>
      <c r="EA17" s="334">
        <f>IF(S17&gt;T17,1,0)</f>
        <v>0</v>
      </c>
      <c r="EB17" s="334"/>
      <c r="EC17" s="334">
        <f>IF(U17&gt;V17,1,0)</f>
        <v>1</v>
      </c>
      <c r="ED17" s="334"/>
      <c r="EE17" s="334">
        <f>IF(W17&gt;X17,1,0)</f>
        <v>1</v>
      </c>
      <c r="EF17" s="334"/>
      <c r="EG17" s="334">
        <f>IF(Y17&gt;Z17,1,0)</f>
        <v>0</v>
      </c>
      <c r="EH17" s="334"/>
      <c r="EI17" s="334">
        <f>IF(AA17&gt;AB17,1,0)</f>
        <v>1</v>
      </c>
      <c r="EJ17" s="334"/>
      <c r="EK17" s="334">
        <f>IF(AC17&gt;AD17,1,0)</f>
        <v>0</v>
      </c>
      <c r="EL17" s="334"/>
      <c r="EM17" s="334">
        <f>IF(AE17&gt;AF17,1,0)</f>
        <v>0</v>
      </c>
      <c r="EN17" s="334"/>
      <c r="EO17" s="334">
        <f>IF(AG17&gt;AH17,1,0)</f>
        <v>1</v>
      </c>
      <c r="EP17" s="334"/>
      <c r="EQ17" s="90"/>
      <c r="ER17" s="334">
        <f>IF(AND(C17=D17,C17&gt;0),1,0)</f>
        <v>0</v>
      </c>
      <c r="ES17" s="334"/>
      <c r="ET17" s="334">
        <f>IF(AND(E17=F17,E17&gt;0),1,0)</f>
        <v>0</v>
      </c>
      <c r="EU17" s="334"/>
      <c r="EV17" s="334">
        <f>IF(AND(G17=H17,G17&gt;0),1,0)</f>
        <v>0</v>
      </c>
      <c r="EW17" s="334"/>
      <c r="EX17" s="334"/>
      <c r="EY17" s="334"/>
      <c r="EZ17" s="334">
        <f>IF(AND(K17=L17,K17&gt;0),1,0)</f>
        <v>0</v>
      </c>
      <c r="FA17" s="334"/>
      <c r="FB17" s="334">
        <f>IF(AND(M17=N17,M17&gt;0),1,0)</f>
        <v>0</v>
      </c>
      <c r="FC17" s="334"/>
      <c r="FD17" s="334">
        <f>IF(AND(O17=P17,O17&gt;0),1,0)</f>
        <v>0</v>
      </c>
      <c r="FE17" s="334"/>
      <c r="FF17" s="334">
        <f>IF(AND(Q17=R17,Q17&gt;0),1,0)</f>
        <v>0</v>
      </c>
      <c r="FG17" s="334"/>
      <c r="FH17" s="334">
        <f>IF(AND(S17=T17,S17&gt;0),1,0)</f>
        <v>0</v>
      </c>
      <c r="FI17" s="334"/>
      <c r="FJ17" s="334">
        <f>IF(AND(U17=V17,U17&gt;0),1,0)</f>
        <v>0</v>
      </c>
      <c r="FK17" s="334"/>
      <c r="FL17" s="334">
        <f>IF(AND(W17=X17,W17&gt;0),1,0)</f>
        <v>0</v>
      </c>
      <c r="FM17" s="334"/>
      <c r="FN17" s="334">
        <f>IF(AND(Y17=Z17,Y17&gt;0),1,0)</f>
        <v>0</v>
      </c>
      <c r="FO17" s="334"/>
      <c r="FP17" s="334">
        <f>IF(AND(AA17=AB17,AA17&gt;0),1,0)</f>
        <v>0</v>
      </c>
      <c r="FQ17" s="334"/>
      <c r="FR17" s="334">
        <f>IF(AND(AC17=AD17,AC17&gt;0),1,0)</f>
        <v>0</v>
      </c>
      <c r="FS17" s="334"/>
      <c r="FT17" s="334">
        <f>IF(AND(AE17=AF17,AE17&gt;0),1,0)</f>
        <v>0</v>
      </c>
      <c r="FU17" s="334"/>
      <c r="FV17" s="334">
        <f>IF(AND(AG17=AH17,AG17&gt;0),1,0)</f>
        <v>0</v>
      </c>
      <c r="FW17" s="334"/>
      <c r="FX17" s="90"/>
      <c r="FY17" s="334">
        <f>IF(C17&lt;D17,1,0)</f>
        <v>0</v>
      </c>
      <c r="FZ17" s="334"/>
      <c r="GA17" s="334">
        <f>IF(E17&lt;F17,1,0)</f>
        <v>0</v>
      </c>
      <c r="GB17" s="334"/>
      <c r="GC17" s="334">
        <f>IF(G17&lt;H17,1,0)</f>
        <v>0</v>
      </c>
      <c r="GD17" s="334"/>
      <c r="GE17" s="334"/>
      <c r="GF17" s="334"/>
      <c r="GG17" s="334">
        <f>IF(K17&lt;L17,1,0)</f>
        <v>1</v>
      </c>
      <c r="GH17" s="334"/>
      <c r="GI17" s="334">
        <f>IF(M17&lt;N17,1,0)</f>
        <v>1</v>
      </c>
      <c r="GJ17" s="334"/>
      <c r="GK17" s="334">
        <f>IF(O17&lt;P17,1,0)</f>
        <v>0</v>
      </c>
      <c r="GL17" s="334"/>
      <c r="GM17" s="334">
        <f>IF(Q17&lt;R17,1,0)</f>
        <v>0</v>
      </c>
      <c r="GN17" s="334"/>
      <c r="GO17" s="334">
        <f>IF(S17&lt;T17,1,0)</f>
        <v>1</v>
      </c>
      <c r="GP17" s="334"/>
      <c r="GQ17" s="334">
        <f>IF(U17&lt;V17,1,0)</f>
        <v>0</v>
      </c>
      <c r="GR17" s="334"/>
      <c r="GS17" s="334">
        <f>IF(W17&lt;X17,1,0)</f>
        <v>0</v>
      </c>
      <c r="GT17" s="334"/>
      <c r="GU17" s="334">
        <f>IF(Y17&lt;Z17,1,0)</f>
        <v>1</v>
      </c>
      <c r="GV17" s="334"/>
      <c r="GW17" s="334">
        <f>IF(AA17&lt;AB17,1,0)</f>
        <v>0</v>
      </c>
      <c r="GX17" s="334"/>
      <c r="GY17" s="334">
        <f>IF(AC17&lt;AD17,1,0)</f>
        <v>1</v>
      </c>
      <c r="GZ17" s="334"/>
      <c r="HA17" s="334">
        <f>IF(AE17&lt;AF17,1,0)</f>
        <v>1</v>
      </c>
      <c r="HB17" s="334"/>
      <c r="HC17" s="334">
        <f>IF(AG17&lt;AH17,1,0)</f>
        <v>0</v>
      </c>
      <c r="HD17" s="334"/>
      <c r="HE17" s="90"/>
      <c r="HF17" s="334">
        <f>C17</f>
        <v>4</v>
      </c>
      <c r="HG17" s="334"/>
      <c r="HH17" s="334">
        <f>E17</f>
        <v>6</v>
      </c>
      <c r="HI17" s="334"/>
      <c r="HJ17" s="334">
        <f>G17</f>
        <v>6</v>
      </c>
      <c r="HK17" s="334"/>
      <c r="HL17" s="334"/>
      <c r="HM17" s="334"/>
      <c r="HN17" s="334">
        <f>K17</f>
        <v>2</v>
      </c>
      <c r="HO17" s="334"/>
      <c r="HP17" s="334">
        <f>M17</f>
        <v>2</v>
      </c>
      <c r="HQ17" s="334"/>
      <c r="HR17" s="334">
        <f>O17</f>
        <v>6</v>
      </c>
      <c r="HS17" s="334"/>
      <c r="HT17" s="334">
        <f>Q17</f>
        <v>6</v>
      </c>
      <c r="HU17" s="334"/>
      <c r="HV17" s="334">
        <f>S17</f>
        <v>2</v>
      </c>
      <c r="HW17" s="334"/>
      <c r="HX17" s="334">
        <f>U17</f>
        <v>6</v>
      </c>
      <c r="HY17" s="334"/>
      <c r="HZ17" s="334">
        <f>W17</f>
        <v>6</v>
      </c>
      <c r="IA17" s="334"/>
      <c r="IB17" s="334">
        <f>Y17</f>
        <v>2</v>
      </c>
      <c r="IC17" s="334"/>
      <c r="ID17" s="334">
        <f>AA17</f>
        <v>6</v>
      </c>
      <c r="IE17" s="334"/>
      <c r="IF17" s="334">
        <f>AC17</f>
        <v>2</v>
      </c>
      <c r="IG17" s="334"/>
      <c r="IH17" s="334">
        <f>AE17</f>
        <v>2</v>
      </c>
      <c r="II17" s="334"/>
      <c r="IJ17" s="334">
        <f>AG17</f>
        <v>6</v>
      </c>
      <c r="IK17" s="334"/>
      <c r="IL17" s="90"/>
      <c r="IM17" s="334">
        <f>D17</f>
        <v>2</v>
      </c>
      <c r="IN17" s="334"/>
      <c r="IO17" s="334">
        <f>F17</f>
        <v>0</v>
      </c>
      <c r="IP17" s="334"/>
      <c r="IQ17" s="334">
        <f>H17</f>
        <v>0</v>
      </c>
      <c r="IR17" s="334"/>
      <c r="IS17" s="334"/>
      <c r="IT17" s="334"/>
      <c r="IU17" s="334">
        <f>L17</f>
        <v>4</v>
      </c>
      <c r="IV17" s="334"/>
      <c r="IW17" s="334">
        <f>N17</f>
        <v>4</v>
      </c>
      <c r="IX17" s="334"/>
      <c r="IY17" s="334">
        <f>P17</f>
        <v>0</v>
      </c>
      <c r="IZ17" s="334"/>
      <c r="JA17" s="334">
        <f>R17</f>
        <v>0</v>
      </c>
      <c r="JB17" s="334"/>
      <c r="JC17" s="334">
        <f>T17</f>
        <v>4</v>
      </c>
      <c r="JD17" s="334"/>
      <c r="JE17" s="334">
        <f>V17</f>
        <v>0</v>
      </c>
      <c r="JF17" s="334"/>
      <c r="JG17" s="334">
        <f>X17</f>
        <v>0</v>
      </c>
      <c r="JH17" s="334"/>
      <c r="JI17" s="334">
        <f>Z17</f>
        <v>4</v>
      </c>
      <c r="JJ17" s="334"/>
      <c r="JK17" s="334">
        <f>AB17</f>
        <v>0</v>
      </c>
      <c r="JL17" s="334"/>
      <c r="JM17" s="334">
        <f>AD17</f>
        <v>4</v>
      </c>
      <c r="JN17" s="334"/>
      <c r="JO17" s="334">
        <f>AF17</f>
        <v>4</v>
      </c>
      <c r="JP17" s="334"/>
      <c r="JQ17" s="334">
        <f>AH17</f>
        <v>0</v>
      </c>
      <c r="JR17" s="334"/>
      <c r="JS17" s="90"/>
      <c r="JT17" s="334">
        <f>C18</f>
        <v>4</v>
      </c>
      <c r="JU17" s="334"/>
      <c r="JV17" s="334">
        <f>E18</f>
        <v>6</v>
      </c>
      <c r="JW17" s="334"/>
      <c r="JX17" s="334">
        <f>G18</f>
        <v>4</v>
      </c>
      <c r="JY17" s="334"/>
      <c r="JZ17" s="334"/>
      <c r="KA17" s="334"/>
      <c r="KB17" s="334">
        <f>K18</f>
        <v>4</v>
      </c>
      <c r="KC17" s="334"/>
      <c r="KD17" s="334">
        <f>M18</f>
        <v>3.5</v>
      </c>
      <c r="KE17" s="334"/>
      <c r="KF17" s="334">
        <f>O18</f>
        <v>5.5</v>
      </c>
      <c r="KG17" s="334"/>
      <c r="KH17" s="334">
        <f>Q18</f>
        <v>7</v>
      </c>
      <c r="KI17" s="334"/>
      <c r="KJ17" s="334">
        <f>S18</f>
        <v>4</v>
      </c>
      <c r="KK17" s="334"/>
      <c r="KL17" s="334">
        <f>U18</f>
        <v>6</v>
      </c>
      <c r="KM17" s="334"/>
      <c r="KN17" s="334">
        <f>W18</f>
        <v>6</v>
      </c>
      <c r="KO17" s="334"/>
      <c r="KP17" s="334">
        <f>Y18</f>
        <v>4</v>
      </c>
      <c r="KQ17" s="334"/>
      <c r="KR17" s="334">
        <f>AA18</f>
        <v>7</v>
      </c>
      <c r="KS17" s="334"/>
      <c r="KT17" s="334">
        <f>AC18</f>
        <v>2</v>
      </c>
      <c r="KU17" s="334"/>
      <c r="KV17" s="334">
        <f>AE18</f>
        <v>4</v>
      </c>
      <c r="KW17" s="334"/>
      <c r="KX17" s="334">
        <f>AG18</f>
        <v>8</v>
      </c>
      <c r="KY17" s="334"/>
      <c r="KZ17" s="90"/>
      <c r="LA17" s="334">
        <f>D18</f>
        <v>4</v>
      </c>
      <c r="LB17" s="334"/>
      <c r="LC17" s="334">
        <f>F18</f>
        <v>2</v>
      </c>
      <c r="LD17" s="334"/>
      <c r="LE17" s="334">
        <f>H18</f>
        <v>4</v>
      </c>
      <c r="LF17" s="334"/>
      <c r="LG17" s="334"/>
      <c r="LH17" s="334"/>
      <c r="LI17" s="334">
        <f>L18</f>
        <v>4</v>
      </c>
      <c r="LJ17" s="334"/>
      <c r="LK17" s="334">
        <f>N18</f>
        <v>4.5</v>
      </c>
      <c r="LL17" s="334"/>
      <c r="LM17" s="334">
        <f>P18</f>
        <v>2.5</v>
      </c>
      <c r="LN17" s="334"/>
      <c r="LO17" s="334">
        <f>R18</f>
        <v>1</v>
      </c>
      <c r="LP17" s="334"/>
      <c r="LQ17" s="334">
        <f>T18</f>
        <v>4</v>
      </c>
      <c r="LR17" s="334"/>
      <c r="LS17" s="334">
        <f>V18</f>
        <v>2</v>
      </c>
      <c r="LT17" s="334"/>
      <c r="LU17" s="334">
        <f>X18</f>
        <v>2</v>
      </c>
      <c r="LV17" s="334"/>
      <c r="LW17" s="334">
        <f>Z18</f>
        <v>4</v>
      </c>
      <c r="LX17" s="334"/>
      <c r="LY17" s="334">
        <f>AB18</f>
        <v>1</v>
      </c>
      <c r="LZ17" s="334"/>
      <c r="MA17" s="334">
        <f>AD18</f>
        <v>6</v>
      </c>
      <c r="MB17" s="334"/>
      <c r="MC17" s="334">
        <f>AF18</f>
        <v>4</v>
      </c>
      <c r="MD17" s="334"/>
      <c r="ME17" s="334">
        <f>AH18</f>
        <v>0</v>
      </c>
      <c r="MF17" s="334"/>
      <c r="MG17" s="90"/>
      <c r="MH17" s="462">
        <f>AM17-AO17</f>
        <v>38</v>
      </c>
      <c r="MI17" s="153"/>
      <c r="MJ17" s="461">
        <f>AP17-AR17</f>
        <v>30</v>
      </c>
      <c r="MK17" s="188"/>
      <c r="ML17" s="336">
        <f>SUM(C19+E19+G19+K19+M19+O19+Q19+S19+U19+W19+Y19+AA19+AC19+AE19+AG19)</f>
        <v>14975</v>
      </c>
      <c r="MM17" s="153"/>
      <c r="MN17" s="462">
        <f>(AT17*100000000)+(MH17*1000000)+(MJ17*10000)+AS17-MP17</f>
        <v>1838300998.3333333</v>
      </c>
      <c r="MO17" s="90"/>
      <c r="MP17" s="327">
        <f t="shared" ref="MP17" si="5">IF(AI17=0,100000000,0)</f>
        <v>0</v>
      </c>
      <c r="MQ17" s="90"/>
      <c r="MR17" s="90"/>
      <c r="MS17" s="90"/>
      <c r="MT17" s="90"/>
      <c r="MU17" s="90"/>
      <c r="MV17" s="90"/>
      <c r="MW17" s="90"/>
      <c r="MX17" s="90"/>
      <c r="MY17" s="90"/>
      <c r="MZ17" s="90"/>
      <c r="NA17" s="90"/>
      <c r="NB17" s="90"/>
      <c r="NC17" s="90"/>
      <c r="ND17" s="90"/>
      <c r="NE17" s="90"/>
      <c r="NF17" s="90"/>
      <c r="NG17" s="90"/>
      <c r="NH17" s="90"/>
      <c r="NI17" s="90"/>
      <c r="NJ17" s="90"/>
      <c r="NK17" s="90"/>
      <c r="NL17" s="90"/>
      <c r="NM17" s="90"/>
      <c r="NN17" s="90"/>
      <c r="NO17" s="90"/>
      <c r="NP17" s="90"/>
      <c r="NQ17" s="90"/>
      <c r="NR17" s="90"/>
      <c r="NS17" s="90"/>
      <c r="NT17" s="90"/>
      <c r="NU17" s="90"/>
      <c r="NV17" s="90"/>
      <c r="NW17" s="90"/>
      <c r="NX17" s="90"/>
      <c r="NY17" s="90"/>
      <c r="NZ17" s="90"/>
      <c r="OA17" s="90"/>
      <c r="OB17" s="90"/>
      <c r="OC17" s="90"/>
      <c r="OD17" s="90"/>
      <c r="OE17" s="90"/>
      <c r="OF17" s="90"/>
      <c r="OG17" s="90"/>
      <c r="OH17" s="90"/>
      <c r="OI17" s="90"/>
      <c r="OJ17" s="90"/>
      <c r="OK17" s="90"/>
      <c r="OL17" s="90"/>
      <c r="OM17" s="90"/>
      <c r="ON17" s="90"/>
      <c r="OO17" s="90"/>
      <c r="OP17" s="90"/>
      <c r="OQ17" s="90"/>
      <c r="OR17" s="90"/>
      <c r="OS17" s="90"/>
      <c r="OT17" s="90"/>
      <c r="OU17" s="90"/>
      <c r="OV17" s="90"/>
      <c r="OW17" s="90"/>
      <c r="OX17" s="90"/>
      <c r="OY17" s="90"/>
      <c r="OZ17" s="90"/>
      <c r="PA17" s="90"/>
      <c r="PB17" s="90"/>
      <c r="PC17" s="90"/>
      <c r="PD17" s="90"/>
      <c r="PE17" s="90"/>
      <c r="PF17" s="90"/>
      <c r="PG17" s="90"/>
      <c r="PH17" s="90"/>
      <c r="PI17" s="90"/>
      <c r="PJ17" s="90"/>
      <c r="PK17" s="90"/>
      <c r="PL17" s="90"/>
      <c r="PM17" s="90"/>
      <c r="PN17" s="90"/>
      <c r="PO17" s="90"/>
      <c r="PP17" s="90"/>
      <c r="PQ17" s="90"/>
      <c r="PR17" s="90"/>
      <c r="PS17" s="90"/>
      <c r="PT17" s="90"/>
      <c r="PU17" s="90"/>
      <c r="PV17" s="90"/>
      <c r="PW17" s="90"/>
      <c r="PX17" s="90"/>
      <c r="PY17" s="90"/>
      <c r="PZ17" s="90"/>
      <c r="QA17" s="90"/>
      <c r="QB17" s="90"/>
      <c r="QC17" s="90"/>
      <c r="QD17" s="90"/>
      <c r="QE17" s="90"/>
      <c r="QF17" s="90"/>
      <c r="QG17" s="90"/>
      <c r="QH17" s="90"/>
      <c r="QI17" s="90"/>
      <c r="QJ17" s="90"/>
      <c r="QK17" s="90"/>
      <c r="QL17" s="90"/>
      <c r="QM17" s="90"/>
      <c r="QN17" s="90"/>
      <c r="QO17" s="90"/>
      <c r="QP17" s="90"/>
      <c r="QQ17" s="90"/>
      <c r="QR17" s="90"/>
      <c r="QS17" s="90"/>
      <c r="QT17" s="90"/>
      <c r="QU17" s="90"/>
      <c r="QV17" s="90"/>
      <c r="QW17" s="90"/>
      <c r="QX17" s="90"/>
      <c r="QY17" s="90"/>
      <c r="QZ17" s="90"/>
      <c r="RA17" s="90"/>
      <c r="RB17" s="90"/>
      <c r="RC17" s="90"/>
      <c r="RD17" s="90"/>
      <c r="RE17" s="90"/>
      <c r="RF17" s="90"/>
      <c r="RG17" s="90"/>
      <c r="RH17" s="90"/>
      <c r="RI17" s="90"/>
      <c r="RJ17" s="90"/>
      <c r="RK17" s="90"/>
      <c r="RL17" s="90"/>
      <c r="RM17" s="90"/>
      <c r="RN17" s="90"/>
      <c r="RO17" s="90"/>
      <c r="RP17" s="90"/>
      <c r="RQ17" s="90"/>
      <c r="RR17" s="90"/>
      <c r="RS17" s="90"/>
      <c r="RT17" s="90"/>
      <c r="RU17" s="90"/>
      <c r="RV17" s="90"/>
      <c r="RW17" s="90"/>
      <c r="RX17" s="90"/>
      <c r="RY17" s="90"/>
      <c r="RZ17" s="90"/>
      <c r="SA17" s="90"/>
      <c r="SB17" s="90"/>
      <c r="SC17" s="90"/>
      <c r="SD17" s="90"/>
      <c r="SE17" s="90"/>
      <c r="SF17" s="90"/>
      <c r="SG17" s="90"/>
      <c r="SH17" s="90"/>
      <c r="SI17" s="90"/>
      <c r="SJ17" s="90"/>
      <c r="SK17" s="90"/>
      <c r="SL17" s="90"/>
      <c r="SM17" s="90"/>
      <c r="SN17" s="90"/>
      <c r="SO17" s="90"/>
      <c r="SP17" s="90"/>
      <c r="SQ17" s="90"/>
      <c r="SR17" s="90"/>
      <c r="SS17" s="90"/>
      <c r="ST17" s="90"/>
      <c r="SU17" s="90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</row>
    <row r="18" spans="1:1535" ht="12" hidden="1" customHeight="1" x14ac:dyDescent="0.2">
      <c r="A18" s="347"/>
      <c r="B18" s="348"/>
      <c r="C18" s="183">
        <f>Zápisy!U2130</f>
        <v>4</v>
      </c>
      <c r="D18" s="171">
        <f>Zápisy!V2130</f>
        <v>4</v>
      </c>
      <c r="E18" s="165">
        <f>Zápisy!W2329</f>
        <v>6</v>
      </c>
      <c r="F18" s="175">
        <f>Zápisy!X2329</f>
        <v>2</v>
      </c>
      <c r="G18" s="138">
        <f>Zápisy!U1053</f>
        <v>4</v>
      </c>
      <c r="H18" s="171">
        <f>Zápisy!V1053</f>
        <v>4</v>
      </c>
      <c r="I18" s="292"/>
      <c r="J18" s="293"/>
      <c r="K18" s="138">
        <f>Zápisy!W877</f>
        <v>4</v>
      </c>
      <c r="L18" s="171">
        <f>Zápisy!X877</f>
        <v>4</v>
      </c>
      <c r="M18" s="165">
        <f>Zápisy!U1977</f>
        <v>3.5</v>
      </c>
      <c r="N18" s="175">
        <f>Zápisy!V1977</f>
        <v>4.5</v>
      </c>
      <c r="O18" s="138">
        <f>Zápisy!U678</f>
        <v>5.5</v>
      </c>
      <c r="P18" s="171">
        <f>Zápisy!V678</f>
        <v>2.5</v>
      </c>
      <c r="Q18" s="165">
        <f>Zápisy!W1822</f>
        <v>7</v>
      </c>
      <c r="R18" s="175">
        <f>Zápisy!X1822</f>
        <v>1</v>
      </c>
      <c r="S18" s="138">
        <f>Zápisy!W481</f>
        <v>4</v>
      </c>
      <c r="T18" s="171">
        <f>Zápisy!X481</f>
        <v>4</v>
      </c>
      <c r="U18" s="165">
        <f>Zápisy!U1669</f>
        <v>6</v>
      </c>
      <c r="V18" s="175">
        <f>Zápisy!V1669</f>
        <v>2</v>
      </c>
      <c r="W18" s="138">
        <f>Zápisy!U282</f>
        <v>6</v>
      </c>
      <c r="X18" s="171">
        <f>Zápisy!V282</f>
        <v>2</v>
      </c>
      <c r="Y18" s="165">
        <f>Zápisy!W1514</f>
        <v>4</v>
      </c>
      <c r="Z18" s="175">
        <f>Zápisy!X1514</f>
        <v>4</v>
      </c>
      <c r="AA18" s="138">
        <f>Zápisy!W83</f>
        <v>7</v>
      </c>
      <c r="AB18" s="171">
        <f>Zápisy!X83</f>
        <v>1</v>
      </c>
      <c r="AC18" s="165">
        <f>Zápisy!U1361</f>
        <v>2</v>
      </c>
      <c r="AD18" s="175">
        <f>Zápisy!V1361</f>
        <v>6</v>
      </c>
      <c r="AE18" s="138">
        <f>Zápisy!U2526</f>
        <v>4</v>
      </c>
      <c r="AF18" s="171">
        <f>Zápisy!V2526</f>
        <v>4</v>
      </c>
      <c r="AG18" s="165">
        <f>Zápisy!W1206</f>
        <v>8</v>
      </c>
      <c r="AH18" s="132">
        <f>Zápisy!X1206</f>
        <v>0</v>
      </c>
      <c r="AI18" s="359"/>
      <c r="AJ18" s="455"/>
      <c r="AK18" s="455"/>
      <c r="AL18" s="455"/>
      <c r="AM18" s="378"/>
      <c r="AN18" s="445"/>
      <c r="AO18" s="381"/>
      <c r="AP18" s="389"/>
      <c r="AQ18" s="397"/>
      <c r="AR18" s="392"/>
      <c r="AS18" s="365"/>
      <c r="AT18" s="362"/>
      <c r="AU18" s="368"/>
      <c r="AV18" s="90"/>
      <c r="AW18" s="334"/>
      <c r="AX18" s="334"/>
      <c r="AY18" s="334"/>
      <c r="AZ18" s="334"/>
      <c r="BA18" s="334"/>
      <c r="BB18" s="334"/>
      <c r="BC18" s="334"/>
      <c r="BD18" s="334"/>
      <c r="BE18" s="334"/>
      <c r="BF18" s="334"/>
      <c r="BG18" s="334"/>
      <c r="BH18" s="334"/>
      <c r="BI18" s="334"/>
      <c r="BJ18" s="334"/>
      <c r="BK18" s="334"/>
      <c r="BL18" s="334"/>
      <c r="BM18" s="334"/>
      <c r="BN18" s="334"/>
      <c r="BO18" s="334"/>
      <c r="BP18" s="334"/>
      <c r="BQ18" s="334"/>
      <c r="BR18" s="334"/>
      <c r="BS18" s="334"/>
      <c r="BT18" s="334"/>
      <c r="BU18" s="334"/>
      <c r="BV18" s="334"/>
      <c r="BW18" s="334"/>
      <c r="BX18" s="334"/>
      <c r="BY18" s="334"/>
      <c r="BZ18" s="334"/>
      <c r="CA18" s="334"/>
      <c r="CB18" s="334"/>
      <c r="CC18" s="330"/>
      <c r="CD18" s="334"/>
      <c r="CE18" s="334"/>
      <c r="CF18" s="334"/>
      <c r="CG18" s="334"/>
      <c r="CH18" s="334"/>
      <c r="CI18" s="334"/>
      <c r="CJ18" s="334"/>
      <c r="CK18" s="334"/>
      <c r="CL18" s="334"/>
      <c r="CM18" s="334"/>
      <c r="CN18" s="334"/>
      <c r="CO18" s="334"/>
      <c r="CP18" s="334"/>
      <c r="CQ18" s="334"/>
      <c r="CR18" s="334"/>
      <c r="CS18" s="334"/>
      <c r="CT18" s="334"/>
      <c r="CU18" s="334"/>
      <c r="CV18" s="334"/>
      <c r="CW18" s="334"/>
      <c r="CX18" s="334"/>
      <c r="CY18" s="334"/>
      <c r="CZ18" s="334"/>
      <c r="DA18" s="334"/>
      <c r="DB18" s="334"/>
      <c r="DC18" s="334"/>
      <c r="DD18" s="334"/>
      <c r="DE18" s="334"/>
      <c r="DF18" s="334"/>
      <c r="DG18" s="334"/>
      <c r="DH18" s="334"/>
      <c r="DI18" s="334"/>
      <c r="DJ18" s="151"/>
      <c r="DK18" s="334"/>
      <c r="DL18" s="334"/>
      <c r="DM18" s="334"/>
      <c r="DN18" s="334"/>
      <c r="DO18" s="334"/>
      <c r="DP18" s="334"/>
      <c r="DQ18" s="334"/>
      <c r="DR18" s="334"/>
      <c r="DS18" s="334"/>
      <c r="DT18" s="334"/>
      <c r="DU18" s="334"/>
      <c r="DV18" s="334"/>
      <c r="DW18" s="334"/>
      <c r="DX18" s="334"/>
      <c r="DY18" s="334"/>
      <c r="DZ18" s="334"/>
      <c r="EA18" s="334"/>
      <c r="EB18" s="334"/>
      <c r="EC18" s="334"/>
      <c r="ED18" s="334"/>
      <c r="EE18" s="334"/>
      <c r="EF18" s="334"/>
      <c r="EG18" s="334"/>
      <c r="EH18" s="334"/>
      <c r="EI18" s="334"/>
      <c r="EJ18" s="334"/>
      <c r="EK18" s="334"/>
      <c r="EL18" s="334"/>
      <c r="EM18" s="334"/>
      <c r="EN18" s="334"/>
      <c r="EO18" s="334"/>
      <c r="EP18" s="334"/>
      <c r="EQ18" s="90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4"/>
      <c r="FH18" s="334"/>
      <c r="FI18" s="334"/>
      <c r="FJ18" s="334"/>
      <c r="FK18" s="334"/>
      <c r="FL18" s="334"/>
      <c r="FM18" s="334"/>
      <c r="FN18" s="334"/>
      <c r="FO18" s="334"/>
      <c r="FP18" s="334"/>
      <c r="FQ18" s="334"/>
      <c r="FR18" s="334"/>
      <c r="FS18" s="334"/>
      <c r="FT18" s="334"/>
      <c r="FU18" s="334"/>
      <c r="FV18" s="334"/>
      <c r="FW18" s="334"/>
      <c r="FX18" s="90"/>
      <c r="FY18" s="334"/>
      <c r="FZ18" s="334"/>
      <c r="GA18" s="334"/>
      <c r="GB18" s="334"/>
      <c r="GC18" s="334"/>
      <c r="GD18" s="334"/>
      <c r="GE18" s="334"/>
      <c r="GF18" s="334"/>
      <c r="GG18" s="334"/>
      <c r="GH18" s="334"/>
      <c r="GI18" s="334"/>
      <c r="GJ18" s="334"/>
      <c r="GK18" s="334"/>
      <c r="GL18" s="334"/>
      <c r="GM18" s="334"/>
      <c r="GN18" s="334"/>
      <c r="GO18" s="334"/>
      <c r="GP18" s="334"/>
      <c r="GQ18" s="334"/>
      <c r="GR18" s="334"/>
      <c r="GS18" s="334"/>
      <c r="GT18" s="334"/>
      <c r="GU18" s="334"/>
      <c r="GV18" s="334"/>
      <c r="GW18" s="334"/>
      <c r="GX18" s="334"/>
      <c r="GY18" s="334"/>
      <c r="GZ18" s="334"/>
      <c r="HA18" s="334"/>
      <c r="HB18" s="334"/>
      <c r="HC18" s="334"/>
      <c r="HD18" s="334"/>
      <c r="HE18" s="90"/>
      <c r="HF18" s="334"/>
      <c r="HG18" s="334"/>
      <c r="HH18" s="334"/>
      <c r="HI18" s="334"/>
      <c r="HJ18" s="334"/>
      <c r="HK18" s="334"/>
      <c r="HL18" s="334"/>
      <c r="HM18" s="334"/>
      <c r="HN18" s="334"/>
      <c r="HO18" s="334"/>
      <c r="HP18" s="334"/>
      <c r="HQ18" s="334"/>
      <c r="HR18" s="334"/>
      <c r="HS18" s="334"/>
      <c r="HT18" s="334"/>
      <c r="HU18" s="334"/>
      <c r="HV18" s="334"/>
      <c r="HW18" s="334"/>
      <c r="HX18" s="334"/>
      <c r="HY18" s="334"/>
      <c r="HZ18" s="334"/>
      <c r="IA18" s="334"/>
      <c r="IB18" s="334"/>
      <c r="IC18" s="334"/>
      <c r="ID18" s="334"/>
      <c r="IE18" s="334"/>
      <c r="IF18" s="334"/>
      <c r="IG18" s="334"/>
      <c r="IH18" s="334"/>
      <c r="II18" s="334"/>
      <c r="IJ18" s="334"/>
      <c r="IK18" s="334"/>
      <c r="IL18" s="90"/>
      <c r="IM18" s="334"/>
      <c r="IN18" s="334"/>
      <c r="IO18" s="334"/>
      <c r="IP18" s="334"/>
      <c r="IQ18" s="334"/>
      <c r="IR18" s="334"/>
      <c r="IS18" s="334"/>
      <c r="IT18" s="334"/>
      <c r="IU18" s="334"/>
      <c r="IV18" s="334"/>
      <c r="IW18" s="334"/>
      <c r="IX18" s="334"/>
      <c r="IY18" s="334"/>
      <c r="IZ18" s="334"/>
      <c r="JA18" s="334"/>
      <c r="JB18" s="334"/>
      <c r="JC18" s="334"/>
      <c r="JD18" s="334"/>
      <c r="JE18" s="334"/>
      <c r="JF18" s="334"/>
      <c r="JG18" s="334"/>
      <c r="JH18" s="334"/>
      <c r="JI18" s="334"/>
      <c r="JJ18" s="334"/>
      <c r="JK18" s="334"/>
      <c r="JL18" s="334"/>
      <c r="JM18" s="334"/>
      <c r="JN18" s="334"/>
      <c r="JO18" s="334"/>
      <c r="JP18" s="334"/>
      <c r="JQ18" s="334"/>
      <c r="JR18" s="334"/>
      <c r="JS18" s="90"/>
      <c r="JT18" s="334"/>
      <c r="JU18" s="334"/>
      <c r="JV18" s="334"/>
      <c r="JW18" s="334"/>
      <c r="JX18" s="334"/>
      <c r="JY18" s="334"/>
      <c r="JZ18" s="334"/>
      <c r="KA18" s="334"/>
      <c r="KB18" s="334"/>
      <c r="KC18" s="334"/>
      <c r="KD18" s="334"/>
      <c r="KE18" s="334"/>
      <c r="KF18" s="334"/>
      <c r="KG18" s="334"/>
      <c r="KH18" s="334"/>
      <c r="KI18" s="334"/>
      <c r="KJ18" s="334"/>
      <c r="KK18" s="334"/>
      <c r="KL18" s="334"/>
      <c r="KM18" s="334"/>
      <c r="KN18" s="334"/>
      <c r="KO18" s="334"/>
      <c r="KP18" s="334"/>
      <c r="KQ18" s="334"/>
      <c r="KR18" s="334"/>
      <c r="KS18" s="334"/>
      <c r="KT18" s="334"/>
      <c r="KU18" s="334"/>
      <c r="KV18" s="334"/>
      <c r="KW18" s="334"/>
      <c r="KX18" s="334"/>
      <c r="KY18" s="334"/>
      <c r="KZ18" s="90"/>
      <c r="LA18" s="334"/>
      <c r="LB18" s="334"/>
      <c r="LC18" s="334"/>
      <c r="LD18" s="334"/>
      <c r="LE18" s="334"/>
      <c r="LF18" s="334"/>
      <c r="LG18" s="334"/>
      <c r="LH18" s="334"/>
      <c r="LI18" s="334"/>
      <c r="LJ18" s="334"/>
      <c r="LK18" s="334"/>
      <c r="LL18" s="334"/>
      <c r="LM18" s="334"/>
      <c r="LN18" s="334"/>
      <c r="LO18" s="334"/>
      <c r="LP18" s="334"/>
      <c r="LQ18" s="334"/>
      <c r="LR18" s="334"/>
      <c r="LS18" s="334"/>
      <c r="LT18" s="334"/>
      <c r="LU18" s="334"/>
      <c r="LV18" s="334"/>
      <c r="LW18" s="334"/>
      <c r="LX18" s="334"/>
      <c r="LY18" s="334"/>
      <c r="LZ18" s="334"/>
      <c r="MA18" s="334"/>
      <c r="MB18" s="334"/>
      <c r="MC18" s="334"/>
      <c r="MD18" s="334"/>
      <c r="ME18" s="334"/>
      <c r="MF18" s="334"/>
      <c r="MG18" s="90"/>
      <c r="MH18" s="462"/>
      <c r="MI18" s="153"/>
      <c r="MJ18" s="462"/>
      <c r="MK18" s="157"/>
      <c r="ML18" s="336"/>
      <c r="MM18" s="153"/>
      <c r="MN18" s="462"/>
      <c r="MO18" s="90"/>
      <c r="MP18" s="327"/>
      <c r="MQ18" s="90"/>
      <c r="MR18" s="90"/>
      <c r="MS18" s="90"/>
      <c r="MT18" s="90"/>
      <c r="MU18" s="90"/>
      <c r="MV18" s="90"/>
      <c r="MW18" s="90"/>
      <c r="MX18" s="90"/>
      <c r="MY18" s="90"/>
      <c r="MZ18" s="90"/>
      <c r="NA18" s="90"/>
      <c r="NB18" s="90"/>
      <c r="NC18" s="90"/>
      <c r="ND18" s="90"/>
      <c r="NE18" s="90"/>
      <c r="NF18" s="90"/>
      <c r="NG18" s="90"/>
      <c r="NH18" s="90"/>
      <c r="NI18" s="90"/>
      <c r="NJ18" s="90"/>
      <c r="NK18" s="90"/>
      <c r="NL18" s="90"/>
      <c r="NM18" s="90"/>
      <c r="NN18" s="90"/>
      <c r="NO18" s="90"/>
      <c r="NP18" s="90"/>
      <c r="NQ18" s="90"/>
      <c r="NR18" s="90"/>
      <c r="NS18" s="90"/>
      <c r="NT18" s="90"/>
      <c r="NU18" s="90"/>
      <c r="NV18" s="90"/>
      <c r="NW18" s="90"/>
      <c r="NX18" s="90"/>
      <c r="NY18" s="90"/>
      <c r="NZ18" s="90"/>
      <c r="OA18" s="90"/>
      <c r="OB18" s="90"/>
      <c r="OC18" s="90"/>
      <c r="OD18" s="90"/>
      <c r="OE18" s="90"/>
      <c r="OF18" s="90"/>
      <c r="OG18" s="90"/>
      <c r="OH18" s="90"/>
      <c r="OI18" s="90"/>
      <c r="OJ18" s="90"/>
      <c r="OK18" s="90"/>
      <c r="OL18" s="90"/>
      <c r="OM18" s="90"/>
      <c r="ON18" s="90"/>
      <c r="OO18" s="90"/>
      <c r="OP18" s="90"/>
      <c r="OQ18" s="90"/>
      <c r="OR18" s="90"/>
      <c r="OS18" s="90"/>
      <c r="OT18" s="90"/>
      <c r="OU18" s="90"/>
      <c r="OV18" s="90"/>
      <c r="OW18" s="90"/>
      <c r="OX18" s="90"/>
      <c r="OY18" s="90"/>
      <c r="OZ18" s="90"/>
      <c r="PA18" s="90"/>
      <c r="PB18" s="90"/>
      <c r="PC18" s="90"/>
      <c r="PD18" s="90"/>
      <c r="PE18" s="90"/>
      <c r="PF18" s="90"/>
      <c r="PG18" s="90"/>
      <c r="PH18" s="90"/>
      <c r="PI18" s="90"/>
      <c r="PJ18" s="90"/>
      <c r="PK18" s="90"/>
      <c r="PL18" s="90"/>
      <c r="PM18" s="90"/>
      <c r="PN18" s="90"/>
      <c r="PO18" s="90"/>
      <c r="PP18" s="90"/>
      <c r="PQ18" s="90"/>
      <c r="PR18" s="90"/>
      <c r="PS18" s="90"/>
      <c r="PT18" s="90"/>
      <c r="PU18" s="90"/>
      <c r="PV18" s="90"/>
      <c r="PW18" s="90"/>
      <c r="PX18" s="90"/>
      <c r="PY18" s="90"/>
      <c r="PZ18" s="90"/>
      <c r="QA18" s="90"/>
      <c r="QB18" s="90"/>
      <c r="QC18" s="90"/>
      <c r="QD18" s="90"/>
      <c r="QE18" s="90"/>
      <c r="QF18" s="90"/>
      <c r="QG18" s="90"/>
      <c r="QH18" s="90"/>
      <c r="QI18" s="90"/>
      <c r="QJ18" s="90"/>
      <c r="QK18" s="90"/>
      <c r="QL18" s="90"/>
      <c r="QM18" s="90"/>
      <c r="QN18" s="90"/>
      <c r="QO18" s="90"/>
      <c r="QP18" s="90"/>
      <c r="QQ18" s="90"/>
      <c r="QR18" s="90"/>
      <c r="QS18" s="90"/>
      <c r="QT18" s="90"/>
      <c r="QU18" s="90"/>
      <c r="QV18" s="90"/>
      <c r="QW18" s="90"/>
      <c r="QX18" s="90"/>
      <c r="QY18" s="90"/>
      <c r="QZ18" s="90"/>
      <c r="RA18" s="90"/>
      <c r="RB18" s="90"/>
      <c r="RC18" s="90"/>
      <c r="RD18" s="90"/>
      <c r="RE18" s="90"/>
      <c r="RF18" s="90"/>
      <c r="RG18" s="90"/>
      <c r="RH18" s="90"/>
      <c r="RI18" s="90"/>
      <c r="RJ18" s="90"/>
      <c r="RK18" s="90"/>
      <c r="RL18" s="90"/>
      <c r="RM18" s="90"/>
      <c r="RN18" s="90"/>
      <c r="RO18" s="90"/>
      <c r="RP18" s="90"/>
      <c r="RQ18" s="90"/>
      <c r="RR18" s="90"/>
      <c r="RS18" s="90"/>
      <c r="RT18" s="90"/>
      <c r="RU18" s="90"/>
      <c r="RV18" s="90"/>
      <c r="RW18" s="90"/>
      <c r="RX18" s="90"/>
      <c r="RY18" s="90"/>
      <c r="RZ18" s="90"/>
      <c r="SA18" s="90"/>
      <c r="SB18" s="90"/>
      <c r="SC18" s="90"/>
      <c r="SD18" s="90"/>
      <c r="SE18" s="90"/>
      <c r="SF18" s="90"/>
      <c r="SG18" s="90"/>
      <c r="SH18" s="90"/>
      <c r="SI18" s="90"/>
      <c r="SJ18" s="90"/>
      <c r="SK18" s="90"/>
      <c r="SL18" s="90"/>
      <c r="SM18" s="90"/>
      <c r="SN18" s="90"/>
      <c r="SO18" s="90"/>
      <c r="SP18" s="90"/>
      <c r="SQ18" s="90"/>
      <c r="SR18" s="90"/>
      <c r="SS18" s="90"/>
      <c r="ST18" s="90"/>
      <c r="SU18" s="90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</row>
    <row r="19" spans="1:1535" ht="12" customHeight="1" thickBot="1" x14ac:dyDescent="0.25">
      <c r="A19" s="347"/>
      <c r="B19" s="348"/>
      <c r="C19" s="184">
        <f>Zápisy!U2131</f>
        <v>1014</v>
      </c>
      <c r="D19" s="172">
        <f>Zápisy!V2131</f>
        <v>1012</v>
      </c>
      <c r="E19" s="168">
        <f>Zápisy!W2330</f>
        <v>1019</v>
      </c>
      <c r="F19" s="178">
        <f>Zápisy!X2330</f>
        <v>934</v>
      </c>
      <c r="G19" s="139">
        <f>Zápisy!U1054</f>
        <v>1027</v>
      </c>
      <c r="H19" s="172">
        <f>Zápisy!V1054</f>
        <v>1011</v>
      </c>
      <c r="I19" s="294"/>
      <c r="J19" s="295"/>
      <c r="K19" s="139">
        <f>Zápisy!W878</f>
        <v>1000</v>
      </c>
      <c r="L19" s="172">
        <f>Zápisy!X878</f>
        <v>1024</v>
      </c>
      <c r="M19" s="168">
        <f>Zápisy!U1978</f>
        <v>999</v>
      </c>
      <c r="N19" s="178">
        <f>Zápisy!V1978</f>
        <v>981</v>
      </c>
      <c r="O19" s="139">
        <f>Zápisy!U679</f>
        <v>1023</v>
      </c>
      <c r="P19" s="172">
        <f>Zápisy!V679</f>
        <v>983</v>
      </c>
      <c r="Q19" s="168">
        <f>Zápisy!W1823</f>
        <v>1003</v>
      </c>
      <c r="R19" s="178">
        <f>Zápisy!X1823</f>
        <v>892</v>
      </c>
      <c r="S19" s="139">
        <f>Zápisy!W482</f>
        <v>951</v>
      </c>
      <c r="T19" s="172">
        <f>Zápisy!X482</f>
        <v>980</v>
      </c>
      <c r="U19" s="168">
        <f>Zápisy!U1670</f>
        <v>1038</v>
      </c>
      <c r="V19" s="178">
        <f>Zápisy!V1670</f>
        <v>987</v>
      </c>
      <c r="W19" s="139">
        <f>Zápisy!U283</f>
        <v>986</v>
      </c>
      <c r="X19" s="172">
        <f>Zápisy!V283</f>
        <v>816</v>
      </c>
      <c r="Y19" s="168">
        <f>Zápisy!W1515</f>
        <v>963</v>
      </c>
      <c r="Z19" s="178">
        <f>Zápisy!X1515</f>
        <v>964</v>
      </c>
      <c r="AA19" s="139">
        <f>Zápisy!W84</f>
        <v>1042</v>
      </c>
      <c r="AB19" s="172">
        <f>Zápisy!X84</f>
        <v>917</v>
      </c>
      <c r="AC19" s="168">
        <f>Zápisy!U1362</f>
        <v>919</v>
      </c>
      <c r="AD19" s="178">
        <f>Zápisy!V1362</f>
        <v>1004</v>
      </c>
      <c r="AE19" s="139">
        <f>Zápisy!U2527</f>
        <v>979</v>
      </c>
      <c r="AF19" s="172">
        <f>Zápisy!V2527</f>
        <v>995</v>
      </c>
      <c r="AG19" s="168">
        <f>Zápisy!W1207</f>
        <v>1012</v>
      </c>
      <c r="AH19" s="135">
        <f>Zápisy!X1207</f>
        <v>860</v>
      </c>
      <c r="AI19" s="360"/>
      <c r="AJ19" s="456"/>
      <c r="AK19" s="456"/>
      <c r="AL19" s="456"/>
      <c r="AM19" s="379"/>
      <c r="AN19" s="446"/>
      <c r="AO19" s="382"/>
      <c r="AP19" s="390"/>
      <c r="AQ19" s="398"/>
      <c r="AR19" s="393"/>
      <c r="AS19" s="366"/>
      <c r="AT19" s="363"/>
      <c r="AU19" s="369"/>
      <c r="AV19" s="90"/>
      <c r="AW19" s="334"/>
      <c r="AX19" s="334"/>
      <c r="AY19" s="334"/>
      <c r="AZ19" s="334"/>
      <c r="BA19" s="334"/>
      <c r="BB19" s="334"/>
      <c r="BC19" s="334"/>
      <c r="BD19" s="334"/>
      <c r="BE19" s="334"/>
      <c r="BF19" s="334"/>
      <c r="BG19" s="334"/>
      <c r="BH19" s="334"/>
      <c r="BI19" s="334"/>
      <c r="BJ19" s="334"/>
      <c r="BK19" s="334"/>
      <c r="BL19" s="334"/>
      <c r="BM19" s="334"/>
      <c r="BN19" s="334"/>
      <c r="BO19" s="334"/>
      <c r="BP19" s="334"/>
      <c r="BQ19" s="334"/>
      <c r="BR19" s="334"/>
      <c r="BS19" s="334"/>
      <c r="BT19" s="334"/>
      <c r="BU19" s="334"/>
      <c r="BV19" s="334"/>
      <c r="BW19" s="334"/>
      <c r="BX19" s="334"/>
      <c r="BY19" s="334"/>
      <c r="BZ19" s="334"/>
      <c r="CA19" s="334"/>
      <c r="CB19" s="334"/>
      <c r="CC19" s="330"/>
      <c r="CD19" s="334"/>
      <c r="CE19" s="334"/>
      <c r="CF19" s="334"/>
      <c r="CG19" s="334"/>
      <c r="CH19" s="334"/>
      <c r="CI19" s="334"/>
      <c r="CJ19" s="334"/>
      <c r="CK19" s="334"/>
      <c r="CL19" s="334"/>
      <c r="CM19" s="334"/>
      <c r="CN19" s="334"/>
      <c r="CO19" s="334"/>
      <c r="CP19" s="334"/>
      <c r="CQ19" s="334"/>
      <c r="CR19" s="334"/>
      <c r="CS19" s="334"/>
      <c r="CT19" s="334"/>
      <c r="CU19" s="334"/>
      <c r="CV19" s="334"/>
      <c r="CW19" s="334"/>
      <c r="CX19" s="334"/>
      <c r="CY19" s="334"/>
      <c r="CZ19" s="334"/>
      <c r="DA19" s="334"/>
      <c r="DB19" s="334"/>
      <c r="DC19" s="334"/>
      <c r="DD19" s="334"/>
      <c r="DE19" s="334"/>
      <c r="DF19" s="334"/>
      <c r="DG19" s="334"/>
      <c r="DH19" s="334"/>
      <c r="DI19" s="334"/>
      <c r="DJ19" s="151"/>
      <c r="DK19" s="334"/>
      <c r="DL19" s="334"/>
      <c r="DM19" s="334"/>
      <c r="DN19" s="334"/>
      <c r="DO19" s="334"/>
      <c r="DP19" s="334"/>
      <c r="DQ19" s="334"/>
      <c r="DR19" s="334"/>
      <c r="DS19" s="334"/>
      <c r="DT19" s="334"/>
      <c r="DU19" s="334"/>
      <c r="DV19" s="334"/>
      <c r="DW19" s="334"/>
      <c r="DX19" s="334"/>
      <c r="DY19" s="334"/>
      <c r="DZ19" s="334"/>
      <c r="EA19" s="334"/>
      <c r="EB19" s="334"/>
      <c r="EC19" s="334"/>
      <c r="ED19" s="334"/>
      <c r="EE19" s="334"/>
      <c r="EF19" s="334"/>
      <c r="EG19" s="334"/>
      <c r="EH19" s="334"/>
      <c r="EI19" s="334"/>
      <c r="EJ19" s="334"/>
      <c r="EK19" s="334"/>
      <c r="EL19" s="334"/>
      <c r="EM19" s="334"/>
      <c r="EN19" s="334"/>
      <c r="EO19" s="334"/>
      <c r="EP19" s="334"/>
      <c r="EQ19" s="90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4"/>
      <c r="FH19" s="334"/>
      <c r="FI19" s="334"/>
      <c r="FJ19" s="334"/>
      <c r="FK19" s="334"/>
      <c r="FL19" s="334"/>
      <c r="FM19" s="334"/>
      <c r="FN19" s="334"/>
      <c r="FO19" s="334"/>
      <c r="FP19" s="334"/>
      <c r="FQ19" s="334"/>
      <c r="FR19" s="334"/>
      <c r="FS19" s="334"/>
      <c r="FT19" s="334"/>
      <c r="FU19" s="334"/>
      <c r="FV19" s="334"/>
      <c r="FW19" s="334"/>
      <c r="FX19" s="90"/>
      <c r="FY19" s="334"/>
      <c r="FZ19" s="334"/>
      <c r="GA19" s="334"/>
      <c r="GB19" s="334"/>
      <c r="GC19" s="334"/>
      <c r="GD19" s="334"/>
      <c r="GE19" s="334"/>
      <c r="GF19" s="334"/>
      <c r="GG19" s="334"/>
      <c r="GH19" s="334"/>
      <c r="GI19" s="334"/>
      <c r="GJ19" s="334"/>
      <c r="GK19" s="334"/>
      <c r="GL19" s="334"/>
      <c r="GM19" s="334"/>
      <c r="GN19" s="334"/>
      <c r="GO19" s="334"/>
      <c r="GP19" s="334"/>
      <c r="GQ19" s="334"/>
      <c r="GR19" s="334"/>
      <c r="GS19" s="334"/>
      <c r="GT19" s="334"/>
      <c r="GU19" s="334"/>
      <c r="GV19" s="334"/>
      <c r="GW19" s="334"/>
      <c r="GX19" s="334"/>
      <c r="GY19" s="334"/>
      <c r="GZ19" s="334"/>
      <c r="HA19" s="334"/>
      <c r="HB19" s="334"/>
      <c r="HC19" s="334"/>
      <c r="HD19" s="334"/>
      <c r="HE19" s="90"/>
      <c r="HF19" s="334"/>
      <c r="HG19" s="334"/>
      <c r="HH19" s="334"/>
      <c r="HI19" s="334"/>
      <c r="HJ19" s="334"/>
      <c r="HK19" s="334"/>
      <c r="HL19" s="334"/>
      <c r="HM19" s="334"/>
      <c r="HN19" s="334"/>
      <c r="HO19" s="334"/>
      <c r="HP19" s="334"/>
      <c r="HQ19" s="334"/>
      <c r="HR19" s="334"/>
      <c r="HS19" s="334"/>
      <c r="HT19" s="334"/>
      <c r="HU19" s="334"/>
      <c r="HV19" s="334"/>
      <c r="HW19" s="334"/>
      <c r="HX19" s="334"/>
      <c r="HY19" s="334"/>
      <c r="HZ19" s="334"/>
      <c r="IA19" s="334"/>
      <c r="IB19" s="334"/>
      <c r="IC19" s="334"/>
      <c r="ID19" s="334"/>
      <c r="IE19" s="334"/>
      <c r="IF19" s="334"/>
      <c r="IG19" s="334"/>
      <c r="IH19" s="334"/>
      <c r="II19" s="334"/>
      <c r="IJ19" s="334"/>
      <c r="IK19" s="334"/>
      <c r="IL19" s="90"/>
      <c r="IM19" s="334"/>
      <c r="IN19" s="334"/>
      <c r="IO19" s="334"/>
      <c r="IP19" s="334"/>
      <c r="IQ19" s="334"/>
      <c r="IR19" s="334"/>
      <c r="IS19" s="334"/>
      <c r="IT19" s="334"/>
      <c r="IU19" s="334"/>
      <c r="IV19" s="334"/>
      <c r="IW19" s="334"/>
      <c r="IX19" s="334"/>
      <c r="IY19" s="334"/>
      <c r="IZ19" s="334"/>
      <c r="JA19" s="334"/>
      <c r="JB19" s="334"/>
      <c r="JC19" s="334"/>
      <c r="JD19" s="334"/>
      <c r="JE19" s="334"/>
      <c r="JF19" s="334"/>
      <c r="JG19" s="334"/>
      <c r="JH19" s="334"/>
      <c r="JI19" s="334"/>
      <c r="JJ19" s="334"/>
      <c r="JK19" s="334"/>
      <c r="JL19" s="334"/>
      <c r="JM19" s="334"/>
      <c r="JN19" s="334"/>
      <c r="JO19" s="334"/>
      <c r="JP19" s="334"/>
      <c r="JQ19" s="334"/>
      <c r="JR19" s="334"/>
      <c r="JS19" s="90"/>
      <c r="JT19" s="334"/>
      <c r="JU19" s="334"/>
      <c r="JV19" s="334"/>
      <c r="JW19" s="334"/>
      <c r="JX19" s="334"/>
      <c r="JY19" s="334"/>
      <c r="JZ19" s="334"/>
      <c r="KA19" s="334"/>
      <c r="KB19" s="334"/>
      <c r="KC19" s="334"/>
      <c r="KD19" s="334"/>
      <c r="KE19" s="334"/>
      <c r="KF19" s="334"/>
      <c r="KG19" s="334"/>
      <c r="KH19" s="334"/>
      <c r="KI19" s="334"/>
      <c r="KJ19" s="334"/>
      <c r="KK19" s="334"/>
      <c r="KL19" s="334"/>
      <c r="KM19" s="334"/>
      <c r="KN19" s="334"/>
      <c r="KO19" s="334"/>
      <c r="KP19" s="334"/>
      <c r="KQ19" s="334"/>
      <c r="KR19" s="334"/>
      <c r="KS19" s="334"/>
      <c r="KT19" s="334"/>
      <c r="KU19" s="334"/>
      <c r="KV19" s="334"/>
      <c r="KW19" s="334"/>
      <c r="KX19" s="334"/>
      <c r="KY19" s="334"/>
      <c r="KZ19" s="90"/>
      <c r="LA19" s="334"/>
      <c r="LB19" s="334"/>
      <c r="LC19" s="334"/>
      <c r="LD19" s="334"/>
      <c r="LE19" s="334"/>
      <c r="LF19" s="334"/>
      <c r="LG19" s="334"/>
      <c r="LH19" s="334"/>
      <c r="LI19" s="334"/>
      <c r="LJ19" s="334"/>
      <c r="LK19" s="334"/>
      <c r="LL19" s="334"/>
      <c r="LM19" s="334"/>
      <c r="LN19" s="334"/>
      <c r="LO19" s="334"/>
      <c r="LP19" s="334"/>
      <c r="LQ19" s="334"/>
      <c r="LR19" s="334"/>
      <c r="LS19" s="334"/>
      <c r="LT19" s="334"/>
      <c r="LU19" s="334"/>
      <c r="LV19" s="334"/>
      <c r="LW19" s="334"/>
      <c r="LX19" s="334"/>
      <c r="LY19" s="334"/>
      <c r="LZ19" s="334"/>
      <c r="MA19" s="334"/>
      <c r="MB19" s="334"/>
      <c r="MC19" s="334"/>
      <c r="MD19" s="334"/>
      <c r="ME19" s="334"/>
      <c r="MF19" s="334"/>
      <c r="MG19" s="90"/>
      <c r="MH19" s="462"/>
      <c r="MI19" s="153"/>
      <c r="MJ19" s="462"/>
      <c r="MK19" s="157"/>
      <c r="ML19" s="336"/>
      <c r="MM19" s="153"/>
      <c r="MN19" s="462"/>
      <c r="MO19" s="90"/>
      <c r="MP19" s="327"/>
      <c r="MQ19" s="90"/>
      <c r="MR19" s="90"/>
      <c r="MS19" s="90"/>
      <c r="MT19" s="90"/>
      <c r="MU19" s="90"/>
      <c r="MV19" s="90"/>
      <c r="MW19" s="90"/>
      <c r="MX19" s="90"/>
      <c r="MY19" s="90"/>
      <c r="MZ19" s="90"/>
      <c r="NA19" s="90"/>
      <c r="NB19" s="90"/>
      <c r="NC19" s="90"/>
      <c r="ND19" s="90"/>
      <c r="NE19" s="90"/>
      <c r="NF19" s="90"/>
      <c r="NG19" s="90"/>
      <c r="NH19" s="90"/>
      <c r="NI19" s="90"/>
      <c r="NJ19" s="90"/>
      <c r="NK19" s="90"/>
      <c r="NL19" s="90"/>
      <c r="NM19" s="90"/>
      <c r="NN19" s="90"/>
      <c r="NO19" s="90"/>
      <c r="NP19" s="90"/>
      <c r="NQ19" s="90"/>
      <c r="NR19" s="90"/>
      <c r="NS19" s="90"/>
      <c r="NT19" s="90"/>
      <c r="NU19" s="90"/>
      <c r="NV19" s="90"/>
      <c r="NW19" s="90"/>
      <c r="NX19" s="90"/>
      <c r="NY19" s="90"/>
      <c r="NZ19" s="90"/>
      <c r="OA19" s="90"/>
      <c r="OB19" s="90"/>
      <c r="OC19" s="90"/>
      <c r="OD19" s="90"/>
      <c r="OE19" s="90"/>
      <c r="OF19" s="90"/>
      <c r="OG19" s="90"/>
      <c r="OH19" s="90"/>
      <c r="OI19" s="90"/>
      <c r="OJ19" s="90"/>
      <c r="OK19" s="90"/>
      <c r="OL19" s="90"/>
      <c r="OM19" s="90"/>
      <c r="ON19" s="90"/>
      <c r="OO19" s="90"/>
      <c r="OP19" s="90"/>
      <c r="OQ19" s="90"/>
      <c r="OR19" s="90"/>
      <c r="OS19" s="90"/>
      <c r="OT19" s="90"/>
      <c r="OU19" s="90"/>
      <c r="OV19" s="90"/>
      <c r="OW19" s="90"/>
      <c r="OX19" s="90"/>
      <c r="OY19" s="90"/>
      <c r="OZ19" s="90"/>
      <c r="PA19" s="90"/>
      <c r="PB19" s="90"/>
      <c r="PC19" s="90"/>
      <c r="PD19" s="90"/>
      <c r="PE19" s="90"/>
      <c r="PF19" s="90"/>
      <c r="PG19" s="90"/>
      <c r="PH19" s="90"/>
      <c r="PI19" s="90"/>
      <c r="PJ19" s="90"/>
      <c r="PK19" s="90"/>
      <c r="PL19" s="90"/>
      <c r="PM19" s="90"/>
      <c r="PN19" s="90"/>
      <c r="PO19" s="90"/>
      <c r="PP19" s="90"/>
      <c r="PQ19" s="90"/>
      <c r="PR19" s="90"/>
      <c r="PS19" s="90"/>
      <c r="PT19" s="90"/>
      <c r="PU19" s="90"/>
      <c r="PV19" s="90"/>
      <c r="PW19" s="90"/>
      <c r="PX19" s="90"/>
      <c r="PY19" s="90"/>
      <c r="PZ19" s="90"/>
      <c r="QA19" s="90"/>
      <c r="QB19" s="90"/>
      <c r="QC19" s="90"/>
      <c r="QD19" s="90"/>
      <c r="QE19" s="90"/>
      <c r="QF19" s="90"/>
      <c r="QG19" s="90"/>
      <c r="QH19" s="90"/>
      <c r="QI19" s="90"/>
      <c r="QJ19" s="90"/>
      <c r="QK19" s="90"/>
      <c r="QL19" s="90"/>
      <c r="QM19" s="90"/>
      <c r="QN19" s="90"/>
      <c r="QO19" s="90"/>
      <c r="QP19" s="90"/>
      <c r="QQ19" s="90"/>
      <c r="QR19" s="90"/>
      <c r="QS19" s="90"/>
      <c r="QT19" s="90"/>
      <c r="QU19" s="90"/>
      <c r="QV19" s="90"/>
      <c r="QW19" s="90"/>
      <c r="QX19" s="90"/>
      <c r="QY19" s="90"/>
      <c r="QZ19" s="90"/>
      <c r="RA19" s="90"/>
      <c r="RB19" s="90"/>
      <c r="RC19" s="90"/>
      <c r="RD19" s="90"/>
      <c r="RE19" s="90"/>
      <c r="RF19" s="90"/>
      <c r="RG19" s="90"/>
      <c r="RH19" s="90"/>
      <c r="RI19" s="90"/>
      <c r="RJ19" s="90"/>
      <c r="RK19" s="90"/>
      <c r="RL19" s="90"/>
      <c r="RM19" s="90"/>
      <c r="RN19" s="90"/>
      <c r="RO19" s="90"/>
      <c r="RP19" s="90"/>
      <c r="RQ19" s="90"/>
      <c r="RR19" s="90"/>
      <c r="RS19" s="90"/>
      <c r="RT19" s="90"/>
      <c r="RU19" s="90"/>
      <c r="RV19" s="90"/>
      <c r="RW19" s="90"/>
      <c r="RX19" s="90"/>
      <c r="RY19" s="90"/>
      <c r="RZ19" s="90"/>
      <c r="SA19" s="90"/>
      <c r="SB19" s="90"/>
      <c r="SC19" s="90"/>
      <c r="SD19" s="90"/>
      <c r="SE19" s="90"/>
      <c r="SF19" s="90"/>
      <c r="SG19" s="90"/>
      <c r="SH19" s="90"/>
      <c r="SI19" s="90"/>
      <c r="SJ19" s="90"/>
      <c r="SK19" s="90"/>
      <c r="SL19" s="90"/>
      <c r="SM19" s="90"/>
      <c r="SN19" s="90"/>
      <c r="SO19" s="90"/>
      <c r="SP19" s="90"/>
      <c r="SQ19" s="90"/>
      <c r="SR19" s="90"/>
      <c r="SS19" s="90"/>
      <c r="ST19" s="90"/>
      <c r="SU19" s="90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</row>
    <row r="20" spans="1:1535" s="156" customFormat="1" ht="12" customHeight="1" x14ac:dyDescent="0.2">
      <c r="A20" s="345" t="s">
        <v>106</v>
      </c>
      <c r="B20" s="346"/>
      <c r="C20" s="182">
        <f>Zápisy!W1953</f>
        <v>2</v>
      </c>
      <c r="D20" s="170">
        <f>Zápisy!X1953</f>
        <v>4</v>
      </c>
      <c r="E20" s="167">
        <f>Zápisy!W1029</f>
        <v>4</v>
      </c>
      <c r="F20" s="177">
        <f>Zápisy!X1029</f>
        <v>2</v>
      </c>
      <c r="G20" s="137">
        <f>Zápisy!W2152</f>
        <v>2</v>
      </c>
      <c r="H20" s="170">
        <f>Zápisy!X2152</f>
        <v>4</v>
      </c>
      <c r="I20" s="167">
        <f>Zápisy!U876</f>
        <v>4</v>
      </c>
      <c r="J20" s="177">
        <f>Zápisy!V876</f>
        <v>2</v>
      </c>
      <c r="K20" s="284" t="s">
        <v>75</v>
      </c>
      <c r="L20" s="285"/>
      <c r="M20" s="167">
        <f>Zápisy!W700</f>
        <v>2</v>
      </c>
      <c r="N20" s="177">
        <f>Zápisy!X700</f>
        <v>4</v>
      </c>
      <c r="O20" s="137">
        <f>Zápisy!U1800</f>
        <v>6</v>
      </c>
      <c r="P20" s="170">
        <f>Zápisy!V1800</f>
        <v>0</v>
      </c>
      <c r="Q20" s="167">
        <f>Zápisy!U501</f>
        <v>6</v>
      </c>
      <c r="R20" s="177">
        <f>Zápisy!V501</f>
        <v>0</v>
      </c>
      <c r="S20" s="137">
        <f>Zápisy!W1645</f>
        <v>4</v>
      </c>
      <c r="T20" s="170">
        <f>Zápisy!X1645</f>
        <v>2</v>
      </c>
      <c r="U20" s="167">
        <f>Zápisy!W304</f>
        <v>6</v>
      </c>
      <c r="V20" s="177">
        <f>Zápisy!X304</f>
        <v>0</v>
      </c>
      <c r="W20" s="137">
        <f>Zápisy!U1492</f>
        <v>6</v>
      </c>
      <c r="X20" s="170">
        <f>Zápisy!V1492</f>
        <v>0</v>
      </c>
      <c r="Y20" s="167">
        <f>Zápisy!U104</f>
        <v>2</v>
      </c>
      <c r="Z20" s="177">
        <f>Zápisy!V104</f>
        <v>4</v>
      </c>
      <c r="AA20" s="137">
        <f>Zápisy!W1337</f>
        <v>6</v>
      </c>
      <c r="AB20" s="170">
        <f>Zápisy!X1337</f>
        <v>0</v>
      </c>
      <c r="AC20" s="167">
        <f>Zápisy!W2548</f>
        <v>2</v>
      </c>
      <c r="AD20" s="177">
        <f>Zápisy!X2548</f>
        <v>4</v>
      </c>
      <c r="AE20" s="137">
        <f>Zápisy!U1184</f>
        <v>6</v>
      </c>
      <c r="AF20" s="170">
        <f>Zápisy!V1184</f>
        <v>0</v>
      </c>
      <c r="AG20" s="167">
        <f>Zápisy!U2349</f>
        <v>6</v>
      </c>
      <c r="AH20" s="134">
        <f>Zápisy!V2349</f>
        <v>0</v>
      </c>
      <c r="AI20" s="351">
        <f>SUM(CD20:DI20)</f>
        <v>15</v>
      </c>
      <c r="AJ20" s="420">
        <f>SUM(DK20:EP22)</f>
        <v>10</v>
      </c>
      <c r="AK20" s="420">
        <f>SUM(ER20:FW22)</f>
        <v>0</v>
      </c>
      <c r="AL20" s="420">
        <f>SUM(FY20:HD22)</f>
        <v>5</v>
      </c>
      <c r="AM20" s="376">
        <f>SUM(HF20:IK22)</f>
        <v>64</v>
      </c>
      <c r="AN20" s="443" t="s">
        <v>62</v>
      </c>
      <c r="AO20" s="399">
        <f>SUM(IM20:JR22)</f>
        <v>26</v>
      </c>
      <c r="AP20" s="394">
        <f>SUM(JT20:KY22)</f>
        <v>75.5</v>
      </c>
      <c r="AQ20" s="400" t="s">
        <v>62</v>
      </c>
      <c r="AR20" s="395">
        <f>SUM(LA20:MF22)</f>
        <v>44.5</v>
      </c>
      <c r="AS20" s="355">
        <f>IF(AI20=0,0,ML20/AI20)</f>
        <v>1016.8</v>
      </c>
      <c r="AT20" s="352">
        <f>SUM(AW20:CB22)</f>
        <v>20</v>
      </c>
      <c r="AU20" s="342">
        <f t="shared" ref="AU20" si="6">RANK(MN20,$MN$8:$MN$55)</f>
        <v>3</v>
      </c>
      <c r="AV20" s="90"/>
      <c r="AW20" s="334">
        <f>IF(C20&gt;D20,2,IF(AND(C20=D20,C20&gt;1),1,0))</f>
        <v>0</v>
      </c>
      <c r="AX20" s="334"/>
      <c r="AY20" s="334">
        <f>IF(E20&gt;F20,2,IF(AND(E20=F20,E20&gt;1),1,0))</f>
        <v>2</v>
      </c>
      <c r="AZ20" s="334"/>
      <c r="BA20" s="334">
        <f>IF(G20&gt;H20,2,IF(AND(G20=H20,G20&gt;1),1,0))</f>
        <v>0</v>
      </c>
      <c r="BB20" s="334"/>
      <c r="BC20" s="334">
        <f>IF(I20&gt;J20,2,IF(AND(I20=J20,I20&gt;1),1,0))</f>
        <v>2</v>
      </c>
      <c r="BD20" s="334"/>
      <c r="BE20" s="334"/>
      <c r="BF20" s="334"/>
      <c r="BG20" s="334">
        <f>IF(M20&gt;N20,2,IF(AND(M20=N20,M20&gt;1),1,0))</f>
        <v>0</v>
      </c>
      <c r="BH20" s="334"/>
      <c r="BI20" s="334">
        <f>IF(O20&gt;P20,2,IF(AND(O20=P20,O20&gt;1),1,0))</f>
        <v>2</v>
      </c>
      <c r="BJ20" s="334"/>
      <c r="BK20" s="334">
        <f>IF(Q20&gt;R20,2,IF(AND(Q20=R20,Q20&gt;1),1,0))</f>
        <v>2</v>
      </c>
      <c r="BL20" s="334"/>
      <c r="BM20" s="334">
        <f>IF(S20&gt;T20,2,IF(AND(S20=T20,S20&gt;1),1,0))</f>
        <v>2</v>
      </c>
      <c r="BN20" s="334"/>
      <c r="BO20" s="334">
        <f>IF(U20&gt;V20,2,IF(AND(U20=V20,U20&gt;1),1,0))</f>
        <v>2</v>
      </c>
      <c r="BP20" s="334"/>
      <c r="BQ20" s="334">
        <f>IF(W20&gt;X20,2,IF(AND(W20=X20,W20&gt;1),1,0))</f>
        <v>2</v>
      </c>
      <c r="BR20" s="334"/>
      <c r="BS20" s="334">
        <f>IF(Y20&gt;Z20,2,IF(AND(Y20=Z20,Y20&gt;1),1,0))</f>
        <v>0</v>
      </c>
      <c r="BT20" s="334"/>
      <c r="BU20" s="334">
        <f>IF(AA20&gt;AB20,2,IF(AND(AA20=AB20,AA20&gt;1),1,0))</f>
        <v>2</v>
      </c>
      <c r="BV20" s="334"/>
      <c r="BW20" s="334">
        <f>IF(AC20&gt;AD20,2,IF(AND(AC20=AD20,AC20&gt;1),1,0))</f>
        <v>0</v>
      </c>
      <c r="BX20" s="334"/>
      <c r="BY20" s="334">
        <f>IF(AE20&gt;AF20,2,IF(AND(AE20=AF20,AE20&gt;1),1,0))</f>
        <v>2</v>
      </c>
      <c r="BZ20" s="334"/>
      <c r="CA20" s="334">
        <f>IF(AG20&gt;AH20,2,IF(AND(AG20=AH20,AG20&gt;1),1,0))</f>
        <v>2</v>
      </c>
      <c r="CB20" s="334"/>
      <c r="CC20" s="330"/>
      <c r="CD20" s="334">
        <f>IF(C20+D20&gt;0,1,0)</f>
        <v>1</v>
      </c>
      <c r="CE20" s="334"/>
      <c r="CF20" s="334">
        <f>IF(E20+F20&gt;0,1,0)</f>
        <v>1</v>
      </c>
      <c r="CG20" s="334"/>
      <c r="CH20" s="334">
        <f>IF(G20+H20&gt;0,1,0)</f>
        <v>1</v>
      </c>
      <c r="CI20" s="334"/>
      <c r="CJ20" s="334">
        <f>IF(I20+J20&gt;0,1,0)</f>
        <v>1</v>
      </c>
      <c r="CK20" s="334"/>
      <c r="CL20" s="334"/>
      <c r="CM20" s="334"/>
      <c r="CN20" s="334">
        <f>IF(M20+N20&gt;0,1,0)</f>
        <v>1</v>
      </c>
      <c r="CO20" s="334"/>
      <c r="CP20" s="334">
        <f>IF(O20+P20&gt;0,1,0)</f>
        <v>1</v>
      </c>
      <c r="CQ20" s="334"/>
      <c r="CR20" s="334">
        <f>IF(Q20+R20&gt;0,1,0)</f>
        <v>1</v>
      </c>
      <c r="CS20" s="334"/>
      <c r="CT20" s="334">
        <f>IF(S20+T20&gt;0,1,0)</f>
        <v>1</v>
      </c>
      <c r="CU20" s="334"/>
      <c r="CV20" s="334">
        <f>IF(U20+V20&gt;0,1,0)</f>
        <v>1</v>
      </c>
      <c r="CW20" s="334"/>
      <c r="CX20" s="334">
        <f>IF(W20+X20&gt;0,1,0)</f>
        <v>1</v>
      </c>
      <c r="CY20" s="334"/>
      <c r="CZ20" s="334">
        <f>IF(Y20+Z20&gt;0,1,0)</f>
        <v>1</v>
      </c>
      <c r="DA20" s="334"/>
      <c r="DB20" s="334">
        <f>IF(AA20+AB20&gt;0,1,0)</f>
        <v>1</v>
      </c>
      <c r="DC20" s="334"/>
      <c r="DD20" s="334">
        <f>IF(AC20+AD20&gt;0,1,0)</f>
        <v>1</v>
      </c>
      <c r="DE20" s="334"/>
      <c r="DF20" s="334">
        <f>IF(AE20+AF20&gt;0,1,0)</f>
        <v>1</v>
      </c>
      <c r="DG20" s="334"/>
      <c r="DH20" s="334">
        <f>IF(AG20+AH20&gt;0,1,0)</f>
        <v>1</v>
      </c>
      <c r="DI20" s="334"/>
      <c r="DJ20" s="151"/>
      <c r="DK20" s="334">
        <f>IF(C20&gt;D20,1,0)</f>
        <v>0</v>
      </c>
      <c r="DL20" s="334"/>
      <c r="DM20" s="334">
        <f>IF(E20&gt;F20,1,0)</f>
        <v>1</v>
      </c>
      <c r="DN20" s="334"/>
      <c r="DO20" s="334">
        <f>IF(G20&gt;H20,1,0)</f>
        <v>0</v>
      </c>
      <c r="DP20" s="334"/>
      <c r="DQ20" s="334">
        <f>IF(I20&gt;J20,1,0)</f>
        <v>1</v>
      </c>
      <c r="DR20" s="334"/>
      <c r="DS20" s="334"/>
      <c r="DT20" s="334"/>
      <c r="DU20" s="334">
        <f>IF(M20&gt;N20,1,0)</f>
        <v>0</v>
      </c>
      <c r="DV20" s="334"/>
      <c r="DW20" s="334">
        <f>IF(O20&gt;P20,1,0)</f>
        <v>1</v>
      </c>
      <c r="DX20" s="334"/>
      <c r="DY20" s="334">
        <f>IF(Q20&gt;R20,1,0)</f>
        <v>1</v>
      </c>
      <c r="DZ20" s="334"/>
      <c r="EA20" s="334">
        <f>IF(S20&gt;T20,1,0)</f>
        <v>1</v>
      </c>
      <c r="EB20" s="334"/>
      <c r="EC20" s="334">
        <f>IF(U20&gt;V20,1,0)</f>
        <v>1</v>
      </c>
      <c r="ED20" s="334"/>
      <c r="EE20" s="334">
        <f>IF(W20&gt;X20,1,0)</f>
        <v>1</v>
      </c>
      <c r="EF20" s="334"/>
      <c r="EG20" s="334">
        <f>IF(Y20&gt;Z20,1,0)</f>
        <v>0</v>
      </c>
      <c r="EH20" s="334"/>
      <c r="EI20" s="334">
        <f>IF(AA20&gt;AB20,1,0)</f>
        <v>1</v>
      </c>
      <c r="EJ20" s="334"/>
      <c r="EK20" s="334">
        <f>IF(AC20&gt;AD20,1,0)</f>
        <v>0</v>
      </c>
      <c r="EL20" s="334"/>
      <c r="EM20" s="334">
        <f>IF(AE20&gt;AF20,1,0)</f>
        <v>1</v>
      </c>
      <c r="EN20" s="334"/>
      <c r="EO20" s="334">
        <f>IF(AG20&gt;AH20,1,0)</f>
        <v>1</v>
      </c>
      <c r="EP20" s="334"/>
      <c r="EQ20" s="90"/>
      <c r="ER20" s="334">
        <f>IF(AND(C20=D20,C20&gt;0),1,0)</f>
        <v>0</v>
      </c>
      <c r="ES20" s="334"/>
      <c r="ET20" s="334">
        <f>IF(AND(E20=F20,E20&gt;0),1,0)</f>
        <v>0</v>
      </c>
      <c r="EU20" s="334"/>
      <c r="EV20" s="334">
        <f>IF(AND(G20=H20,G20&gt;0),1,0)</f>
        <v>0</v>
      </c>
      <c r="EW20" s="334"/>
      <c r="EX20" s="334">
        <f>IF(AND(I20=J20,I20&gt;0),1,0)</f>
        <v>0</v>
      </c>
      <c r="EY20" s="334"/>
      <c r="EZ20" s="334"/>
      <c r="FA20" s="334"/>
      <c r="FB20" s="334">
        <f>IF(AND(M20=N20,M20&gt;0),1,0)</f>
        <v>0</v>
      </c>
      <c r="FC20" s="334"/>
      <c r="FD20" s="334">
        <f>IF(AND(O20=P20,O20&gt;0),1,0)</f>
        <v>0</v>
      </c>
      <c r="FE20" s="334"/>
      <c r="FF20" s="334">
        <f>IF(AND(Q20=R20,Q20&gt;0),1,0)</f>
        <v>0</v>
      </c>
      <c r="FG20" s="334"/>
      <c r="FH20" s="334">
        <f>IF(AND(S20=T20,S20&gt;0),1,0)</f>
        <v>0</v>
      </c>
      <c r="FI20" s="334"/>
      <c r="FJ20" s="334">
        <f>IF(AND(U20=V20,U20&gt;0),1,0)</f>
        <v>0</v>
      </c>
      <c r="FK20" s="334"/>
      <c r="FL20" s="334">
        <f>IF(AND(W20=X20,W20&gt;0),1,0)</f>
        <v>0</v>
      </c>
      <c r="FM20" s="334"/>
      <c r="FN20" s="334">
        <f>IF(AND(Y20=Z20,Y20&gt;0),1,0)</f>
        <v>0</v>
      </c>
      <c r="FO20" s="334"/>
      <c r="FP20" s="334">
        <f>IF(AND(AA20=AB20,AA20&gt;0),1,0)</f>
        <v>0</v>
      </c>
      <c r="FQ20" s="334"/>
      <c r="FR20" s="334">
        <f>IF(AND(AC20=AD20,AC20&gt;0),1,0)</f>
        <v>0</v>
      </c>
      <c r="FS20" s="334"/>
      <c r="FT20" s="334">
        <f>IF(AND(AE20=AF20,AE20&gt;0),1,0)</f>
        <v>0</v>
      </c>
      <c r="FU20" s="334"/>
      <c r="FV20" s="334">
        <f>IF(AND(AG20=AH20,AG20&gt;0),1,0)</f>
        <v>0</v>
      </c>
      <c r="FW20" s="334"/>
      <c r="FX20" s="90"/>
      <c r="FY20" s="334">
        <f>IF(C20&lt;D20,1,0)</f>
        <v>1</v>
      </c>
      <c r="FZ20" s="334"/>
      <c r="GA20" s="334">
        <f>IF(E20&lt;F20,1,0)</f>
        <v>0</v>
      </c>
      <c r="GB20" s="334"/>
      <c r="GC20" s="334">
        <f>IF(G20&lt;H20,1,0)</f>
        <v>1</v>
      </c>
      <c r="GD20" s="334"/>
      <c r="GE20" s="334">
        <f>IF(I20&lt;J20,1,0)</f>
        <v>0</v>
      </c>
      <c r="GF20" s="334"/>
      <c r="GG20" s="334"/>
      <c r="GH20" s="334"/>
      <c r="GI20" s="334">
        <f>IF(M20&lt;N20,1,0)</f>
        <v>1</v>
      </c>
      <c r="GJ20" s="334"/>
      <c r="GK20" s="334">
        <f>IF(O20&lt;P20,1,0)</f>
        <v>0</v>
      </c>
      <c r="GL20" s="334"/>
      <c r="GM20" s="334">
        <f>IF(Q20&lt;R20,1,0)</f>
        <v>0</v>
      </c>
      <c r="GN20" s="334"/>
      <c r="GO20" s="334">
        <f>IF(S20&lt;T20,1,0)</f>
        <v>0</v>
      </c>
      <c r="GP20" s="334"/>
      <c r="GQ20" s="334">
        <f>IF(U20&lt;V20,1,0)</f>
        <v>0</v>
      </c>
      <c r="GR20" s="334"/>
      <c r="GS20" s="334">
        <f>IF(W20&lt;X20,1,0)</f>
        <v>0</v>
      </c>
      <c r="GT20" s="334"/>
      <c r="GU20" s="334">
        <f>IF(Y20&lt;Z20,1,0)</f>
        <v>1</v>
      </c>
      <c r="GV20" s="334"/>
      <c r="GW20" s="334">
        <f>IF(AA20&lt;AB20,1,0)</f>
        <v>0</v>
      </c>
      <c r="GX20" s="334"/>
      <c r="GY20" s="334">
        <f>IF(AC20&lt;AD20,1,0)</f>
        <v>1</v>
      </c>
      <c r="GZ20" s="334"/>
      <c r="HA20" s="334">
        <f>IF(AE20&lt;AF20,1,0)</f>
        <v>0</v>
      </c>
      <c r="HB20" s="334"/>
      <c r="HC20" s="334">
        <f>IF(AG20&lt;AH20,1,0)</f>
        <v>0</v>
      </c>
      <c r="HD20" s="334"/>
      <c r="HE20" s="90"/>
      <c r="HF20" s="334">
        <f>C20</f>
        <v>2</v>
      </c>
      <c r="HG20" s="334"/>
      <c r="HH20" s="334">
        <f>E20</f>
        <v>4</v>
      </c>
      <c r="HI20" s="334"/>
      <c r="HJ20" s="334">
        <f>G20</f>
        <v>2</v>
      </c>
      <c r="HK20" s="334"/>
      <c r="HL20" s="334">
        <f>I20</f>
        <v>4</v>
      </c>
      <c r="HM20" s="334"/>
      <c r="HN20" s="334"/>
      <c r="HO20" s="334"/>
      <c r="HP20" s="334">
        <f>M20</f>
        <v>2</v>
      </c>
      <c r="HQ20" s="334"/>
      <c r="HR20" s="334">
        <f>O20</f>
        <v>6</v>
      </c>
      <c r="HS20" s="334"/>
      <c r="HT20" s="334">
        <f>Q20</f>
        <v>6</v>
      </c>
      <c r="HU20" s="334"/>
      <c r="HV20" s="334">
        <f>S20</f>
        <v>4</v>
      </c>
      <c r="HW20" s="334"/>
      <c r="HX20" s="334">
        <f>U20</f>
        <v>6</v>
      </c>
      <c r="HY20" s="334"/>
      <c r="HZ20" s="334">
        <f>W20</f>
        <v>6</v>
      </c>
      <c r="IA20" s="334"/>
      <c r="IB20" s="334">
        <f>Y20</f>
        <v>2</v>
      </c>
      <c r="IC20" s="334"/>
      <c r="ID20" s="334">
        <f>AA20</f>
        <v>6</v>
      </c>
      <c r="IE20" s="334"/>
      <c r="IF20" s="334">
        <f>AC20</f>
        <v>2</v>
      </c>
      <c r="IG20" s="334"/>
      <c r="IH20" s="334">
        <f>AE20</f>
        <v>6</v>
      </c>
      <c r="II20" s="334"/>
      <c r="IJ20" s="334">
        <f>AG20</f>
        <v>6</v>
      </c>
      <c r="IK20" s="334"/>
      <c r="IL20" s="90"/>
      <c r="IM20" s="334">
        <f>D20</f>
        <v>4</v>
      </c>
      <c r="IN20" s="334"/>
      <c r="IO20" s="334">
        <f>F20</f>
        <v>2</v>
      </c>
      <c r="IP20" s="334"/>
      <c r="IQ20" s="334">
        <f>H20</f>
        <v>4</v>
      </c>
      <c r="IR20" s="334"/>
      <c r="IS20" s="334">
        <f>J20</f>
        <v>2</v>
      </c>
      <c r="IT20" s="334"/>
      <c r="IU20" s="334"/>
      <c r="IV20" s="334"/>
      <c r="IW20" s="334">
        <f>N20</f>
        <v>4</v>
      </c>
      <c r="IX20" s="334"/>
      <c r="IY20" s="334">
        <f>P20</f>
        <v>0</v>
      </c>
      <c r="IZ20" s="334"/>
      <c r="JA20" s="334">
        <f>R20</f>
        <v>0</v>
      </c>
      <c r="JB20" s="334"/>
      <c r="JC20" s="334">
        <f>T20</f>
        <v>2</v>
      </c>
      <c r="JD20" s="334"/>
      <c r="JE20" s="334">
        <f>V20</f>
        <v>0</v>
      </c>
      <c r="JF20" s="334"/>
      <c r="JG20" s="334">
        <f>X20</f>
        <v>0</v>
      </c>
      <c r="JH20" s="334"/>
      <c r="JI20" s="334">
        <f>Z20</f>
        <v>4</v>
      </c>
      <c r="JJ20" s="334"/>
      <c r="JK20" s="334">
        <f>AB20</f>
        <v>0</v>
      </c>
      <c r="JL20" s="334"/>
      <c r="JM20" s="334">
        <f>AD20</f>
        <v>4</v>
      </c>
      <c r="JN20" s="334"/>
      <c r="JO20" s="334">
        <f>AF20</f>
        <v>0</v>
      </c>
      <c r="JP20" s="334"/>
      <c r="JQ20" s="334">
        <f>AH20</f>
        <v>0</v>
      </c>
      <c r="JR20" s="334"/>
      <c r="JS20" s="90"/>
      <c r="JT20" s="334">
        <f>C21</f>
        <v>3</v>
      </c>
      <c r="JU20" s="334"/>
      <c r="JV20" s="334">
        <f>E21</f>
        <v>5</v>
      </c>
      <c r="JW20" s="334"/>
      <c r="JX20" s="334">
        <f>G21</f>
        <v>3.5</v>
      </c>
      <c r="JY20" s="334"/>
      <c r="JZ20" s="334">
        <f>I21</f>
        <v>4</v>
      </c>
      <c r="KA20" s="334"/>
      <c r="KB20" s="334"/>
      <c r="KC20" s="334"/>
      <c r="KD20" s="334">
        <f>M21</f>
        <v>3</v>
      </c>
      <c r="KE20" s="334"/>
      <c r="KF20" s="334">
        <f>O21</f>
        <v>6</v>
      </c>
      <c r="KG20" s="334"/>
      <c r="KH20" s="334">
        <f>Q21</f>
        <v>7</v>
      </c>
      <c r="KI20" s="334"/>
      <c r="KJ20" s="334">
        <f>S21</f>
        <v>4</v>
      </c>
      <c r="KK20" s="334"/>
      <c r="KL20" s="334">
        <f>U21</f>
        <v>6</v>
      </c>
      <c r="KM20" s="334"/>
      <c r="KN20" s="334">
        <f>W21</f>
        <v>7</v>
      </c>
      <c r="KO20" s="334"/>
      <c r="KP20" s="334">
        <f>Y21</f>
        <v>3.5</v>
      </c>
      <c r="KQ20" s="334"/>
      <c r="KR20" s="334">
        <f>AA21</f>
        <v>8</v>
      </c>
      <c r="KS20" s="334"/>
      <c r="KT20" s="334">
        <f>AC21</f>
        <v>5</v>
      </c>
      <c r="KU20" s="334"/>
      <c r="KV20" s="334">
        <f>AE21</f>
        <v>4</v>
      </c>
      <c r="KW20" s="334"/>
      <c r="KX20" s="334">
        <f>AG21</f>
        <v>6.5</v>
      </c>
      <c r="KY20" s="334"/>
      <c r="KZ20" s="90"/>
      <c r="LA20" s="334">
        <f>D21</f>
        <v>5</v>
      </c>
      <c r="LB20" s="334"/>
      <c r="LC20" s="334">
        <f>F21</f>
        <v>3</v>
      </c>
      <c r="LD20" s="334"/>
      <c r="LE20" s="334">
        <f>H21</f>
        <v>4.5</v>
      </c>
      <c r="LF20" s="334"/>
      <c r="LG20" s="334">
        <f>J21</f>
        <v>4</v>
      </c>
      <c r="LH20" s="334"/>
      <c r="LI20" s="334"/>
      <c r="LJ20" s="334"/>
      <c r="LK20" s="334">
        <f>N21</f>
        <v>5</v>
      </c>
      <c r="LL20" s="334"/>
      <c r="LM20" s="334">
        <f>P21</f>
        <v>2</v>
      </c>
      <c r="LN20" s="334"/>
      <c r="LO20" s="334">
        <f>R21</f>
        <v>1</v>
      </c>
      <c r="LP20" s="334"/>
      <c r="LQ20" s="334">
        <f>T21</f>
        <v>4</v>
      </c>
      <c r="LR20" s="334"/>
      <c r="LS20" s="334">
        <f>V21</f>
        <v>2</v>
      </c>
      <c r="LT20" s="334"/>
      <c r="LU20" s="334">
        <f>X21</f>
        <v>1</v>
      </c>
      <c r="LV20" s="334"/>
      <c r="LW20" s="334">
        <f>Z21</f>
        <v>4.5</v>
      </c>
      <c r="LX20" s="334"/>
      <c r="LY20" s="334">
        <f>AB21</f>
        <v>0</v>
      </c>
      <c r="LZ20" s="334"/>
      <c r="MA20" s="334">
        <f>AD21</f>
        <v>3</v>
      </c>
      <c r="MB20" s="334"/>
      <c r="MC20" s="334">
        <f>AF21</f>
        <v>4</v>
      </c>
      <c r="MD20" s="334"/>
      <c r="ME20" s="334">
        <f>AH21</f>
        <v>1.5</v>
      </c>
      <c r="MF20" s="334"/>
      <c r="MG20" s="90"/>
      <c r="MH20" s="462">
        <f>AM20-AO20</f>
        <v>38</v>
      </c>
      <c r="MI20" s="153"/>
      <c r="MJ20" s="461">
        <f>AP20-AR20</f>
        <v>31</v>
      </c>
      <c r="MK20" s="188"/>
      <c r="ML20" s="336">
        <f>SUM(C22+E22+G22+I22+M22+O22+Q22+S22+U22+W22+Y22+AA22+AC22+AE22+AG22)</f>
        <v>15252</v>
      </c>
      <c r="MM20" s="153"/>
      <c r="MN20" s="462">
        <f>(AT20*100000000)+(MH20*1000000)+(MJ20*10000)+AS20-MP20</f>
        <v>2038311016.8</v>
      </c>
      <c r="MO20" s="90"/>
      <c r="MP20" s="327">
        <f t="shared" ref="MP20" si="7">IF(AI20=0,100000000,0)</f>
        <v>0</v>
      </c>
      <c r="MQ20" s="90"/>
      <c r="MR20" s="90"/>
      <c r="MS20" s="90"/>
      <c r="MT20" s="90"/>
      <c r="MU20" s="90"/>
      <c r="MV20" s="90"/>
      <c r="MW20" s="90"/>
      <c r="MX20" s="90"/>
      <c r="MY20" s="90"/>
      <c r="MZ20" s="90"/>
      <c r="NA20" s="90"/>
      <c r="NB20" s="90"/>
      <c r="NC20" s="90"/>
      <c r="ND20" s="90"/>
      <c r="NE20" s="90"/>
      <c r="NF20" s="90"/>
      <c r="NG20" s="90"/>
      <c r="NH20" s="90"/>
      <c r="NI20" s="90"/>
      <c r="NJ20" s="90"/>
      <c r="NK20" s="90"/>
      <c r="NL20" s="90"/>
      <c r="NM20" s="90"/>
      <c r="NN20" s="90"/>
      <c r="NO20" s="90"/>
      <c r="NP20" s="90"/>
      <c r="NQ20" s="90"/>
      <c r="NR20" s="90"/>
      <c r="NS20" s="90"/>
      <c r="NT20" s="90"/>
      <c r="NU20" s="90"/>
      <c r="NV20" s="90"/>
      <c r="NW20" s="90"/>
      <c r="NX20" s="90"/>
      <c r="NY20" s="90"/>
      <c r="NZ20" s="90"/>
      <c r="OA20" s="90"/>
      <c r="OB20" s="90"/>
      <c r="OC20" s="90"/>
      <c r="OD20" s="90"/>
      <c r="OE20" s="90"/>
      <c r="OF20" s="90"/>
      <c r="OG20" s="90"/>
      <c r="OH20" s="90"/>
      <c r="OI20" s="90"/>
      <c r="OJ20" s="90"/>
      <c r="OK20" s="90"/>
      <c r="OL20" s="90"/>
      <c r="OM20" s="90"/>
      <c r="ON20" s="90"/>
      <c r="OO20" s="90"/>
      <c r="OP20" s="90"/>
      <c r="OQ20" s="90"/>
      <c r="OR20" s="90"/>
      <c r="OS20" s="90"/>
      <c r="OT20" s="90"/>
      <c r="OU20" s="90"/>
      <c r="OV20" s="90"/>
      <c r="OW20" s="90"/>
      <c r="OX20" s="90"/>
      <c r="OY20" s="90"/>
      <c r="OZ20" s="90"/>
      <c r="PA20" s="90"/>
      <c r="PB20" s="90"/>
      <c r="PC20" s="90"/>
      <c r="PD20" s="90"/>
      <c r="PE20" s="90"/>
      <c r="PF20" s="90"/>
      <c r="PG20" s="90"/>
      <c r="PH20" s="90"/>
      <c r="PI20" s="90"/>
      <c r="PJ20" s="90"/>
      <c r="PK20" s="90"/>
      <c r="PL20" s="90"/>
      <c r="PM20" s="90"/>
      <c r="PN20" s="90"/>
      <c r="PO20" s="90"/>
      <c r="PP20" s="90"/>
      <c r="PQ20" s="90"/>
      <c r="PR20" s="90"/>
      <c r="PS20" s="90"/>
      <c r="PT20" s="90"/>
      <c r="PU20" s="90"/>
      <c r="PV20" s="90"/>
      <c r="PW20" s="90"/>
      <c r="PX20" s="90"/>
      <c r="PY20" s="90"/>
      <c r="PZ20" s="90"/>
      <c r="QA20" s="90"/>
      <c r="QB20" s="90"/>
      <c r="QC20" s="90"/>
      <c r="QD20" s="90"/>
      <c r="QE20" s="90"/>
      <c r="QF20" s="90"/>
      <c r="QG20" s="90"/>
      <c r="QH20" s="90"/>
      <c r="QI20" s="90"/>
      <c r="QJ20" s="90"/>
      <c r="QK20" s="90"/>
      <c r="QL20" s="90"/>
      <c r="QM20" s="90"/>
      <c r="QN20" s="90"/>
      <c r="QO20" s="90"/>
      <c r="QP20" s="90"/>
      <c r="QQ20" s="90"/>
      <c r="QR20" s="90"/>
      <c r="QS20" s="90"/>
      <c r="QT20" s="90"/>
      <c r="QU20" s="90"/>
      <c r="QV20" s="90"/>
      <c r="QW20" s="90"/>
      <c r="QX20" s="90"/>
      <c r="QY20" s="90"/>
      <c r="QZ20" s="90"/>
      <c r="RA20" s="90"/>
      <c r="RB20" s="90"/>
      <c r="RC20" s="90"/>
      <c r="RD20" s="90"/>
      <c r="RE20" s="90"/>
      <c r="RF20" s="90"/>
      <c r="RG20" s="90"/>
      <c r="RH20" s="90"/>
      <c r="RI20" s="90"/>
      <c r="RJ20" s="90"/>
      <c r="RK20" s="90"/>
      <c r="RL20" s="90"/>
      <c r="RM20" s="90"/>
      <c r="RN20" s="90"/>
      <c r="RO20" s="90"/>
      <c r="RP20" s="90"/>
      <c r="RQ20" s="90"/>
      <c r="RR20" s="90"/>
      <c r="RS20" s="90"/>
      <c r="RT20" s="90"/>
      <c r="RU20" s="90"/>
      <c r="RV20" s="90"/>
      <c r="RW20" s="90"/>
      <c r="RX20" s="90"/>
      <c r="RY20" s="90"/>
      <c r="RZ20" s="90"/>
      <c r="SA20" s="90"/>
      <c r="SB20" s="90"/>
      <c r="SC20" s="90"/>
      <c r="SD20" s="90"/>
      <c r="SE20" s="90"/>
      <c r="SF20" s="90"/>
      <c r="SG20" s="90"/>
      <c r="SH20" s="90"/>
      <c r="SI20" s="90"/>
      <c r="SJ20" s="90"/>
      <c r="SK20" s="90"/>
      <c r="SL20" s="90"/>
      <c r="SM20" s="90"/>
      <c r="SN20" s="90"/>
      <c r="SO20" s="90"/>
      <c r="SP20" s="90"/>
      <c r="SQ20" s="90"/>
      <c r="SR20" s="90"/>
      <c r="SS20" s="90"/>
      <c r="ST20" s="90"/>
      <c r="SU20" s="90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</row>
    <row r="21" spans="1:1535" ht="12" hidden="1" customHeight="1" x14ac:dyDescent="0.2">
      <c r="A21" s="347"/>
      <c r="B21" s="348"/>
      <c r="C21" s="183">
        <f>Zápisy!W1954</f>
        <v>3</v>
      </c>
      <c r="D21" s="171">
        <f>Zápisy!X1954</f>
        <v>5</v>
      </c>
      <c r="E21" s="165">
        <f>Zápisy!W1030</f>
        <v>5</v>
      </c>
      <c r="F21" s="175">
        <f>Zápisy!X1030</f>
        <v>3</v>
      </c>
      <c r="G21" s="138">
        <f>Zápisy!W2153</f>
        <v>3.5</v>
      </c>
      <c r="H21" s="171">
        <f>Zápisy!X2153</f>
        <v>4.5</v>
      </c>
      <c r="I21" s="165">
        <f>Zápisy!U877</f>
        <v>4</v>
      </c>
      <c r="J21" s="175">
        <f>Zápisy!V877</f>
        <v>4</v>
      </c>
      <c r="K21" s="286"/>
      <c r="L21" s="287"/>
      <c r="M21" s="165">
        <f>Zápisy!W701</f>
        <v>3</v>
      </c>
      <c r="N21" s="175">
        <f>Zápisy!X701</f>
        <v>5</v>
      </c>
      <c r="O21" s="138">
        <f>Zápisy!U1801</f>
        <v>6</v>
      </c>
      <c r="P21" s="171">
        <f>Zápisy!V1801</f>
        <v>2</v>
      </c>
      <c r="Q21" s="165">
        <f>Zápisy!U502</f>
        <v>7</v>
      </c>
      <c r="R21" s="175">
        <f>Zápisy!V502</f>
        <v>1</v>
      </c>
      <c r="S21" s="138">
        <f>Zápisy!W1646</f>
        <v>4</v>
      </c>
      <c r="T21" s="171">
        <f>Zápisy!X1646</f>
        <v>4</v>
      </c>
      <c r="U21" s="165">
        <f>Zápisy!W305</f>
        <v>6</v>
      </c>
      <c r="V21" s="175">
        <f>Zápisy!X305</f>
        <v>2</v>
      </c>
      <c r="W21" s="138">
        <f>Zápisy!U1493</f>
        <v>7</v>
      </c>
      <c r="X21" s="171">
        <f>Zápisy!V1493</f>
        <v>1</v>
      </c>
      <c r="Y21" s="165">
        <f>Zápisy!U105</f>
        <v>3.5</v>
      </c>
      <c r="Z21" s="175">
        <f>Zápisy!V105</f>
        <v>4.5</v>
      </c>
      <c r="AA21" s="138">
        <f>Zápisy!W1338</f>
        <v>8</v>
      </c>
      <c r="AB21" s="171">
        <f>Zápisy!X1338</f>
        <v>0</v>
      </c>
      <c r="AC21" s="165">
        <f>Zápisy!W2549</f>
        <v>5</v>
      </c>
      <c r="AD21" s="175">
        <f>Zápisy!X2549</f>
        <v>3</v>
      </c>
      <c r="AE21" s="138">
        <f>Zápisy!U1185</f>
        <v>4</v>
      </c>
      <c r="AF21" s="171">
        <f>Zápisy!V1185</f>
        <v>4</v>
      </c>
      <c r="AG21" s="165">
        <f>Zápisy!U2350</f>
        <v>6.5</v>
      </c>
      <c r="AH21" s="132">
        <f>Zápisy!V2350</f>
        <v>1.5</v>
      </c>
      <c r="AI21" s="351"/>
      <c r="AJ21" s="420"/>
      <c r="AK21" s="420"/>
      <c r="AL21" s="420"/>
      <c r="AM21" s="376"/>
      <c r="AN21" s="443"/>
      <c r="AO21" s="399"/>
      <c r="AP21" s="394"/>
      <c r="AQ21" s="400"/>
      <c r="AR21" s="395"/>
      <c r="AS21" s="356"/>
      <c r="AT21" s="353"/>
      <c r="AU21" s="343"/>
      <c r="AV21" s="90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34"/>
      <c r="BJ21" s="334"/>
      <c r="BK21" s="334"/>
      <c r="BL21" s="334"/>
      <c r="BM21" s="334"/>
      <c r="BN21" s="334"/>
      <c r="BO21" s="334"/>
      <c r="BP21" s="334"/>
      <c r="BQ21" s="334"/>
      <c r="BR21" s="334"/>
      <c r="BS21" s="334"/>
      <c r="BT21" s="334"/>
      <c r="BU21" s="334"/>
      <c r="BV21" s="334"/>
      <c r="BW21" s="334"/>
      <c r="BX21" s="334"/>
      <c r="BY21" s="334"/>
      <c r="BZ21" s="334"/>
      <c r="CA21" s="334"/>
      <c r="CB21" s="334"/>
      <c r="CC21" s="330"/>
      <c r="CD21" s="334"/>
      <c r="CE21" s="334"/>
      <c r="CF21" s="334"/>
      <c r="CG21" s="334"/>
      <c r="CH21" s="334"/>
      <c r="CI21" s="334"/>
      <c r="CJ21" s="334"/>
      <c r="CK21" s="334"/>
      <c r="CL21" s="334"/>
      <c r="CM21" s="334"/>
      <c r="CN21" s="334"/>
      <c r="CO21" s="334"/>
      <c r="CP21" s="334"/>
      <c r="CQ21" s="334"/>
      <c r="CR21" s="334"/>
      <c r="CS21" s="334"/>
      <c r="CT21" s="334"/>
      <c r="CU21" s="334"/>
      <c r="CV21" s="334"/>
      <c r="CW21" s="334"/>
      <c r="CX21" s="334"/>
      <c r="CY21" s="334"/>
      <c r="CZ21" s="334"/>
      <c r="DA21" s="334"/>
      <c r="DB21" s="334"/>
      <c r="DC21" s="334"/>
      <c r="DD21" s="334"/>
      <c r="DE21" s="334"/>
      <c r="DF21" s="334"/>
      <c r="DG21" s="334"/>
      <c r="DH21" s="334"/>
      <c r="DI21" s="334"/>
      <c r="DJ21" s="151"/>
      <c r="DK21" s="334"/>
      <c r="DL21" s="334"/>
      <c r="DM21" s="334"/>
      <c r="DN21" s="334"/>
      <c r="DO21" s="334"/>
      <c r="DP21" s="334"/>
      <c r="DQ21" s="334"/>
      <c r="DR21" s="334"/>
      <c r="DS21" s="334"/>
      <c r="DT21" s="334"/>
      <c r="DU21" s="334"/>
      <c r="DV21" s="334"/>
      <c r="DW21" s="334"/>
      <c r="DX21" s="334"/>
      <c r="DY21" s="334"/>
      <c r="DZ21" s="334"/>
      <c r="EA21" s="334"/>
      <c r="EB21" s="334"/>
      <c r="EC21" s="334"/>
      <c r="ED21" s="334"/>
      <c r="EE21" s="334"/>
      <c r="EF21" s="334"/>
      <c r="EG21" s="334"/>
      <c r="EH21" s="334"/>
      <c r="EI21" s="334"/>
      <c r="EJ21" s="334"/>
      <c r="EK21" s="334"/>
      <c r="EL21" s="334"/>
      <c r="EM21" s="334"/>
      <c r="EN21" s="334"/>
      <c r="EO21" s="334"/>
      <c r="EP21" s="334"/>
      <c r="EQ21" s="90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4"/>
      <c r="FH21" s="334"/>
      <c r="FI21" s="334"/>
      <c r="FJ21" s="334"/>
      <c r="FK21" s="334"/>
      <c r="FL21" s="334"/>
      <c r="FM21" s="334"/>
      <c r="FN21" s="334"/>
      <c r="FO21" s="334"/>
      <c r="FP21" s="334"/>
      <c r="FQ21" s="334"/>
      <c r="FR21" s="334"/>
      <c r="FS21" s="334"/>
      <c r="FT21" s="334"/>
      <c r="FU21" s="334"/>
      <c r="FV21" s="334"/>
      <c r="FW21" s="334"/>
      <c r="FX21" s="90"/>
      <c r="FY21" s="334"/>
      <c r="FZ21" s="334"/>
      <c r="GA21" s="334"/>
      <c r="GB21" s="334"/>
      <c r="GC21" s="334"/>
      <c r="GD21" s="334"/>
      <c r="GE21" s="334"/>
      <c r="GF21" s="334"/>
      <c r="GG21" s="334"/>
      <c r="GH21" s="334"/>
      <c r="GI21" s="334"/>
      <c r="GJ21" s="334"/>
      <c r="GK21" s="334"/>
      <c r="GL21" s="334"/>
      <c r="GM21" s="334"/>
      <c r="GN21" s="334"/>
      <c r="GO21" s="334"/>
      <c r="GP21" s="334"/>
      <c r="GQ21" s="334"/>
      <c r="GR21" s="334"/>
      <c r="GS21" s="334"/>
      <c r="GT21" s="334"/>
      <c r="GU21" s="334"/>
      <c r="GV21" s="334"/>
      <c r="GW21" s="334"/>
      <c r="GX21" s="334"/>
      <c r="GY21" s="334"/>
      <c r="GZ21" s="334"/>
      <c r="HA21" s="334"/>
      <c r="HB21" s="334"/>
      <c r="HC21" s="334"/>
      <c r="HD21" s="334"/>
      <c r="HE21" s="90"/>
      <c r="HF21" s="334"/>
      <c r="HG21" s="334"/>
      <c r="HH21" s="334"/>
      <c r="HI21" s="334"/>
      <c r="HJ21" s="334"/>
      <c r="HK21" s="334"/>
      <c r="HL21" s="334"/>
      <c r="HM21" s="334"/>
      <c r="HN21" s="334"/>
      <c r="HO21" s="334"/>
      <c r="HP21" s="334"/>
      <c r="HQ21" s="334"/>
      <c r="HR21" s="334"/>
      <c r="HS21" s="334"/>
      <c r="HT21" s="334"/>
      <c r="HU21" s="334"/>
      <c r="HV21" s="334"/>
      <c r="HW21" s="334"/>
      <c r="HX21" s="334"/>
      <c r="HY21" s="334"/>
      <c r="HZ21" s="334"/>
      <c r="IA21" s="334"/>
      <c r="IB21" s="334"/>
      <c r="IC21" s="334"/>
      <c r="ID21" s="334"/>
      <c r="IE21" s="334"/>
      <c r="IF21" s="334"/>
      <c r="IG21" s="334"/>
      <c r="IH21" s="334"/>
      <c r="II21" s="334"/>
      <c r="IJ21" s="334"/>
      <c r="IK21" s="334"/>
      <c r="IL21" s="90"/>
      <c r="IM21" s="334"/>
      <c r="IN21" s="334"/>
      <c r="IO21" s="334"/>
      <c r="IP21" s="334"/>
      <c r="IQ21" s="334"/>
      <c r="IR21" s="334"/>
      <c r="IS21" s="334"/>
      <c r="IT21" s="334"/>
      <c r="IU21" s="334"/>
      <c r="IV21" s="334"/>
      <c r="IW21" s="334"/>
      <c r="IX21" s="334"/>
      <c r="IY21" s="334"/>
      <c r="IZ21" s="334"/>
      <c r="JA21" s="334"/>
      <c r="JB21" s="334"/>
      <c r="JC21" s="334"/>
      <c r="JD21" s="334"/>
      <c r="JE21" s="334"/>
      <c r="JF21" s="334"/>
      <c r="JG21" s="334"/>
      <c r="JH21" s="334"/>
      <c r="JI21" s="334"/>
      <c r="JJ21" s="334"/>
      <c r="JK21" s="334"/>
      <c r="JL21" s="334"/>
      <c r="JM21" s="334"/>
      <c r="JN21" s="334"/>
      <c r="JO21" s="334"/>
      <c r="JP21" s="334"/>
      <c r="JQ21" s="334"/>
      <c r="JR21" s="334"/>
      <c r="JS21" s="90"/>
      <c r="JT21" s="334"/>
      <c r="JU21" s="334"/>
      <c r="JV21" s="334"/>
      <c r="JW21" s="334"/>
      <c r="JX21" s="334"/>
      <c r="JY21" s="334"/>
      <c r="JZ21" s="334"/>
      <c r="KA21" s="334"/>
      <c r="KB21" s="334"/>
      <c r="KC21" s="334"/>
      <c r="KD21" s="334"/>
      <c r="KE21" s="334"/>
      <c r="KF21" s="334"/>
      <c r="KG21" s="334"/>
      <c r="KH21" s="334"/>
      <c r="KI21" s="334"/>
      <c r="KJ21" s="334"/>
      <c r="KK21" s="334"/>
      <c r="KL21" s="334"/>
      <c r="KM21" s="334"/>
      <c r="KN21" s="334"/>
      <c r="KO21" s="334"/>
      <c r="KP21" s="334"/>
      <c r="KQ21" s="334"/>
      <c r="KR21" s="334"/>
      <c r="KS21" s="334"/>
      <c r="KT21" s="334"/>
      <c r="KU21" s="334"/>
      <c r="KV21" s="334"/>
      <c r="KW21" s="334"/>
      <c r="KX21" s="334"/>
      <c r="KY21" s="334"/>
      <c r="KZ21" s="90"/>
      <c r="LA21" s="334"/>
      <c r="LB21" s="334"/>
      <c r="LC21" s="334"/>
      <c r="LD21" s="334"/>
      <c r="LE21" s="334"/>
      <c r="LF21" s="334"/>
      <c r="LG21" s="334"/>
      <c r="LH21" s="334"/>
      <c r="LI21" s="334"/>
      <c r="LJ21" s="334"/>
      <c r="LK21" s="334"/>
      <c r="LL21" s="334"/>
      <c r="LM21" s="334"/>
      <c r="LN21" s="334"/>
      <c r="LO21" s="334"/>
      <c r="LP21" s="334"/>
      <c r="LQ21" s="334"/>
      <c r="LR21" s="334"/>
      <c r="LS21" s="334"/>
      <c r="LT21" s="334"/>
      <c r="LU21" s="334"/>
      <c r="LV21" s="334"/>
      <c r="LW21" s="334"/>
      <c r="LX21" s="334"/>
      <c r="LY21" s="334"/>
      <c r="LZ21" s="334"/>
      <c r="MA21" s="334"/>
      <c r="MB21" s="334"/>
      <c r="MC21" s="334"/>
      <c r="MD21" s="334"/>
      <c r="ME21" s="334"/>
      <c r="MF21" s="334"/>
      <c r="MG21" s="90"/>
      <c r="MH21" s="462"/>
      <c r="MI21" s="153"/>
      <c r="MJ21" s="462"/>
      <c r="MK21" s="157"/>
      <c r="ML21" s="336"/>
      <c r="MM21" s="153"/>
      <c r="MN21" s="462"/>
      <c r="MO21" s="90"/>
      <c r="MP21" s="327"/>
      <c r="MQ21" s="90"/>
      <c r="MR21" s="90"/>
      <c r="MS21" s="90"/>
      <c r="MT21" s="90"/>
      <c r="MU21" s="90"/>
      <c r="MV21" s="90"/>
      <c r="MW21" s="90"/>
      <c r="MX21" s="90"/>
      <c r="MY21" s="90"/>
      <c r="MZ21" s="90"/>
      <c r="NA21" s="90"/>
      <c r="NB21" s="90"/>
      <c r="NC21" s="90"/>
      <c r="ND21" s="90"/>
      <c r="NE21" s="90"/>
      <c r="NF21" s="90"/>
      <c r="NG21" s="90"/>
      <c r="NH21" s="90"/>
      <c r="NI21" s="90"/>
      <c r="NJ21" s="90"/>
      <c r="NK21" s="90"/>
      <c r="NL21" s="90"/>
      <c r="NM21" s="90"/>
      <c r="NN21" s="90"/>
      <c r="NO21" s="90"/>
      <c r="NP21" s="90"/>
      <c r="NQ21" s="90"/>
      <c r="NR21" s="90"/>
      <c r="NS21" s="90"/>
      <c r="NT21" s="90"/>
      <c r="NU21" s="90"/>
      <c r="NV21" s="90"/>
      <c r="NW21" s="90"/>
      <c r="NX21" s="90"/>
      <c r="NY21" s="90"/>
      <c r="NZ21" s="90"/>
      <c r="OA21" s="90"/>
      <c r="OB21" s="90"/>
      <c r="OC21" s="90"/>
      <c r="OD21" s="90"/>
      <c r="OE21" s="90"/>
      <c r="OF21" s="90"/>
      <c r="OG21" s="90"/>
      <c r="OH21" s="90"/>
      <c r="OI21" s="90"/>
      <c r="OJ21" s="90"/>
      <c r="OK21" s="90"/>
      <c r="OL21" s="90"/>
      <c r="OM21" s="90"/>
      <c r="ON21" s="90"/>
      <c r="OO21" s="90"/>
      <c r="OP21" s="90"/>
      <c r="OQ21" s="90"/>
      <c r="OR21" s="90"/>
      <c r="OS21" s="90"/>
      <c r="OT21" s="90"/>
      <c r="OU21" s="90"/>
      <c r="OV21" s="90"/>
      <c r="OW21" s="90"/>
      <c r="OX21" s="90"/>
      <c r="OY21" s="90"/>
      <c r="OZ21" s="90"/>
      <c r="PA21" s="90"/>
      <c r="PB21" s="90"/>
      <c r="PC21" s="90"/>
      <c r="PD21" s="90"/>
      <c r="PE21" s="90"/>
      <c r="PF21" s="90"/>
      <c r="PG21" s="90"/>
      <c r="PH21" s="90"/>
      <c r="PI21" s="90"/>
      <c r="PJ21" s="90"/>
      <c r="PK21" s="90"/>
      <c r="PL21" s="90"/>
      <c r="PM21" s="90"/>
      <c r="PN21" s="90"/>
      <c r="PO21" s="90"/>
      <c r="PP21" s="90"/>
      <c r="PQ21" s="90"/>
      <c r="PR21" s="90"/>
      <c r="PS21" s="90"/>
      <c r="PT21" s="90"/>
      <c r="PU21" s="90"/>
      <c r="PV21" s="90"/>
      <c r="PW21" s="90"/>
      <c r="PX21" s="90"/>
      <c r="PY21" s="90"/>
      <c r="PZ21" s="90"/>
      <c r="QA21" s="90"/>
      <c r="QB21" s="90"/>
      <c r="QC21" s="90"/>
      <c r="QD21" s="90"/>
      <c r="QE21" s="90"/>
      <c r="QF21" s="90"/>
      <c r="QG21" s="90"/>
      <c r="QH21" s="90"/>
      <c r="QI21" s="90"/>
      <c r="QJ21" s="90"/>
      <c r="QK21" s="90"/>
      <c r="QL21" s="90"/>
      <c r="QM21" s="90"/>
      <c r="QN21" s="90"/>
      <c r="QO21" s="90"/>
      <c r="QP21" s="90"/>
      <c r="QQ21" s="90"/>
      <c r="QR21" s="90"/>
      <c r="QS21" s="90"/>
      <c r="QT21" s="90"/>
      <c r="QU21" s="90"/>
      <c r="QV21" s="90"/>
      <c r="QW21" s="90"/>
      <c r="QX21" s="90"/>
      <c r="QY21" s="90"/>
      <c r="QZ21" s="90"/>
      <c r="RA21" s="90"/>
      <c r="RB21" s="90"/>
      <c r="RC21" s="90"/>
      <c r="RD21" s="90"/>
      <c r="RE21" s="90"/>
      <c r="RF21" s="90"/>
      <c r="RG21" s="90"/>
      <c r="RH21" s="90"/>
      <c r="RI21" s="90"/>
      <c r="RJ21" s="90"/>
      <c r="RK21" s="90"/>
      <c r="RL21" s="90"/>
      <c r="RM21" s="90"/>
      <c r="RN21" s="90"/>
      <c r="RO21" s="90"/>
      <c r="RP21" s="90"/>
      <c r="RQ21" s="90"/>
      <c r="RR21" s="90"/>
      <c r="RS21" s="90"/>
      <c r="RT21" s="90"/>
      <c r="RU21" s="90"/>
      <c r="RV21" s="90"/>
      <c r="RW21" s="90"/>
      <c r="RX21" s="90"/>
      <c r="RY21" s="90"/>
      <c r="RZ21" s="90"/>
      <c r="SA21" s="90"/>
      <c r="SB21" s="90"/>
      <c r="SC21" s="90"/>
      <c r="SD21" s="90"/>
      <c r="SE21" s="90"/>
      <c r="SF21" s="90"/>
      <c r="SG21" s="90"/>
      <c r="SH21" s="90"/>
      <c r="SI21" s="90"/>
      <c r="SJ21" s="90"/>
      <c r="SK21" s="90"/>
      <c r="SL21" s="90"/>
      <c r="SM21" s="90"/>
      <c r="SN21" s="90"/>
      <c r="SO21" s="90"/>
      <c r="SP21" s="90"/>
      <c r="SQ21" s="90"/>
      <c r="SR21" s="90"/>
      <c r="SS21" s="90"/>
      <c r="ST21" s="90"/>
      <c r="SU21" s="90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</row>
    <row r="22" spans="1:1535" ht="12" customHeight="1" thickBot="1" x14ac:dyDescent="0.25">
      <c r="A22" s="349"/>
      <c r="B22" s="350"/>
      <c r="C22" s="184">
        <f>Zápisy!W1955</f>
        <v>1032</v>
      </c>
      <c r="D22" s="172">
        <f>Zápisy!X1955</f>
        <v>1036</v>
      </c>
      <c r="E22" s="168">
        <f>Zápisy!W1031</f>
        <v>1001</v>
      </c>
      <c r="F22" s="178">
        <f>Zápisy!X1031</f>
        <v>941</v>
      </c>
      <c r="G22" s="139">
        <f>Zápisy!W2154</f>
        <v>1006</v>
      </c>
      <c r="H22" s="172">
        <f>Zápisy!X2154</f>
        <v>1020</v>
      </c>
      <c r="I22" s="168">
        <f>Zápisy!U878</f>
        <v>1024</v>
      </c>
      <c r="J22" s="178">
        <f>Zápisy!V878</f>
        <v>1000</v>
      </c>
      <c r="K22" s="288"/>
      <c r="L22" s="289"/>
      <c r="M22" s="168">
        <f>Zápisy!W702</f>
        <v>986</v>
      </c>
      <c r="N22" s="178">
        <f>Zápisy!X702</f>
        <v>992</v>
      </c>
      <c r="O22" s="139">
        <f>Zápisy!U1802</f>
        <v>1053</v>
      </c>
      <c r="P22" s="172">
        <f>Zápisy!V1802</f>
        <v>999</v>
      </c>
      <c r="Q22" s="168">
        <f>Zápisy!U503</f>
        <v>1012</v>
      </c>
      <c r="R22" s="178">
        <f>Zápisy!V503</f>
        <v>938</v>
      </c>
      <c r="S22" s="139">
        <f>Zápisy!W1647</f>
        <v>972</v>
      </c>
      <c r="T22" s="172">
        <f>Zápisy!X1647</f>
        <v>944</v>
      </c>
      <c r="U22" s="168">
        <f>Zápisy!W306</f>
        <v>1025</v>
      </c>
      <c r="V22" s="178">
        <f>Zápisy!X306</f>
        <v>990</v>
      </c>
      <c r="W22" s="139">
        <f>Zápisy!U1494</f>
        <v>1030</v>
      </c>
      <c r="X22" s="172">
        <f>Zápisy!V1494</f>
        <v>955</v>
      </c>
      <c r="Y22" s="168">
        <f>Zápisy!U106</f>
        <v>995</v>
      </c>
      <c r="Z22" s="178">
        <f>Zápisy!V106</f>
        <v>1012</v>
      </c>
      <c r="AA22" s="139">
        <f>Zápisy!W1339</f>
        <v>1064</v>
      </c>
      <c r="AB22" s="172">
        <f>Zápisy!X1339</f>
        <v>916</v>
      </c>
      <c r="AC22" s="168">
        <f>Zápisy!W2550</f>
        <v>979</v>
      </c>
      <c r="AD22" s="178">
        <f>Zápisy!X2550</f>
        <v>1013</v>
      </c>
      <c r="AE22" s="139">
        <f>Zápisy!U1186</f>
        <v>1014</v>
      </c>
      <c r="AF22" s="172">
        <f>Zápisy!V1186</f>
        <v>995</v>
      </c>
      <c r="AG22" s="168">
        <f>Zápisy!U2351</f>
        <v>1059</v>
      </c>
      <c r="AH22" s="135">
        <f>Zápisy!V2351</f>
        <v>948</v>
      </c>
      <c r="AI22" s="351"/>
      <c r="AJ22" s="420"/>
      <c r="AK22" s="420"/>
      <c r="AL22" s="420"/>
      <c r="AM22" s="376"/>
      <c r="AN22" s="443"/>
      <c r="AO22" s="399"/>
      <c r="AP22" s="394"/>
      <c r="AQ22" s="400"/>
      <c r="AR22" s="395"/>
      <c r="AS22" s="357"/>
      <c r="AT22" s="354"/>
      <c r="AU22" s="344"/>
      <c r="AV22" s="90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  <c r="BQ22" s="334"/>
      <c r="BR22" s="334"/>
      <c r="BS22" s="334"/>
      <c r="BT22" s="334"/>
      <c r="BU22" s="334"/>
      <c r="BV22" s="334"/>
      <c r="BW22" s="334"/>
      <c r="BX22" s="334"/>
      <c r="BY22" s="334"/>
      <c r="BZ22" s="334"/>
      <c r="CA22" s="334"/>
      <c r="CB22" s="334"/>
      <c r="CC22" s="330"/>
      <c r="CD22" s="334"/>
      <c r="CE22" s="334"/>
      <c r="CF22" s="334"/>
      <c r="CG22" s="334"/>
      <c r="CH22" s="334"/>
      <c r="CI22" s="334"/>
      <c r="CJ22" s="334"/>
      <c r="CK22" s="334"/>
      <c r="CL22" s="334"/>
      <c r="CM22" s="334"/>
      <c r="CN22" s="334"/>
      <c r="CO22" s="334"/>
      <c r="CP22" s="334"/>
      <c r="CQ22" s="334"/>
      <c r="CR22" s="334"/>
      <c r="CS22" s="334"/>
      <c r="CT22" s="334"/>
      <c r="CU22" s="334"/>
      <c r="CV22" s="334"/>
      <c r="CW22" s="334"/>
      <c r="CX22" s="334"/>
      <c r="CY22" s="334"/>
      <c r="CZ22" s="334"/>
      <c r="DA22" s="334"/>
      <c r="DB22" s="334"/>
      <c r="DC22" s="334"/>
      <c r="DD22" s="334"/>
      <c r="DE22" s="334"/>
      <c r="DF22" s="334"/>
      <c r="DG22" s="334"/>
      <c r="DH22" s="334"/>
      <c r="DI22" s="334"/>
      <c r="DJ22" s="151"/>
      <c r="DK22" s="334"/>
      <c r="DL22" s="334"/>
      <c r="DM22" s="334"/>
      <c r="DN22" s="334"/>
      <c r="DO22" s="334"/>
      <c r="DP22" s="334"/>
      <c r="DQ22" s="334"/>
      <c r="DR22" s="334"/>
      <c r="DS22" s="334"/>
      <c r="DT22" s="334"/>
      <c r="DU22" s="334"/>
      <c r="DV22" s="334"/>
      <c r="DW22" s="334"/>
      <c r="DX22" s="334"/>
      <c r="DY22" s="334"/>
      <c r="DZ22" s="334"/>
      <c r="EA22" s="334"/>
      <c r="EB22" s="334"/>
      <c r="EC22" s="334"/>
      <c r="ED22" s="334"/>
      <c r="EE22" s="334"/>
      <c r="EF22" s="334"/>
      <c r="EG22" s="334"/>
      <c r="EH22" s="334"/>
      <c r="EI22" s="334"/>
      <c r="EJ22" s="334"/>
      <c r="EK22" s="334"/>
      <c r="EL22" s="334"/>
      <c r="EM22" s="334"/>
      <c r="EN22" s="334"/>
      <c r="EO22" s="334"/>
      <c r="EP22" s="334"/>
      <c r="EQ22" s="90"/>
      <c r="ER22" s="334"/>
      <c r="ES22" s="334"/>
      <c r="ET22" s="334"/>
      <c r="EU22" s="334"/>
      <c r="EV22" s="334"/>
      <c r="EW22" s="334"/>
      <c r="EX22" s="334"/>
      <c r="EY22" s="334"/>
      <c r="EZ22" s="334"/>
      <c r="FA22" s="334"/>
      <c r="FB22" s="334"/>
      <c r="FC22" s="334"/>
      <c r="FD22" s="334"/>
      <c r="FE22" s="334"/>
      <c r="FF22" s="334"/>
      <c r="FG22" s="334"/>
      <c r="FH22" s="334"/>
      <c r="FI22" s="334"/>
      <c r="FJ22" s="334"/>
      <c r="FK22" s="334"/>
      <c r="FL22" s="334"/>
      <c r="FM22" s="334"/>
      <c r="FN22" s="334"/>
      <c r="FO22" s="334"/>
      <c r="FP22" s="334"/>
      <c r="FQ22" s="334"/>
      <c r="FR22" s="334"/>
      <c r="FS22" s="334"/>
      <c r="FT22" s="334"/>
      <c r="FU22" s="334"/>
      <c r="FV22" s="334"/>
      <c r="FW22" s="334"/>
      <c r="FX22" s="90"/>
      <c r="FY22" s="334"/>
      <c r="FZ22" s="334"/>
      <c r="GA22" s="334"/>
      <c r="GB22" s="334"/>
      <c r="GC22" s="334"/>
      <c r="GD22" s="334"/>
      <c r="GE22" s="334"/>
      <c r="GF22" s="334"/>
      <c r="GG22" s="334"/>
      <c r="GH22" s="334"/>
      <c r="GI22" s="334"/>
      <c r="GJ22" s="334"/>
      <c r="GK22" s="334"/>
      <c r="GL22" s="334"/>
      <c r="GM22" s="334"/>
      <c r="GN22" s="334"/>
      <c r="GO22" s="334"/>
      <c r="GP22" s="334"/>
      <c r="GQ22" s="334"/>
      <c r="GR22" s="334"/>
      <c r="GS22" s="334"/>
      <c r="GT22" s="334"/>
      <c r="GU22" s="334"/>
      <c r="GV22" s="334"/>
      <c r="GW22" s="334"/>
      <c r="GX22" s="334"/>
      <c r="GY22" s="334"/>
      <c r="GZ22" s="334"/>
      <c r="HA22" s="334"/>
      <c r="HB22" s="334"/>
      <c r="HC22" s="334"/>
      <c r="HD22" s="334"/>
      <c r="HE22" s="90"/>
      <c r="HF22" s="334"/>
      <c r="HG22" s="334"/>
      <c r="HH22" s="334"/>
      <c r="HI22" s="334"/>
      <c r="HJ22" s="334"/>
      <c r="HK22" s="334"/>
      <c r="HL22" s="334"/>
      <c r="HM22" s="334"/>
      <c r="HN22" s="334"/>
      <c r="HO22" s="334"/>
      <c r="HP22" s="334"/>
      <c r="HQ22" s="334"/>
      <c r="HR22" s="334"/>
      <c r="HS22" s="334"/>
      <c r="HT22" s="334"/>
      <c r="HU22" s="334"/>
      <c r="HV22" s="334"/>
      <c r="HW22" s="334"/>
      <c r="HX22" s="334"/>
      <c r="HY22" s="334"/>
      <c r="HZ22" s="334"/>
      <c r="IA22" s="334"/>
      <c r="IB22" s="334"/>
      <c r="IC22" s="334"/>
      <c r="ID22" s="334"/>
      <c r="IE22" s="334"/>
      <c r="IF22" s="334"/>
      <c r="IG22" s="334"/>
      <c r="IH22" s="334"/>
      <c r="II22" s="334"/>
      <c r="IJ22" s="334"/>
      <c r="IK22" s="334"/>
      <c r="IL22" s="90"/>
      <c r="IM22" s="334"/>
      <c r="IN22" s="334"/>
      <c r="IO22" s="334"/>
      <c r="IP22" s="334"/>
      <c r="IQ22" s="334"/>
      <c r="IR22" s="334"/>
      <c r="IS22" s="334"/>
      <c r="IT22" s="334"/>
      <c r="IU22" s="334"/>
      <c r="IV22" s="334"/>
      <c r="IW22" s="334"/>
      <c r="IX22" s="334"/>
      <c r="IY22" s="334"/>
      <c r="IZ22" s="334"/>
      <c r="JA22" s="334"/>
      <c r="JB22" s="334"/>
      <c r="JC22" s="334"/>
      <c r="JD22" s="334"/>
      <c r="JE22" s="334"/>
      <c r="JF22" s="334"/>
      <c r="JG22" s="334"/>
      <c r="JH22" s="334"/>
      <c r="JI22" s="334"/>
      <c r="JJ22" s="334"/>
      <c r="JK22" s="334"/>
      <c r="JL22" s="334"/>
      <c r="JM22" s="334"/>
      <c r="JN22" s="334"/>
      <c r="JO22" s="334"/>
      <c r="JP22" s="334"/>
      <c r="JQ22" s="334"/>
      <c r="JR22" s="334"/>
      <c r="JS22" s="90"/>
      <c r="JT22" s="334"/>
      <c r="JU22" s="334"/>
      <c r="JV22" s="334"/>
      <c r="JW22" s="334"/>
      <c r="JX22" s="334"/>
      <c r="JY22" s="334"/>
      <c r="JZ22" s="334"/>
      <c r="KA22" s="334"/>
      <c r="KB22" s="334"/>
      <c r="KC22" s="334"/>
      <c r="KD22" s="334"/>
      <c r="KE22" s="334"/>
      <c r="KF22" s="334"/>
      <c r="KG22" s="334"/>
      <c r="KH22" s="334"/>
      <c r="KI22" s="334"/>
      <c r="KJ22" s="334"/>
      <c r="KK22" s="334"/>
      <c r="KL22" s="334"/>
      <c r="KM22" s="334"/>
      <c r="KN22" s="334"/>
      <c r="KO22" s="334"/>
      <c r="KP22" s="334"/>
      <c r="KQ22" s="334"/>
      <c r="KR22" s="334"/>
      <c r="KS22" s="334"/>
      <c r="KT22" s="334"/>
      <c r="KU22" s="334"/>
      <c r="KV22" s="334"/>
      <c r="KW22" s="334"/>
      <c r="KX22" s="334"/>
      <c r="KY22" s="334"/>
      <c r="KZ22" s="90"/>
      <c r="LA22" s="334"/>
      <c r="LB22" s="334"/>
      <c r="LC22" s="334"/>
      <c r="LD22" s="334"/>
      <c r="LE22" s="334"/>
      <c r="LF22" s="334"/>
      <c r="LG22" s="334"/>
      <c r="LH22" s="334"/>
      <c r="LI22" s="334"/>
      <c r="LJ22" s="334"/>
      <c r="LK22" s="334"/>
      <c r="LL22" s="334"/>
      <c r="LM22" s="334"/>
      <c r="LN22" s="334"/>
      <c r="LO22" s="334"/>
      <c r="LP22" s="334"/>
      <c r="LQ22" s="334"/>
      <c r="LR22" s="334"/>
      <c r="LS22" s="334"/>
      <c r="LT22" s="334"/>
      <c r="LU22" s="334"/>
      <c r="LV22" s="334"/>
      <c r="LW22" s="334"/>
      <c r="LX22" s="334"/>
      <c r="LY22" s="334"/>
      <c r="LZ22" s="334"/>
      <c r="MA22" s="334"/>
      <c r="MB22" s="334"/>
      <c r="MC22" s="334"/>
      <c r="MD22" s="334"/>
      <c r="ME22" s="334"/>
      <c r="MF22" s="334"/>
      <c r="MG22" s="90"/>
      <c r="MH22" s="462"/>
      <c r="MI22" s="153"/>
      <c r="MJ22" s="462"/>
      <c r="MK22" s="157"/>
      <c r="ML22" s="336"/>
      <c r="MM22" s="153"/>
      <c r="MN22" s="462"/>
      <c r="MO22" s="90"/>
      <c r="MP22" s="327"/>
      <c r="MQ22" s="90"/>
      <c r="MR22" s="90"/>
      <c r="MS22" s="90"/>
      <c r="MT22" s="90"/>
      <c r="MU22" s="90"/>
      <c r="MV22" s="90"/>
      <c r="MW22" s="90"/>
      <c r="MX22" s="90"/>
      <c r="MY22" s="90"/>
      <c r="MZ22" s="90"/>
      <c r="NA22" s="90"/>
      <c r="NB22" s="90"/>
      <c r="NC22" s="90"/>
      <c r="ND22" s="90"/>
      <c r="NE22" s="90"/>
      <c r="NF22" s="90"/>
      <c r="NG22" s="90"/>
      <c r="NH22" s="90"/>
      <c r="NI22" s="90"/>
      <c r="NJ22" s="90"/>
      <c r="NK22" s="90"/>
      <c r="NL22" s="90"/>
      <c r="NM22" s="90"/>
      <c r="NN22" s="90"/>
      <c r="NO22" s="90"/>
      <c r="NP22" s="90"/>
      <c r="NQ22" s="90"/>
      <c r="NR22" s="90"/>
      <c r="NS22" s="90"/>
      <c r="NT22" s="90"/>
      <c r="NU22" s="90"/>
      <c r="NV22" s="90"/>
      <c r="NW22" s="90"/>
      <c r="NX22" s="90"/>
      <c r="NY22" s="90"/>
      <c r="NZ22" s="90"/>
      <c r="OA22" s="90"/>
      <c r="OB22" s="90"/>
      <c r="OC22" s="90"/>
      <c r="OD22" s="90"/>
      <c r="OE22" s="90"/>
      <c r="OF22" s="90"/>
      <c r="OG22" s="90"/>
      <c r="OH22" s="90"/>
      <c r="OI22" s="90"/>
      <c r="OJ22" s="90"/>
      <c r="OK22" s="90"/>
      <c r="OL22" s="90"/>
      <c r="OM22" s="90"/>
      <c r="ON22" s="90"/>
      <c r="OO22" s="90"/>
      <c r="OP22" s="90"/>
      <c r="OQ22" s="90"/>
      <c r="OR22" s="90"/>
      <c r="OS22" s="90"/>
      <c r="OT22" s="90"/>
      <c r="OU22" s="90"/>
      <c r="OV22" s="90"/>
      <c r="OW22" s="90"/>
      <c r="OX22" s="90"/>
      <c r="OY22" s="90"/>
      <c r="OZ22" s="90"/>
      <c r="PA22" s="90"/>
      <c r="PB22" s="90"/>
      <c r="PC22" s="90"/>
      <c r="PD22" s="90"/>
      <c r="PE22" s="90"/>
      <c r="PF22" s="90"/>
      <c r="PG22" s="90"/>
      <c r="PH22" s="90"/>
      <c r="PI22" s="90"/>
      <c r="PJ22" s="90"/>
      <c r="PK22" s="90"/>
      <c r="PL22" s="90"/>
      <c r="PM22" s="90"/>
      <c r="PN22" s="90"/>
      <c r="PO22" s="90"/>
      <c r="PP22" s="90"/>
      <c r="PQ22" s="90"/>
      <c r="PR22" s="90"/>
      <c r="PS22" s="90"/>
      <c r="PT22" s="90"/>
      <c r="PU22" s="90"/>
      <c r="PV22" s="90"/>
      <c r="PW22" s="90"/>
      <c r="PX22" s="90"/>
      <c r="PY22" s="90"/>
      <c r="PZ22" s="90"/>
      <c r="QA22" s="90"/>
      <c r="QB22" s="90"/>
      <c r="QC22" s="90"/>
      <c r="QD22" s="90"/>
      <c r="QE22" s="90"/>
      <c r="QF22" s="90"/>
      <c r="QG22" s="90"/>
      <c r="QH22" s="90"/>
      <c r="QI22" s="90"/>
      <c r="QJ22" s="90"/>
      <c r="QK22" s="90"/>
      <c r="QL22" s="90"/>
      <c r="QM22" s="90"/>
      <c r="QN22" s="90"/>
      <c r="QO22" s="90"/>
      <c r="QP22" s="90"/>
      <c r="QQ22" s="90"/>
      <c r="QR22" s="90"/>
      <c r="QS22" s="90"/>
      <c r="QT22" s="90"/>
      <c r="QU22" s="90"/>
      <c r="QV22" s="90"/>
      <c r="QW22" s="90"/>
      <c r="QX22" s="90"/>
      <c r="QY22" s="90"/>
      <c r="QZ22" s="90"/>
      <c r="RA22" s="90"/>
      <c r="RB22" s="90"/>
      <c r="RC22" s="90"/>
      <c r="RD22" s="90"/>
      <c r="RE22" s="90"/>
      <c r="RF22" s="90"/>
      <c r="RG22" s="90"/>
      <c r="RH22" s="90"/>
      <c r="RI22" s="90"/>
      <c r="RJ22" s="90"/>
      <c r="RK22" s="90"/>
      <c r="RL22" s="90"/>
      <c r="RM22" s="90"/>
      <c r="RN22" s="90"/>
      <c r="RO22" s="90"/>
      <c r="RP22" s="90"/>
      <c r="RQ22" s="90"/>
      <c r="RR22" s="90"/>
      <c r="RS22" s="90"/>
      <c r="RT22" s="90"/>
      <c r="RU22" s="90"/>
      <c r="RV22" s="90"/>
      <c r="RW22" s="90"/>
      <c r="RX22" s="90"/>
      <c r="RY22" s="90"/>
      <c r="RZ22" s="90"/>
      <c r="SA22" s="90"/>
      <c r="SB22" s="90"/>
      <c r="SC22" s="90"/>
      <c r="SD22" s="90"/>
      <c r="SE22" s="90"/>
      <c r="SF22" s="90"/>
      <c r="SG22" s="90"/>
      <c r="SH22" s="90"/>
      <c r="SI22" s="90"/>
      <c r="SJ22" s="90"/>
      <c r="SK22" s="90"/>
      <c r="SL22" s="90"/>
      <c r="SM22" s="90"/>
      <c r="SN22" s="90"/>
      <c r="SO22" s="90"/>
      <c r="SP22" s="90"/>
      <c r="SQ22" s="90"/>
      <c r="SR22" s="90"/>
      <c r="SS22" s="90"/>
      <c r="ST22" s="90"/>
      <c r="SU22" s="90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</row>
    <row r="23" spans="1:1535" s="156" customFormat="1" ht="12" customHeight="1" x14ac:dyDescent="0.2">
      <c r="A23" s="347" t="s">
        <v>108</v>
      </c>
      <c r="B23" s="348"/>
      <c r="C23" s="182">
        <f>Zápisy!U1777</f>
        <v>0</v>
      </c>
      <c r="D23" s="170">
        <f>Zápisy!V1777</f>
        <v>6</v>
      </c>
      <c r="E23" s="167">
        <f>Zápisy!U2173</f>
        <v>6</v>
      </c>
      <c r="F23" s="177">
        <f>Zápisy!V2173</f>
        <v>0</v>
      </c>
      <c r="G23" s="137">
        <f>Zápisy!W853</f>
        <v>4</v>
      </c>
      <c r="H23" s="170">
        <f>Zápisy!X853</f>
        <v>2</v>
      </c>
      <c r="I23" s="167">
        <f>Zápisy!W1976</f>
        <v>4</v>
      </c>
      <c r="J23" s="177">
        <f>Zápisy!X1976</f>
        <v>2</v>
      </c>
      <c r="K23" s="137">
        <f>Zápisy!U700</f>
        <v>4</v>
      </c>
      <c r="L23" s="170">
        <f>Zápisy!V700</f>
        <v>2</v>
      </c>
      <c r="M23" s="296" t="s">
        <v>76</v>
      </c>
      <c r="N23" s="297"/>
      <c r="O23" s="137">
        <f>Zápisy!W524</f>
        <v>4</v>
      </c>
      <c r="P23" s="170">
        <f>Zápisy!X524</f>
        <v>2</v>
      </c>
      <c r="Q23" s="167">
        <f>Zápisy!U1624</f>
        <v>6</v>
      </c>
      <c r="R23" s="177">
        <f>Zápisy!V1624</f>
        <v>0</v>
      </c>
      <c r="S23" s="137">
        <f>Zápisy!U325</f>
        <v>4</v>
      </c>
      <c r="T23" s="170">
        <f>Zápisy!V325</f>
        <v>2</v>
      </c>
      <c r="U23" s="167">
        <f>Zápisy!W1469</f>
        <v>6</v>
      </c>
      <c r="V23" s="177">
        <f>Zápisy!X1469</f>
        <v>0</v>
      </c>
      <c r="W23" s="137">
        <f>Zápisy!W127</f>
        <v>6</v>
      </c>
      <c r="X23" s="170">
        <f>Zápisy!X127</f>
        <v>0</v>
      </c>
      <c r="Y23" s="167">
        <f>Zápisy!U1316</f>
        <v>6</v>
      </c>
      <c r="Z23" s="177">
        <f>Zápisy!V1316</f>
        <v>0</v>
      </c>
      <c r="AA23" s="137">
        <f>Zápisy!U2569</f>
        <v>6</v>
      </c>
      <c r="AB23" s="170">
        <f>Zápisy!V2569</f>
        <v>0</v>
      </c>
      <c r="AC23" s="167">
        <f>Zápisy!W1161</f>
        <v>5</v>
      </c>
      <c r="AD23" s="177">
        <f>Zápisy!X1161</f>
        <v>1</v>
      </c>
      <c r="AE23" s="137">
        <f>Zápisy!W2372</f>
        <v>0</v>
      </c>
      <c r="AF23" s="170">
        <f>Zápisy!X2372</f>
        <v>6</v>
      </c>
      <c r="AG23" s="167">
        <f>Zápisy!U1008</f>
        <v>6</v>
      </c>
      <c r="AH23" s="134">
        <f>Zápisy!V1008</f>
        <v>0</v>
      </c>
      <c r="AI23" s="358">
        <f>SUM(CD23:DI23)</f>
        <v>15</v>
      </c>
      <c r="AJ23" s="459">
        <f>SUM(DK23:EP25)</f>
        <v>13</v>
      </c>
      <c r="AK23" s="459">
        <f>SUM(ER23:FW25)</f>
        <v>0</v>
      </c>
      <c r="AL23" s="459">
        <f>SUM(FY23:HD25)</f>
        <v>2</v>
      </c>
      <c r="AM23" s="377">
        <f>SUM(HF23:IK25)</f>
        <v>67</v>
      </c>
      <c r="AN23" s="460" t="s">
        <v>62</v>
      </c>
      <c r="AO23" s="380">
        <f>SUM(IM23:JR25)</f>
        <v>23</v>
      </c>
      <c r="AP23" s="388">
        <f>SUM(JT23:KY25)</f>
        <v>71</v>
      </c>
      <c r="AQ23" s="396" t="s">
        <v>62</v>
      </c>
      <c r="AR23" s="391">
        <f>SUM(LA23:MF25)</f>
        <v>49</v>
      </c>
      <c r="AS23" s="364">
        <f>IF(AI23=0,0,ML23/AI23)</f>
        <v>1009.2666666666667</v>
      </c>
      <c r="AT23" s="361">
        <f>SUM(AW23:CB25)</f>
        <v>26</v>
      </c>
      <c r="AU23" s="367">
        <f t="shared" ref="AU23" si="8">RANK(MN23,$MN$8:$MN$55)</f>
        <v>1</v>
      </c>
      <c r="AV23" s="90"/>
      <c r="AW23" s="334">
        <f>IF(C23&gt;D23,2,IF(AND(C23=D23,C23&gt;1),1,0))</f>
        <v>0</v>
      </c>
      <c r="AX23" s="334"/>
      <c r="AY23" s="334">
        <f>IF(E23&gt;F23,2,IF(AND(E23=F23,E23&gt;1),1,0))</f>
        <v>2</v>
      </c>
      <c r="AZ23" s="334"/>
      <c r="BA23" s="334">
        <f>IF(G23&gt;H23,2,IF(AND(G23=H23,G23&gt;1),1,0))</f>
        <v>2</v>
      </c>
      <c r="BB23" s="334"/>
      <c r="BC23" s="334">
        <f>IF(I23&gt;J23,2,IF(AND(I23=J23,I23&gt;1),1,0))</f>
        <v>2</v>
      </c>
      <c r="BD23" s="334"/>
      <c r="BE23" s="334">
        <f>IF(K23&gt;L23,2,IF(AND(K23=L23,K23&gt;1),1,0))</f>
        <v>2</v>
      </c>
      <c r="BF23" s="334"/>
      <c r="BG23" s="334"/>
      <c r="BH23" s="334"/>
      <c r="BI23" s="334">
        <f>IF(O23&gt;P23,2,IF(AND(O23=P23,O23&gt;1),1,0))</f>
        <v>2</v>
      </c>
      <c r="BJ23" s="334"/>
      <c r="BK23" s="334">
        <f>IF(Q23&gt;R23,2,IF(AND(Q23=R23,Q23&gt;1),1,0))</f>
        <v>2</v>
      </c>
      <c r="BL23" s="334"/>
      <c r="BM23" s="334">
        <f>IF(S23&gt;T23,2,IF(AND(S23=T23,S23&gt;1),1,0))</f>
        <v>2</v>
      </c>
      <c r="BN23" s="334"/>
      <c r="BO23" s="334">
        <f>IF(U23&gt;V23,2,IF(AND(U23=V23,U23&gt;1),1,0))</f>
        <v>2</v>
      </c>
      <c r="BP23" s="334"/>
      <c r="BQ23" s="334">
        <f>IF(W23&gt;X23,2,IF(AND(W23=X23,W23&gt;1),1,0))</f>
        <v>2</v>
      </c>
      <c r="BR23" s="334"/>
      <c r="BS23" s="334">
        <f>IF(Y23&gt;Z23,2,IF(AND(Y23=Z23,Y23&gt;1),1,0))</f>
        <v>2</v>
      </c>
      <c r="BT23" s="334"/>
      <c r="BU23" s="334">
        <f>IF(AA23&gt;AB23,2,IF(AND(AA23=AB23,AA23&gt;1),1,0))</f>
        <v>2</v>
      </c>
      <c r="BV23" s="334"/>
      <c r="BW23" s="334">
        <f>IF(AC23&gt;AD23,2,IF(AND(AC23=AD23,AC23&gt;1),1,0))</f>
        <v>2</v>
      </c>
      <c r="BX23" s="334"/>
      <c r="BY23" s="334">
        <f>IF(AE23&gt;AF23,2,IF(AND(AE23=AF23,AE23&gt;1),1,0))</f>
        <v>0</v>
      </c>
      <c r="BZ23" s="334"/>
      <c r="CA23" s="334">
        <f>IF(AG23&gt;AH23,2,IF(AND(AG23=AH23,AG23&gt;1),1,0))</f>
        <v>2</v>
      </c>
      <c r="CB23" s="334"/>
      <c r="CC23" s="330"/>
      <c r="CD23" s="334">
        <f>IF(C23+D23&gt;0,1,0)</f>
        <v>1</v>
      </c>
      <c r="CE23" s="334"/>
      <c r="CF23" s="334">
        <f>IF(E23+F23&gt;0,1,0)</f>
        <v>1</v>
      </c>
      <c r="CG23" s="334"/>
      <c r="CH23" s="334">
        <f>IF(G23+H23&gt;0,1,0)</f>
        <v>1</v>
      </c>
      <c r="CI23" s="334"/>
      <c r="CJ23" s="334">
        <f>IF(I23+J23&gt;0,1,0)</f>
        <v>1</v>
      </c>
      <c r="CK23" s="334"/>
      <c r="CL23" s="334">
        <f>IF(K23+L23&gt;0,1,0)</f>
        <v>1</v>
      </c>
      <c r="CM23" s="334"/>
      <c r="CN23" s="334"/>
      <c r="CO23" s="334"/>
      <c r="CP23" s="334">
        <f>IF(O23+P23&gt;0,1,0)</f>
        <v>1</v>
      </c>
      <c r="CQ23" s="334"/>
      <c r="CR23" s="334">
        <f>IF(Q23+R23&gt;0,1,0)</f>
        <v>1</v>
      </c>
      <c r="CS23" s="334"/>
      <c r="CT23" s="334">
        <f>IF(S23+T23&gt;0,1,0)</f>
        <v>1</v>
      </c>
      <c r="CU23" s="334"/>
      <c r="CV23" s="334">
        <f>IF(U23+V23&gt;0,1,0)</f>
        <v>1</v>
      </c>
      <c r="CW23" s="334"/>
      <c r="CX23" s="334">
        <f>IF(W23+X23&gt;0,1,0)</f>
        <v>1</v>
      </c>
      <c r="CY23" s="334"/>
      <c r="CZ23" s="334">
        <f>IF(Y23+Z23&gt;0,1,0)</f>
        <v>1</v>
      </c>
      <c r="DA23" s="334"/>
      <c r="DB23" s="334">
        <f>IF(AA23+AB23&gt;0,1,0)</f>
        <v>1</v>
      </c>
      <c r="DC23" s="334"/>
      <c r="DD23" s="334">
        <f>IF(AC23+AD23&gt;0,1,0)</f>
        <v>1</v>
      </c>
      <c r="DE23" s="334"/>
      <c r="DF23" s="334">
        <f>IF(AE23+AF23&gt;0,1,0)</f>
        <v>1</v>
      </c>
      <c r="DG23" s="334"/>
      <c r="DH23" s="334">
        <f>IF(AG23+AH23&gt;0,1,0)</f>
        <v>1</v>
      </c>
      <c r="DI23" s="334"/>
      <c r="DJ23" s="151"/>
      <c r="DK23" s="334">
        <f>IF(C23&gt;D23,1,0)</f>
        <v>0</v>
      </c>
      <c r="DL23" s="334"/>
      <c r="DM23" s="334">
        <f>IF(E23&gt;F23,1,0)</f>
        <v>1</v>
      </c>
      <c r="DN23" s="334"/>
      <c r="DO23" s="334">
        <f>IF(G23&gt;H23,1,0)</f>
        <v>1</v>
      </c>
      <c r="DP23" s="334"/>
      <c r="DQ23" s="334">
        <f>IF(I23&gt;J23,1,0)</f>
        <v>1</v>
      </c>
      <c r="DR23" s="334"/>
      <c r="DS23" s="334">
        <f>IF(K23&gt;L23,1,0)</f>
        <v>1</v>
      </c>
      <c r="DT23" s="334"/>
      <c r="DU23" s="334"/>
      <c r="DV23" s="334"/>
      <c r="DW23" s="334">
        <f>IF(O23&gt;P23,1,0)</f>
        <v>1</v>
      </c>
      <c r="DX23" s="334"/>
      <c r="DY23" s="334">
        <f>IF(Q23&gt;R23,1,0)</f>
        <v>1</v>
      </c>
      <c r="DZ23" s="334"/>
      <c r="EA23" s="334">
        <f>IF(S23&gt;T23,1,0)</f>
        <v>1</v>
      </c>
      <c r="EB23" s="334"/>
      <c r="EC23" s="334">
        <f>IF(U23&gt;V23,1,0)</f>
        <v>1</v>
      </c>
      <c r="ED23" s="334"/>
      <c r="EE23" s="334">
        <f>IF(W23&gt;X23,1,0)</f>
        <v>1</v>
      </c>
      <c r="EF23" s="334"/>
      <c r="EG23" s="334">
        <f>IF(Y23&gt;Z23,1,0)</f>
        <v>1</v>
      </c>
      <c r="EH23" s="334"/>
      <c r="EI23" s="334">
        <f>IF(AA23&gt;AB23,1,0)</f>
        <v>1</v>
      </c>
      <c r="EJ23" s="334"/>
      <c r="EK23" s="334">
        <f>IF(AC23&gt;AD23,1,0)</f>
        <v>1</v>
      </c>
      <c r="EL23" s="334"/>
      <c r="EM23" s="334">
        <f>IF(AE23&gt;AF23,1,0)</f>
        <v>0</v>
      </c>
      <c r="EN23" s="334"/>
      <c r="EO23" s="334">
        <f>IF(AG23&gt;AH23,1,0)</f>
        <v>1</v>
      </c>
      <c r="EP23" s="334"/>
      <c r="EQ23" s="90"/>
      <c r="ER23" s="334">
        <f>IF(AND(C23=D23,C23&gt;0),1,0)</f>
        <v>0</v>
      </c>
      <c r="ES23" s="334"/>
      <c r="ET23" s="334">
        <f>IF(AND(E23=F23,E23&gt;0),1,0)</f>
        <v>0</v>
      </c>
      <c r="EU23" s="334"/>
      <c r="EV23" s="334">
        <f>IF(AND(G23=H23,G23&gt;0),1,0)</f>
        <v>0</v>
      </c>
      <c r="EW23" s="334"/>
      <c r="EX23" s="334">
        <f>IF(AND(I23=J23,I23&gt;0),1,0)</f>
        <v>0</v>
      </c>
      <c r="EY23" s="334"/>
      <c r="EZ23" s="334">
        <f>IF(AND(K23=L23,K23&gt;0),1,0)</f>
        <v>0</v>
      </c>
      <c r="FA23" s="334"/>
      <c r="FB23" s="334"/>
      <c r="FC23" s="334"/>
      <c r="FD23" s="334">
        <f>IF(AND(O23=P23,O23&gt;0),1,0)</f>
        <v>0</v>
      </c>
      <c r="FE23" s="334"/>
      <c r="FF23" s="334">
        <f>IF(AND(Q23=R23,Q23&gt;0),1,0)</f>
        <v>0</v>
      </c>
      <c r="FG23" s="334"/>
      <c r="FH23" s="334">
        <f>IF(AND(S23=T23,S23&gt;0),1,0)</f>
        <v>0</v>
      </c>
      <c r="FI23" s="334"/>
      <c r="FJ23" s="334">
        <f>IF(AND(U23=V23,U23&gt;0),1,0)</f>
        <v>0</v>
      </c>
      <c r="FK23" s="334"/>
      <c r="FL23" s="334">
        <f>IF(AND(W23=X23,W23&gt;0),1,0)</f>
        <v>0</v>
      </c>
      <c r="FM23" s="334"/>
      <c r="FN23" s="334">
        <f>IF(AND(Y23=Z23,Y23&gt;0),1,0)</f>
        <v>0</v>
      </c>
      <c r="FO23" s="334"/>
      <c r="FP23" s="334">
        <f>IF(AND(AA23=AB23,AA23&gt;0),1,0)</f>
        <v>0</v>
      </c>
      <c r="FQ23" s="334"/>
      <c r="FR23" s="334">
        <f>IF(AND(AC23=AD23,AC23&gt;0),1,0)</f>
        <v>0</v>
      </c>
      <c r="FS23" s="334"/>
      <c r="FT23" s="334">
        <f>IF(AND(AE23=AF23,AE23&gt;0),1,0)</f>
        <v>0</v>
      </c>
      <c r="FU23" s="334"/>
      <c r="FV23" s="334">
        <f>IF(AND(AG23=AH23,AG23&gt;0),1,0)</f>
        <v>0</v>
      </c>
      <c r="FW23" s="334"/>
      <c r="FX23" s="90"/>
      <c r="FY23" s="334">
        <f>IF(C23&lt;D23,1,0)</f>
        <v>1</v>
      </c>
      <c r="FZ23" s="334"/>
      <c r="GA23" s="334">
        <f>IF(E23&lt;F23,1,0)</f>
        <v>0</v>
      </c>
      <c r="GB23" s="334"/>
      <c r="GC23" s="334">
        <f>IF(G23&lt;H23,1,0)</f>
        <v>0</v>
      </c>
      <c r="GD23" s="334"/>
      <c r="GE23" s="334">
        <f>IF(I23&lt;J23,1,0)</f>
        <v>0</v>
      </c>
      <c r="GF23" s="334"/>
      <c r="GG23" s="334">
        <f>IF(K23&lt;L23,1,0)</f>
        <v>0</v>
      </c>
      <c r="GH23" s="334"/>
      <c r="GI23" s="334"/>
      <c r="GJ23" s="334"/>
      <c r="GK23" s="334">
        <f>IF(O23&lt;P23,1,0)</f>
        <v>0</v>
      </c>
      <c r="GL23" s="334"/>
      <c r="GM23" s="334">
        <f>IF(Q23&lt;R23,1,0)</f>
        <v>0</v>
      </c>
      <c r="GN23" s="334"/>
      <c r="GO23" s="334">
        <f>IF(S23&lt;T23,1,0)</f>
        <v>0</v>
      </c>
      <c r="GP23" s="334"/>
      <c r="GQ23" s="334">
        <f>IF(U23&lt;V23,1,0)</f>
        <v>0</v>
      </c>
      <c r="GR23" s="334"/>
      <c r="GS23" s="334">
        <f>IF(W23&lt;X23,1,0)</f>
        <v>0</v>
      </c>
      <c r="GT23" s="334"/>
      <c r="GU23" s="334">
        <f>IF(Y23&lt;Z23,1,0)</f>
        <v>0</v>
      </c>
      <c r="GV23" s="334"/>
      <c r="GW23" s="334">
        <f>IF(AA23&lt;AB23,1,0)</f>
        <v>0</v>
      </c>
      <c r="GX23" s="334"/>
      <c r="GY23" s="334">
        <f>IF(AC23&lt;AD23,1,0)</f>
        <v>0</v>
      </c>
      <c r="GZ23" s="334"/>
      <c r="HA23" s="334">
        <f>IF(AE23&lt;AF23,1,0)</f>
        <v>1</v>
      </c>
      <c r="HB23" s="334"/>
      <c r="HC23" s="334">
        <f>IF(AG23&lt;AH23,1,0)</f>
        <v>0</v>
      </c>
      <c r="HD23" s="334"/>
      <c r="HE23" s="90"/>
      <c r="HF23" s="334">
        <f>C23</f>
        <v>0</v>
      </c>
      <c r="HG23" s="334"/>
      <c r="HH23" s="334">
        <f>E23</f>
        <v>6</v>
      </c>
      <c r="HI23" s="334"/>
      <c r="HJ23" s="334">
        <f>G23</f>
        <v>4</v>
      </c>
      <c r="HK23" s="334"/>
      <c r="HL23" s="334">
        <f>I23</f>
        <v>4</v>
      </c>
      <c r="HM23" s="334"/>
      <c r="HN23" s="334">
        <f>K23</f>
        <v>4</v>
      </c>
      <c r="HO23" s="334"/>
      <c r="HP23" s="334"/>
      <c r="HQ23" s="334"/>
      <c r="HR23" s="334">
        <f>O23</f>
        <v>4</v>
      </c>
      <c r="HS23" s="334"/>
      <c r="HT23" s="334">
        <f>Q23</f>
        <v>6</v>
      </c>
      <c r="HU23" s="334"/>
      <c r="HV23" s="334">
        <f>S23</f>
        <v>4</v>
      </c>
      <c r="HW23" s="334"/>
      <c r="HX23" s="334">
        <f>U23</f>
        <v>6</v>
      </c>
      <c r="HY23" s="334"/>
      <c r="HZ23" s="334">
        <f>W23</f>
        <v>6</v>
      </c>
      <c r="IA23" s="334"/>
      <c r="IB23" s="334">
        <f>Y23</f>
        <v>6</v>
      </c>
      <c r="IC23" s="334"/>
      <c r="ID23" s="334">
        <f>AA23</f>
        <v>6</v>
      </c>
      <c r="IE23" s="334"/>
      <c r="IF23" s="334">
        <f>AC23</f>
        <v>5</v>
      </c>
      <c r="IG23" s="334"/>
      <c r="IH23" s="334">
        <f>AE23</f>
        <v>0</v>
      </c>
      <c r="II23" s="334"/>
      <c r="IJ23" s="334">
        <f>AG23</f>
        <v>6</v>
      </c>
      <c r="IK23" s="334"/>
      <c r="IL23" s="90"/>
      <c r="IM23" s="334">
        <f>D23</f>
        <v>6</v>
      </c>
      <c r="IN23" s="334"/>
      <c r="IO23" s="334">
        <f>F23</f>
        <v>0</v>
      </c>
      <c r="IP23" s="334"/>
      <c r="IQ23" s="334">
        <f>H23</f>
        <v>2</v>
      </c>
      <c r="IR23" s="334"/>
      <c r="IS23" s="334">
        <f>J23</f>
        <v>2</v>
      </c>
      <c r="IT23" s="334"/>
      <c r="IU23" s="334">
        <f>L23</f>
        <v>2</v>
      </c>
      <c r="IV23" s="334"/>
      <c r="IW23" s="334"/>
      <c r="IX23" s="334"/>
      <c r="IY23" s="334">
        <f>P23</f>
        <v>2</v>
      </c>
      <c r="IZ23" s="334"/>
      <c r="JA23" s="334">
        <f>R23</f>
        <v>0</v>
      </c>
      <c r="JB23" s="334"/>
      <c r="JC23" s="334">
        <f>T23</f>
        <v>2</v>
      </c>
      <c r="JD23" s="334"/>
      <c r="JE23" s="334">
        <f>V23</f>
        <v>0</v>
      </c>
      <c r="JF23" s="334"/>
      <c r="JG23" s="334">
        <f>X23</f>
        <v>0</v>
      </c>
      <c r="JH23" s="334"/>
      <c r="JI23" s="334">
        <f>Z23</f>
        <v>0</v>
      </c>
      <c r="JJ23" s="334"/>
      <c r="JK23" s="334">
        <f>AB23</f>
        <v>0</v>
      </c>
      <c r="JL23" s="334"/>
      <c r="JM23" s="334">
        <f>AD23</f>
        <v>1</v>
      </c>
      <c r="JN23" s="334"/>
      <c r="JO23" s="334">
        <f>AF23</f>
        <v>6</v>
      </c>
      <c r="JP23" s="334"/>
      <c r="JQ23" s="334">
        <f>AH23</f>
        <v>0</v>
      </c>
      <c r="JR23" s="334"/>
      <c r="JS23" s="90"/>
      <c r="JT23" s="334">
        <f>C24</f>
        <v>3</v>
      </c>
      <c r="JU23" s="334"/>
      <c r="JV23" s="334">
        <f>E24</f>
        <v>5</v>
      </c>
      <c r="JW23" s="334"/>
      <c r="JX23" s="334">
        <f>G24</f>
        <v>4</v>
      </c>
      <c r="JY23" s="334"/>
      <c r="JZ23" s="334">
        <f>I24</f>
        <v>4.5</v>
      </c>
      <c r="KA23" s="334"/>
      <c r="KB23" s="334">
        <f>K24</f>
        <v>5</v>
      </c>
      <c r="KC23" s="334"/>
      <c r="KD23" s="334"/>
      <c r="KE23" s="334"/>
      <c r="KF23" s="334">
        <f>O24</f>
        <v>5</v>
      </c>
      <c r="KG23" s="334"/>
      <c r="KH23" s="334">
        <f>Q24</f>
        <v>6</v>
      </c>
      <c r="KI23" s="334"/>
      <c r="KJ23" s="334">
        <f>S24</f>
        <v>5</v>
      </c>
      <c r="KK23" s="334"/>
      <c r="KL23" s="334">
        <f>U24</f>
        <v>4.5</v>
      </c>
      <c r="KM23" s="334"/>
      <c r="KN23" s="334">
        <f>W24</f>
        <v>6</v>
      </c>
      <c r="KO23" s="334"/>
      <c r="KP23" s="334">
        <f>Y24</f>
        <v>4</v>
      </c>
      <c r="KQ23" s="334"/>
      <c r="KR23" s="334">
        <f>AA24</f>
        <v>5</v>
      </c>
      <c r="KS23" s="334"/>
      <c r="KT23" s="334">
        <f>AC24</f>
        <v>5</v>
      </c>
      <c r="KU23" s="334"/>
      <c r="KV23" s="334">
        <f>AE24</f>
        <v>2</v>
      </c>
      <c r="KW23" s="334"/>
      <c r="KX23" s="334">
        <f>AG24</f>
        <v>7</v>
      </c>
      <c r="KY23" s="334"/>
      <c r="KZ23" s="90"/>
      <c r="LA23" s="334">
        <f>D24</f>
        <v>5</v>
      </c>
      <c r="LB23" s="334"/>
      <c r="LC23" s="334">
        <f>F24</f>
        <v>3</v>
      </c>
      <c r="LD23" s="334"/>
      <c r="LE23" s="334">
        <f>H24</f>
        <v>4</v>
      </c>
      <c r="LF23" s="334"/>
      <c r="LG23" s="334">
        <f>J24</f>
        <v>3.5</v>
      </c>
      <c r="LH23" s="334"/>
      <c r="LI23" s="334">
        <f>L24</f>
        <v>3</v>
      </c>
      <c r="LJ23" s="334"/>
      <c r="LK23" s="334"/>
      <c r="LL23" s="334"/>
      <c r="LM23" s="334">
        <f>P24</f>
        <v>3</v>
      </c>
      <c r="LN23" s="334"/>
      <c r="LO23" s="334">
        <f>R24</f>
        <v>2</v>
      </c>
      <c r="LP23" s="334"/>
      <c r="LQ23" s="334">
        <f>T24</f>
        <v>3</v>
      </c>
      <c r="LR23" s="334"/>
      <c r="LS23" s="334">
        <f>V24</f>
        <v>3.5</v>
      </c>
      <c r="LT23" s="334"/>
      <c r="LU23" s="334">
        <f>X24</f>
        <v>2</v>
      </c>
      <c r="LV23" s="334"/>
      <c r="LW23" s="334">
        <f>Z24</f>
        <v>4</v>
      </c>
      <c r="LX23" s="334"/>
      <c r="LY23" s="334">
        <f>AB24</f>
        <v>3</v>
      </c>
      <c r="LZ23" s="334"/>
      <c r="MA23" s="334">
        <f>AD24</f>
        <v>3</v>
      </c>
      <c r="MB23" s="334"/>
      <c r="MC23" s="334">
        <f>AF24</f>
        <v>6</v>
      </c>
      <c r="MD23" s="334"/>
      <c r="ME23" s="334">
        <f>AH24</f>
        <v>1</v>
      </c>
      <c r="MF23" s="334"/>
      <c r="MG23" s="90"/>
      <c r="MH23" s="462">
        <f>AM23-AO23</f>
        <v>44</v>
      </c>
      <c r="MI23" s="153"/>
      <c r="MJ23" s="461">
        <f>AP23-AR23</f>
        <v>22</v>
      </c>
      <c r="MK23" s="188"/>
      <c r="ML23" s="336">
        <f>SUM(C25+E25+G25+I25+K25+O25+Q25+S25+U25+W25+Y25+AA25+AC25+AE25+AG25)</f>
        <v>15139</v>
      </c>
      <c r="MM23" s="153"/>
      <c r="MN23" s="462">
        <f>(AT23*100000000)+(MH23*1000000)+(MJ23*10000)+AS23-MP23</f>
        <v>2644221009.2666669</v>
      </c>
      <c r="MO23" s="90"/>
      <c r="MP23" s="327">
        <f t="shared" ref="MP23" si="9">IF(AI23=0,100000000,0)</f>
        <v>0</v>
      </c>
      <c r="MQ23" s="90"/>
      <c r="MR23" s="90"/>
      <c r="MS23" s="90"/>
      <c r="MT23" s="90"/>
      <c r="MU23" s="90"/>
      <c r="MV23" s="90"/>
      <c r="MW23" s="90"/>
      <c r="MX23" s="90"/>
      <c r="MY23" s="90"/>
      <c r="MZ23" s="90"/>
      <c r="NA23" s="90"/>
      <c r="NB23" s="90"/>
      <c r="NC23" s="90"/>
      <c r="ND23" s="90"/>
      <c r="NE23" s="90"/>
      <c r="NF23" s="90"/>
      <c r="NG23" s="90"/>
      <c r="NH23" s="90"/>
      <c r="NI23" s="90"/>
      <c r="NJ23" s="90"/>
      <c r="NK23" s="90"/>
      <c r="NL23" s="90"/>
      <c r="NM23" s="90"/>
      <c r="NN23" s="90"/>
      <c r="NO23" s="90"/>
      <c r="NP23" s="90"/>
      <c r="NQ23" s="90"/>
      <c r="NR23" s="90"/>
      <c r="NS23" s="90"/>
      <c r="NT23" s="90"/>
      <c r="NU23" s="90"/>
      <c r="NV23" s="90"/>
      <c r="NW23" s="90"/>
      <c r="NX23" s="90"/>
      <c r="NY23" s="90"/>
      <c r="NZ23" s="90"/>
      <c r="OA23" s="90"/>
      <c r="OB23" s="90"/>
      <c r="OC23" s="90"/>
      <c r="OD23" s="90"/>
      <c r="OE23" s="90"/>
      <c r="OF23" s="90"/>
      <c r="OG23" s="90"/>
      <c r="OH23" s="90"/>
      <c r="OI23" s="90"/>
      <c r="OJ23" s="90"/>
      <c r="OK23" s="90"/>
      <c r="OL23" s="90"/>
      <c r="OM23" s="90"/>
      <c r="ON23" s="90"/>
      <c r="OO23" s="90"/>
      <c r="OP23" s="90"/>
      <c r="OQ23" s="90"/>
      <c r="OR23" s="90"/>
      <c r="OS23" s="90"/>
      <c r="OT23" s="90"/>
      <c r="OU23" s="90"/>
      <c r="OV23" s="90"/>
      <c r="OW23" s="90"/>
      <c r="OX23" s="90"/>
      <c r="OY23" s="90"/>
      <c r="OZ23" s="90"/>
      <c r="PA23" s="90"/>
      <c r="PB23" s="90"/>
      <c r="PC23" s="90"/>
      <c r="PD23" s="90"/>
      <c r="PE23" s="90"/>
      <c r="PF23" s="90"/>
      <c r="PG23" s="90"/>
      <c r="PH23" s="90"/>
      <c r="PI23" s="90"/>
      <c r="PJ23" s="90"/>
      <c r="PK23" s="90"/>
      <c r="PL23" s="90"/>
      <c r="PM23" s="90"/>
      <c r="PN23" s="90"/>
      <c r="PO23" s="90"/>
      <c r="PP23" s="90"/>
      <c r="PQ23" s="90"/>
      <c r="PR23" s="90"/>
      <c r="PS23" s="90"/>
      <c r="PT23" s="90"/>
      <c r="PU23" s="90"/>
      <c r="PV23" s="90"/>
      <c r="PW23" s="90"/>
      <c r="PX23" s="90"/>
      <c r="PY23" s="90"/>
      <c r="PZ23" s="90"/>
      <c r="QA23" s="90"/>
      <c r="QB23" s="90"/>
      <c r="QC23" s="90"/>
      <c r="QD23" s="90"/>
      <c r="QE23" s="90"/>
      <c r="QF23" s="90"/>
      <c r="QG23" s="90"/>
      <c r="QH23" s="90"/>
      <c r="QI23" s="90"/>
      <c r="QJ23" s="90"/>
      <c r="QK23" s="90"/>
      <c r="QL23" s="90"/>
      <c r="QM23" s="90"/>
      <c r="QN23" s="90"/>
      <c r="QO23" s="90"/>
      <c r="QP23" s="90"/>
      <c r="QQ23" s="90"/>
      <c r="QR23" s="90"/>
      <c r="QS23" s="90"/>
      <c r="QT23" s="90"/>
      <c r="QU23" s="90"/>
      <c r="QV23" s="90"/>
      <c r="QW23" s="90"/>
      <c r="QX23" s="90"/>
      <c r="QY23" s="90"/>
      <c r="QZ23" s="90"/>
      <c r="RA23" s="90"/>
      <c r="RB23" s="90"/>
      <c r="RC23" s="90"/>
      <c r="RD23" s="90"/>
      <c r="RE23" s="90"/>
      <c r="RF23" s="90"/>
      <c r="RG23" s="90"/>
      <c r="RH23" s="90"/>
      <c r="RI23" s="90"/>
      <c r="RJ23" s="90"/>
      <c r="RK23" s="90"/>
      <c r="RL23" s="90"/>
      <c r="RM23" s="90"/>
      <c r="RN23" s="90"/>
      <c r="RO23" s="90"/>
      <c r="RP23" s="90"/>
      <c r="RQ23" s="90"/>
      <c r="RR23" s="90"/>
      <c r="RS23" s="90"/>
      <c r="RT23" s="90"/>
      <c r="RU23" s="90"/>
      <c r="RV23" s="90"/>
      <c r="RW23" s="90"/>
      <c r="RX23" s="90"/>
      <c r="RY23" s="90"/>
      <c r="RZ23" s="90"/>
      <c r="SA23" s="90"/>
      <c r="SB23" s="90"/>
      <c r="SC23" s="90"/>
      <c r="SD23" s="90"/>
      <c r="SE23" s="90"/>
      <c r="SF23" s="90"/>
      <c r="SG23" s="90"/>
      <c r="SH23" s="90"/>
      <c r="SI23" s="90"/>
      <c r="SJ23" s="90"/>
      <c r="SK23" s="90"/>
      <c r="SL23" s="90"/>
      <c r="SM23" s="90"/>
      <c r="SN23" s="90"/>
      <c r="SO23" s="90"/>
      <c r="SP23" s="90"/>
      <c r="SQ23" s="90"/>
      <c r="SR23" s="90"/>
      <c r="SS23" s="90"/>
      <c r="ST23" s="90"/>
      <c r="SU23" s="90"/>
      <c r="SV23" s="90"/>
      <c r="SW23" s="90"/>
      <c r="SX23" s="90"/>
      <c r="SY23" s="90"/>
      <c r="SZ23" s="90"/>
      <c r="TA23" s="90"/>
      <c r="TB23" s="90"/>
      <c r="TC23" s="90"/>
      <c r="TD23" s="90"/>
      <c r="TE23" s="90"/>
      <c r="TF23" s="90"/>
      <c r="TG23" s="90"/>
      <c r="TH23" s="90"/>
      <c r="TI23" s="90"/>
      <c r="TJ23" s="90"/>
      <c r="TK23" s="90"/>
      <c r="TL23" s="90"/>
      <c r="TM23" s="90"/>
      <c r="TN23" s="90"/>
      <c r="TO23" s="90"/>
      <c r="TP23" s="90"/>
      <c r="TQ23" s="90"/>
      <c r="TR23" s="90"/>
      <c r="TS23" s="90"/>
      <c r="TT23" s="90"/>
      <c r="TU23" s="90"/>
      <c r="TV23" s="90"/>
      <c r="TW23" s="90"/>
      <c r="TX23" s="90"/>
      <c r="TY23" s="90"/>
      <c r="TZ23" s="90"/>
      <c r="UA23" s="90"/>
      <c r="UB23" s="90"/>
      <c r="UC23" s="90"/>
      <c r="UD23" s="90"/>
      <c r="UE23" s="90"/>
      <c r="UF23" s="90"/>
      <c r="UG23" s="90"/>
      <c r="UH23" s="90"/>
      <c r="UI23" s="90"/>
      <c r="UJ23" s="90"/>
      <c r="UK23" s="90"/>
      <c r="UL23" s="90"/>
      <c r="UM23" s="90"/>
      <c r="UN23" s="90"/>
      <c r="UO23" s="90"/>
      <c r="UP23" s="90"/>
      <c r="UQ23" s="90"/>
      <c r="UR23" s="90"/>
      <c r="US23" s="90"/>
      <c r="UT23" s="90"/>
      <c r="UU23" s="90"/>
      <c r="UV23" s="90"/>
      <c r="UW23" s="90"/>
      <c r="UX23" s="90"/>
      <c r="UY23" s="90"/>
      <c r="UZ23" s="90"/>
      <c r="VA23" s="90"/>
      <c r="VB23" s="90"/>
      <c r="VC23" s="90"/>
      <c r="VD23" s="90"/>
      <c r="VE23" s="90"/>
      <c r="VF23" s="90"/>
      <c r="VG23" s="90"/>
      <c r="VH23" s="90"/>
      <c r="VI23" s="90"/>
      <c r="VJ23" s="90"/>
      <c r="VK23" s="90"/>
      <c r="VL23" s="90"/>
      <c r="VM23" s="90"/>
      <c r="VN23" s="90"/>
      <c r="VO23" s="90"/>
      <c r="VP23" s="90"/>
      <c r="VQ23" s="90"/>
      <c r="VR23" s="90"/>
      <c r="VS23" s="90"/>
      <c r="VT23" s="90"/>
      <c r="VU23" s="90"/>
      <c r="VV23" s="90"/>
      <c r="VW23" s="90"/>
      <c r="VX23" s="90"/>
      <c r="VY23" s="90"/>
      <c r="VZ23" s="90"/>
      <c r="WA23" s="90"/>
      <c r="WB23" s="90"/>
      <c r="WC23" s="90"/>
      <c r="WD23" s="90"/>
      <c r="WE23" s="90"/>
      <c r="WF23" s="90"/>
      <c r="WG23" s="90"/>
      <c r="WH23" s="90"/>
      <c r="WI23" s="90"/>
      <c r="WJ23" s="90"/>
      <c r="WK23" s="90"/>
      <c r="WL23" s="90"/>
      <c r="WM23" s="90"/>
      <c r="WN23" s="90"/>
      <c r="WO23" s="90"/>
      <c r="WP23" s="90"/>
      <c r="WQ23" s="90"/>
      <c r="WR23" s="90"/>
      <c r="WS23" s="90"/>
      <c r="WT23" s="90"/>
      <c r="WU23" s="90"/>
      <c r="WV23" s="90"/>
      <c r="WW23" s="90"/>
      <c r="WX23" s="90"/>
      <c r="WY23" s="90"/>
      <c r="WZ23" s="90"/>
      <c r="XA23" s="90"/>
      <c r="XB23" s="90"/>
      <c r="XC23" s="90"/>
      <c r="XD23" s="90"/>
      <c r="XE23" s="90"/>
      <c r="XF23" s="90"/>
      <c r="XG23" s="90"/>
      <c r="XH23" s="90"/>
      <c r="XI23" s="90"/>
      <c r="XJ23" s="90"/>
      <c r="XK23" s="90"/>
      <c r="XL23" s="90"/>
      <c r="XM23" s="90"/>
      <c r="XN23" s="90"/>
      <c r="XO23" s="90"/>
      <c r="XP23" s="90"/>
      <c r="XQ23" s="90"/>
      <c r="XR23" s="90"/>
      <c r="XS23" s="90"/>
      <c r="XT23" s="90"/>
      <c r="XU23" s="90"/>
      <c r="XV23" s="90"/>
      <c r="XW23" s="90"/>
      <c r="XX23" s="90"/>
      <c r="XY23" s="90"/>
      <c r="XZ23" s="90"/>
      <c r="YA23" s="90"/>
      <c r="YB23" s="90"/>
      <c r="YC23" s="90"/>
      <c r="YD23" s="90"/>
      <c r="YE23" s="90"/>
      <c r="YF23" s="90"/>
      <c r="YG23" s="90"/>
      <c r="YH23" s="90"/>
      <c r="YI23" s="90"/>
      <c r="YJ23" s="90"/>
      <c r="YK23" s="90"/>
      <c r="YL23" s="90"/>
      <c r="YM23" s="90"/>
      <c r="YN23" s="90"/>
      <c r="YO23" s="90"/>
      <c r="YP23" s="90"/>
      <c r="YQ23" s="90"/>
      <c r="YR23" s="90"/>
      <c r="YS23" s="90"/>
      <c r="YT23" s="90"/>
      <c r="YU23" s="90"/>
      <c r="YV23" s="90"/>
      <c r="YW23" s="90"/>
      <c r="YX23" s="90"/>
      <c r="YY23" s="90"/>
      <c r="YZ23" s="90"/>
      <c r="ZA23" s="90"/>
      <c r="ZB23" s="90"/>
      <c r="ZC23" s="90"/>
      <c r="ZD23" s="90"/>
      <c r="ZE23" s="90"/>
      <c r="ZF23" s="90"/>
      <c r="ZG23" s="90"/>
      <c r="ZH23" s="90"/>
      <c r="ZI23" s="90"/>
      <c r="ZJ23" s="90"/>
      <c r="ZK23" s="90"/>
      <c r="ZL23" s="90"/>
      <c r="ZM23" s="90"/>
      <c r="ZN23" s="90"/>
      <c r="ZO23" s="90"/>
      <c r="ZP23" s="90"/>
      <c r="ZQ23" s="90"/>
      <c r="ZR23" s="90"/>
      <c r="ZS23" s="90"/>
      <c r="ZT23" s="90"/>
      <c r="ZU23" s="90"/>
      <c r="ZV23" s="90"/>
      <c r="ZW23" s="90"/>
      <c r="ZX23" s="90"/>
      <c r="ZY23" s="90"/>
      <c r="ZZ23" s="90"/>
      <c r="AAA23" s="90"/>
      <c r="AAB23" s="90"/>
      <c r="AAC23" s="90"/>
      <c r="AAD23" s="90"/>
      <c r="AAE23" s="90"/>
      <c r="AAF23" s="90"/>
      <c r="AAG23" s="90"/>
      <c r="AAH23" s="90"/>
      <c r="AAI23" s="90"/>
      <c r="AAJ23" s="90"/>
      <c r="AAK23" s="90"/>
      <c r="AAL23" s="90"/>
      <c r="AAM23" s="90"/>
      <c r="AAN23" s="90"/>
      <c r="AAO23" s="90"/>
      <c r="AAP23" s="90"/>
      <c r="AAQ23" s="90"/>
      <c r="AAR23" s="90"/>
      <c r="AAS23" s="90"/>
      <c r="AAT23" s="90"/>
      <c r="AAU23" s="90"/>
      <c r="AAV23" s="90"/>
      <c r="AAW23" s="90"/>
      <c r="AAX23" s="90"/>
      <c r="AAY23" s="90"/>
      <c r="AAZ23" s="90"/>
      <c r="ABA23" s="90"/>
      <c r="ABB23" s="90"/>
      <c r="ABC23" s="90"/>
      <c r="ABD23" s="90"/>
      <c r="ABE23" s="90"/>
      <c r="ABF23" s="90"/>
      <c r="ABG23" s="90"/>
      <c r="ABH23" s="90"/>
      <c r="ABI23" s="90"/>
      <c r="ABJ23" s="90"/>
      <c r="ABK23" s="90"/>
      <c r="ABL23" s="90"/>
      <c r="ABM23" s="90"/>
      <c r="ABN23" s="90"/>
      <c r="ABO23" s="90"/>
      <c r="ABP23" s="90"/>
      <c r="ABQ23" s="90"/>
      <c r="ABR23" s="90"/>
      <c r="ABS23" s="90"/>
      <c r="ABT23" s="90"/>
      <c r="ABU23" s="90"/>
      <c r="ABV23" s="90"/>
      <c r="ABW23" s="90"/>
      <c r="ABX23" s="90"/>
      <c r="ABY23" s="90"/>
      <c r="ABZ23" s="90"/>
      <c r="ACA23" s="90"/>
      <c r="ACB23" s="90"/>
      <c r="ACC23" s="90"/>
      <c r="ACD23" s="90"/>
      <c r="ACE23" s="90"/>
      <c r="ACF23" s="90"/>
      <c r="ACG23" s="90"/>
      <c r="ACH23" s="90"/>
      <c r="ACI23" s="90"/>
      <c r="ACJ23" s="90"/>
      <c r="ACK23" s="90"/>
      <c r="ACL23" s="90"/>
      <c r="ACM23" s="90"/>
      <c r="ACN23" s="90"/>
      <c r="ACO23" s="90"/>
      <c r="ACP23" s="90"/>
      <c r="ACQ23" s="90"/>
      <c r="ACR23" s="90"/>
      <c r="ACS23" s="90"/>
      <c r="ACT23" s="90"/>
      <c r="ACU23" s="90"/>
      <c r="ACV23" s="90"/>
      <c r="ACW23" s="90"/>
      <c r="ACX23" s="90"/>
      <c r="ACY23" s="90"/>
      <c r="ACZ23" s="90"/>
      <c r="ADA23" s="90"/>
      <c r="ADB23" s="90"/>
      <c r="ADC23" s="90"/>
      <c r="ADD23" s="90"/>
      <c r="ADE23" s="90"/>
      <c r="ADF23" s="90"/>
      <c r="ADG23" s="90"/>
      <c r="ADH23" s="90"/>
      <c r="ADI23" s="90"/>
      <c r="ADJ23" s="90"/>
      <c r="ADK23" s="90"/>
      <c r="ADL23" s="90"/>
      <c r="ADM23" s="90"/>
      <c r="ADN23" s="90"/>
      <c r="ADO23" s="90"/>
      <c r="ADP23" s="90"/>
      <c r="ADQ23" s="90"/>
      <c r="ADR23" s="90"/>
      <c r="ADS23" s="90"/>
      <c r="ADT23" s="90"/>
      <c r="ADU23" s="90"/>
      <c r="ADV23" s="90"/>
      <c r="ADW23" s="90"/>
      <c r="ADX23" s="90"/>
      <c r="ADY23" s="90"/>
      <c r="ADZ23" s="90"/>
      <c r="AEA23" s="90"/>
      <c r="AEB23" s="90"/>
      <c r="AEC23" s="90"/>
      <c r="AED23" s="90"/>
      <c r="AEE23" s="90"/>
      <c r="AEF23" s="90"/>
      <c r="AEG23" s="90"/>
      <c r="AEH23" s="90"/>
      <c r="AEI23" s="90"/>
      <c r="AEJ23" s="90"/>
      <c r="AEK23" s="90"/>
      <c r="AEL23" s="90"/>
      <c r="AEM23" s="90"/>
      <c r="AEN23" s="90"/>
      <c r="AEO23" s="90"/>
      <c r="AEP23" s="90"/>
      <c r="AEQ23" s="90"/>
      <c r="AER23" s="90"/>
      <c r="AES23" s="90"/>
      <c r="AET23" s="90"/>
      <c r="AEU23" s="90"/>
      <c r="AEV23" s="90"/>
      <c r="AEW23" s="90"/>
      <c r="AEX23" s="90"/>
      <c r="AEY23" s="90"/>
      <c r="AEZ23" s="90"/>
      <c r="AFA23" s="90"/>
      <c r="AFB23" s="90"/>
      <c r="AFC23" s="90"/>
      <c r="AFD23" s="90"/>
      <c r="AFE23" s="90"/>
      <c r="AFF23" s="90"/>
      <c r="AFG23" s="90"/>
      <c r="AFH23" s="90"/>
      <c r="AFI23" s="90"/>
      <c r="AFJ23" s="90"/>
      <c r="AFK23" s="90"/>
      <c r="AFL23" s="90"/>
      <c r="AFM23" s="90"/>
      <c r="AFN23" s="90"/>
      <c r="AFO23" s="90"/>
      <c r="AFP23" s="90"/>
      <c r="AFQ23" s="90"/>
      <c r="AFR23" s="90"/>
      <c r="AFS23" s="90"/>
      <c r="AFT23" s="90"/>
      <c r="AFU23" s="90"/>
      <c r="AFV23" s="90"/>
      <c r="AFW23" s="90"/>
      <c r="AFX23" s="90"/>
      <c r="AFY23" s="90"/>
      <c r="AFZ23" s="90"/>
      <c r="AGA23" s="90"/>
      <c r="AGB23" s="90"/>
      <c r="AGC23" s="90"/>
      <c r="AGD23" s="90"/>
      <c r="AGE23" s="90"/>
      <c r="AGF23" s="90"/>
      <c r="AGG23" s="90"/>
      <c r="AGH23" s="90"/>
      <c r="AGI23" s="90"/>
      <c r="AGJ23" s="90"/>
      <c r="AGK23" s="90"/>
      <c r="AGL23" s="90"/>
      <c r="AGM23" s="90"/>
      <c r="AGN23" s="90"/>
      <c r="AGO23" s="90"/>
      <c r="AGP23" s="90"/>
      <c r="AGQ23" s="90"/>
      <c r="AGR23" s="90"/>
      <c r="AGS23" s="90"/>
      <c r="AGT23" s="90"/>
      <c r="AGU23" s="90"/>
      <c r="AGV23" s="90"/>
      <c r="AGW23" s="90"/>
      <c r="AGX23" s="90"/>
      <c r="AGY23" s="90"/>
      <c r="AGZ23" s="90"/>
      <c r="AHA23" s="90"/>
      <c r="AHB23" s="90"/>
      <c r="AHC23" s="90"/>
      <c r="AHD23" s="90"/>
      <c r="AHE23" s="90"/>
      <c r="AHF23" s="90"/>
      <c r="AHG23" s="90"/>
      <c r="AHH23" s="90"/>
      <c r="AHI23" s="90"/>
      <c r="AHJ23" s="90"/>
      <c r="AHK23" s="90"/>
      <c r="AHL23" s="90"/>
      <c r="AHM23" s="90"/>
      <c r="AHN23" s="90"/>
      <c r="AHO23" s="90"/>
      <c r="AHP23" s="90"/>
      <c r="AHQ23" s="90"/>
      <c r="AHR23" s="90"/>
      <c r="AHS23" s="90"/>
      <c r="AHT23" s="90"/>
      <c r="AHU23" s="90"/>
      <c r="AHV23" s="90"/>
      <c r="AHW23" s="90"/>
      <c r="AHX23" s="90"/>
      <c r="AHY23" s="90"/>
      <c r="AHZ23" s="90"/>
      <c r="AIA23" s="90"/>
      <c r="AIB23" s="90"/>
      <c r="AIC23" s="90"/>
      <c r="AID23" s="90"/>
      <c r="AIE23" s="90"/>
      <c r="AIF23" s="90"/>
      <c r="AIG23" s="90"/>
      <c r="AIH23" s="90"/>
      <c r="AII23" s="90"/>
      <c r="AIJ23" s="90"/>
      <c r="AIK23" s="90"/>
      <c r="AIL23" s="90"/>
      <c r="AIM23" s="90"/>
      <c r="AIN23" s="90"/>
      <c r="AIO23" s="90"/>
      <c r="AIP23" s="90"/>
      <c r="AIQ23" s="90"/>
      <c r="AIR23" s="90"/>
      <c r="AIS23" s="90"/>
      <c r="AIT23" s="90"/>
      <c r="AIU23" s="90"/>
      <c r="AIV23" s="90"/>
      <c r="AIW23" s="90"/>
      <c r="AIX23" s="90"/>
      <c r="AIY23" s="90"/>
      <c r="AIZ23" s="90"/>
      <c r="AJA23" s="90"/>
      <c r="AJB23" s="90"/>
      <c r="AJC23" s="90"/>
      <c r="AJD23" s="90"/>
      <c r="AJE23" s="90"/>
      <c r="AJF23" s="90"/>
      <c r="AJG23" s="90"/>
      <c r="AJH23" s="90"/>
      <c r="AJI23" s="90"/>
      <c r="AJJ23" s="90"/>
      <c r="AJK23" s="90"/>
      <c r="AJL23" s="90"/>
      <c r="AJM23" s="90"/>
      <c r="AJN23" s="90"/>
      <c r="AJO23" s="90"/>
      <c r="AJP23" s="90"/>
      <c r="AJQ23" s="90"/>
      <c r="AJR23" s="90"/>
      <c r="AJS23" s="90"/>
      <c r="AJT23" s="90"/>
      <c r="AJU23" s="90"/>
      <c r="AJV23" s="90"/>
      <c r="AJW23" s="90"/>
      <c r="AJX23" s="90"/>
      <c r="AJY23" s="90"/>
      <c r="AJZ23" s="90"/>
      <c r="AKA23" s="90"/>
      <c r="AKB23" s="90"/>
      <c r="AKC23" s="90"/>
      <c r="AKD23" s="90"/>
      <c r="AKE23" s="90"/>
      <c r="AKF23" s="90"/>
      <c r="AKG23" s="90"/>
      <c r="AKH23" s="90"/>
      <c r="AKI23" s="90"/>
      <c r="AKJ23" s="90"/>
      <c r="AKK23" s="90"/>
      <c r="AKL23" s="90"/>
      <c r="AKM23" s="90"/>
      <c r="AKN23" s="90"/>
      <c r="AKO23" s="90"/>
      <c r="AKP23" s="90"/>
      <c r="AKQ23" s="90"/>
      <c r="AKR23" s="90"/>
      <c r="AKS23" s="90"/>
      <c r="AKT23" s="90"/>
      <c r="AKU23" s="90"/>
      <c r="AKV23" s="90"/>
      <c r="AKW23" s="90"/>
      <c r="AKX23" s="90"/>
      <c r="AKY23" s="90"/>
      <c r="AKZ23" s="90"/>
      <c r="ALA23" s="90"/>
      <c r="ALB23" s="90"/>
      <c r="ALC23" s="90"/>
      <c r="ALD23" s="90"/>
      <c r="ALE23" s="90"/>
      <c r="ALF23" s="90"/>
      <c r="ALG23" s="90"/>
      <c r="ALH23" s="90"/>
      <c r="ALI23" s="90"/>
      <c r="ALJ23" s="90"/>
      <c r="ALK23" s="90"/>
      <c r="ALL23" s="90"/>
      <c r="ALM23" s="90"/>
      <c r="ALN23" s="90"/>
      <c r="ALO23" s="90"/>
      <c r="ALP23" s="90"/>
      <c r="ALQ23" s="90"/>
      <c r="ALR23" s="90"/>
      <c r="ALS23" s="90"/>
      <c r="ALT23" s="90"/>
      <c r="ALU23" s="90"/>
      <c r="ALV23" s="90"/>
      <c r="ALW23" s="90"/>
      <c r="ALX23" s="90"/>
      <c r="ALY23" s="90"/>
      <c r="ALZ23" s="90"/>
      <c r="AMA23" s="90"/>
      <c r="AMB23" s="90"/>
      <c r="AMC23" s="90"/>
      <c r="AMD23" s="90"/>
      <c r="AME23" s="90"/>
      <c r="AMF23" s="90"/>
      <c r="AMG23" s="90"/>
      <c r="AMH23" s="90"/>
      <c r="AMI23" s="90"/>
      <c r="AMJ23" s="90"/>
      <c r="AMK23" s="90"/>
      <c r="AML23" s="90"/>
      <c r="AMM23" s="90"/>
      <c r="AMN23" s="90"/>
      <c r="AMO23" s="90"/>
      <c r="AMP23" s="90"/>
      <c r="AMQ23" s="90"/>
      <c r="AMR23" s="90"/>
      <c r="AMS23" s="90"/>
      <c r="AMT23" s="90"/>
      <c r="AMU23" s="90"/>
      <c r="AMV23" s="90"/>
      <c r="AMW23" s="90"/>
      <c r="AMX23" s="90"/>
      <c r="AMY23" s="90"/>
      <c r="AMZ23" s="90"/>
      <c r="ANA23" s="90"/>
      <c r="ANB23" s="90"/>
      <c r="ANC23" s="90"/>
      <c r="AND23" s="90"/>
      <c r="ANE23" s="90"/>
      <c r="ANF23" s="90"/>
      <c r="ANG23" s="90"/>
      <c r="ANH23" s="90"/>
      <c r="ANI23" s="90"/>
      <c r="ANJ23" s="90"/>
      <c r="ANK23" s="90"/>
      <c r="ANL23" s="90"/>
      <c r="ANM23" s="90"/>
      <c r="ANN23" s="90"/>
      <c r="ANO23" s="90"/>
      <c r="ANP23" s="90"/>
      <c r="ANQ23" s="90"/>
      <c r="ANR23" s="90"/>
      <c r="ANS23" s="90"/>
      <c r="ANT23" s="90"/>
      <c r="ANU23" s="90"/>
      <c r="ANV23" s="90"/>
      <c r="ANW23" s="90"/>
      <c r="ANX23" s="90"/>
      <c r="ANY23" s="90"/>
      <c r="ANZ23" s="90"/>
      <c r="AOA23" s="90"/>
      <c r="AOB23" s="90"/>
      <c r="AOC23" s="90"/>
      <c r="AOD23" s="90"/>
      <c r="AOE23" s="90"/>
      <c r="AOF23" s="90"/>
      <c r="AOG23" s="90"/>
      <c r="AOH23" s="90"/>
      <c r="AOI23" s="90"/>
      <c r="AOJ23" s="90"/>
      <c r="AOK23" s="90"/>
      <c r="AOL23" s="90"/>
      <c r="AOM23" s="90"/>
      <c r="AON23" s="90"/>
      <c r="AOO23" s="90"/>
      <c r="AOP23" s="90"/>
      <c r="AOQ23" s="90"/>
      <c r="AOR23" s="90"/>
      <c r="AOS23" s="90"/>
      <c r="AOT23" s="90"/>
      <c r="AOU23" s="90"/>
      <c r="AOV23" s="90"/>
      <c r="AOW23" s="90"/>
      <c r="AOX23" s="90"/>
      <c r="AOY23" s="90"/>
      <c r="AOZ23" s="90"/>
      <c r="APA23" s="90"/>
      <c r="APB23" s="90"/>
      <c r="APC23" s="90"/>
      <c r="APD23" s="90"/>
      <c r="APE23" s="90"/>
      <c r="APF23" s="90"/>
      <c r="APG23" s="90"/>
      <c r="APH23" s="90"/>
      <c r="API23" s="90"/>
      <c r="APJ23" s="90"/>
      <c r="APK23" s="90"/>
      <c r="APL23" s="90"/>
      <c r="APM23" s="90"/>
      <c r="APN23" s="90"/>
      <c r="APO23" s="90"/>
      <c r="APP23" s="90"/>
      <c r="APQ23" s="90"/>
      <c r="APR23" s="90"/>
      <c r="APS23" s="90"/>
      <c r="APT23" s="90"/>
      <c r="APU23" s="90"/>
      <c r="APV23" s="90"/>
      <c r="APW23" s="90"/>
      <c r="APX23" s="90"/>
      <c r="APY23" s="90"/>
      <c r="APZ23" s="90"/>
      <c r="AQA23" s="90"/>
      <c r="AQB23" s="90"/>
      <c r="AQC23" s="90"/>
      <c r="AQD23" s="90"/>
      <c r="AQE23" s="90"/>
      <c r="AQF23" s="90"/>
      <c r="AQG23" s="90"/>
      <c r="AQH23" s="90"/>
      <c r="AQI23" s="90"/>
      <c r="AQJ23" s="90"/>
      <c r="AQK23" s="90"/>
      <c r="AQL23" s="90"/>
      <c r="AQM23" s="90"/>
      <c r="AQN23" s="90"/>
      <c r="AQO23" s="90"/>
      <c r="AQP23" s="90"/>
      <c r="AQQ23" s="90"/>
      <c r="AQR23" s="90"/>
      <c r="AQS23" s="90"/>
      <c r="AQT23" s="90"/>
      <c r="AQU23" s="90"/>
      <c r="AQV23" s="90"/>
      <c r="AQW23" s="90"/>
      <c r="AQX23" s="90"/>
      <c r="AQY23" s="90"/>
      <c r="AQZ23" s="90"/>
      <c r="ARA23" s="90"/>
      <c r="ARB23" s="90"/>
      <c r="ARC23" s="90"/>
      <c r="ARD23" s="90"/>
      <c r="ARE23" s="90"/>
      <c r="ARF23" s="90"/>
      <c r="ARG23" s="90"/>
      <c r="ARH23" s="90"/>
      <c r="ARI23" s="90"/>
      <c r="ARJ23" s="90"/>
      <c r="ARK23" s="90"/>
      <c r="ARL23" s="90"/>
      <c r="ARM23" s="90"/>
      <c r="ARN23" s="90"/>
      <c r="ARO23" s="90"/>
      <c r="ARP23" s="90"/>
      <c r="ARQ23" s="90"/>
      <c r="ARR23" s="90"/>
      <c r="ARS23" s="90"/>
      <c r="ART23" s="90"/>
      <c r="ARU23" s="90"/>
      <c r="ARV23" s="90"/>
      <c r="ARW23" s="90"/>
      <c r="ARX23" s="90"/>
      <c r="ARY23" s="90"/>
      <c r="ARZ23" s="90"/>
      <c r="ASA23" s="90"/>
      <c r="ASB23" s="90"/>
      <c r="ASC23" s="90"/>
      <c r="ASD23" s="90"/>
      <c r="ASE23" s="90"/>
      <c r="ASF23" s="90"/>
      <c r="ASG23" s="90"/>
      <c r="ASH23" s="90"/>
      <c r="ASI23" s="90"/>
      <c r="ASJ23" s="90"/>
      <c r="ASK23" s="90"/>
      <c r="ASL23" s="90"/>
      <c r="ASM23" s="90"/>
      <c r="ASN23" s="90"/>
      <c r="ASO23" s="90"/>
      <c r="ASP23" s="90"/>
      <c r="ASQ23" s="90"/>
      <c r="ASR23" s="90"/>
      <c r="ASS23" s="90"/>
      <c r="AST23" s="90"/>
      <c r="ASU23" s="90"/>
      <c r="ASV23" s="90"/>
      <c r="ASW23" s="90"/>
      <c r="ASX23" s="90"/>
      <c r="ASY23" s="90"/>
      <c r="ASZ23" s="90"/>
      <c r="ATA23" s="90"/>
      <c r="ATB23" s="90"/>
      <c r="ATC23" s="90"/>
      <c r="ATD23" s="90"/>
      <c r="ATE23" s="90"/>
      <c r="ATF23" s="90"/>
      <c r="ATG23" s="90"/>
      <c r="ATH23" s="90"/>
      <c r="ATI23" s="90"/>
      <c r="ATJ23" s="90"/>
      <c r="ATK23" s="90"/>
      <c r="ATL23" s="90"/>
      <c r="ATM23" s="90"/>
      <c r="ATN23" s="90"/>
      <c r="ATO23" s="90"/>
      <c r="ATP23" s="90"/>
      <c r="ATQ23" s="90"/>
      <c r="ATR23" s="90"/>
      <c r="ATS23" s="90"/>
      <c r="ATT23" s="90"/>
      <c r="ATU23" s="90"/>
      <c r="ATV23" s="90"/>
      <c r="ATW23" s="90"/>
      <c r="ATX23" s="90"/>
      <c r="ATY23" s="90"/>
      <c r="ATZ23" s="90"/>
      <c r="AUA23" s="90"/>
      <c r="AUB23" s="90"/>
      <c r="AUC23" s="90"/>
      <c r="AUD23" s="90"/>
      <c r="AUE23" s="90"/>
      <c r="AUF23" s="90"/>
      <c r="AUG23" s="90"/>
      <c r="AUH23" s="90"/>
      <c r="AUI23" s="90"/>
      <c r="AUJ23" s="90"/>
      <c r="AUK23" s="90"/>
      <c r="AUL23" s="90"/>
      <c r="AUM23" s="90"/>
      <c r="AUN23" s="90"/>
      <c r="AUO23" s="90"/>
      <c r="AUP23" s="90"/>
      <c r="AUQ23" s="90"/>
      <c r="AUR23" s="90"/>
      <c r="AUS23" s="90"/>
      <c r="AUT23" s="90"/>
      <c r="AUU23" s="90"/>
      <c r="AUV23" s="90"/>
      <c r="AUW23" s="90"/>
      <c r="AUX23" s="90"/>
      <c r="AUY23" s="90"/>
      <c r="AUZ23" s="90"/>
      <c r="AVA23" s="90"/>
      <c r="AVB23" s="90"/>
      <c r="AVC23" s="90"/>
      <c r="AVD23" s="90"/>
      <c r="AVE23" s="90"/>
      <c r="AVF23" s="90"/>
      <c r="AVG23" s="90"/>
      <c r="AVH23" s="90"/>
      <c r="AVI23" s="90"/>
      <c r="AVJ23" s="90"/>
      <c r="AVK23" s="90"/>
      <c r="AVL23" s="90"/>
      <c r="AVM23" s="90"/>
      <c r="AVN23" s="90"/>
      <c r="AVO23" s="90"/>
      <c r="AVP23" s="90"/>
      <c r="AVQ23" s="90"/>
      <c r="AVR23" s="90"/>
      <c r="AVS23" s="90"/>
      <c r="AVT23" s="90"/>
      <c r="AVU23" s="90"/>
      <c r="AVV23" s="90"/>
      <c r="AVW23" s="90"/>
      <c r="AVX23" s="90"/>
      <c r="AVY23" s="90"/>
      <c r="AVZ23" s="90"/>
      <c r="AWA23" s="90"/>
      <c r="AWB23" s="90"/>
      <c r="AWC23" s="90"/>
      <c r="AWD23" s="90"/>
      <c r="AWE23" s="90"/>
      <c r="AWF23" s="90"/>
      <c r="AWG23" s="90"/>
      <c r="AWH23" s="90"/>
      <c r="AWI23" s="90"/>
      <c r="AWJ23" s="90"/>
      <c r="AWK23" s="90"/>
      <c r="AWL23" s="90"/>
      <c r="AWM23" s="90"/>
      <c r="AWN23" s="90"/>
      <c r="AWO23" s="90"/>
      <c r="AWP23" s="90"/>
      <c r="AWQ23" s="90"/>
      <c r="AWR23" s="90"/>
      <c r="AWS23" s="90"/>
      <c r="AWT23" s="90"/>
      <c r="AWU23" s="90"/>
      <c r="AWV23" s="90"/>
      <c r="AWW23" s="90"/>
      <c r="AWX23" s="90"/>
      <c r="AWY23" s="90"/>
      <c r="AWZ23" s="90"/>
      <c r="AXA23" s="90"/>
      <c r="AXB23" s="90"/>
      <c r="AXC23" s="90"/>
      <c r="AXD23" s="90"/>
      <c r="AXE23" s="90"/>
      <c r="AXF23" s="90"/>
      <c r="AXG23" s="90"/>
      <c r="AXH23" s="90"/>
      <c r="AXI23" s="90"/>
      <c r="AXJ23" s="90"/>
      <c r="AXK23" s="90"/>
      <c r="AXL23" s="90"/>
      <c r="AXM23" s="90"/>
      <c r="AXN23" s="90"/>
      <c r="AXO23" s="90"/>
      <c r="AXP23" s="90"/>
      <c r="AXQ23" s="90"/>
      <c r="AXR23" s="90"/>
      <c r="AXS23" s="90"/>
      <c r="AXT23" s="90"/>
      <c r="AXU23" s="90"/>
      <c r="AXV23" s="90"/>
      <c r="AXW23" s="90"/>
      <c r="AXX23" s="90"/>
      <c r="AXY23" s="90"/>
      <c r="AXZ23" s="90"/>
      <c r="AYA23" s="90"/>
      <c r="AYB23" s="90"/>
      <c r="AYC23" s="90"/>
      <c r="AYD23" s="90"/>
      <c r="AYE23" s="90"/>
      <c r="AYF23" s="90"/>
      <c r="AYG23" s="90"/>
      <c r="AYH23" s="90"/>
      <c r="AYI23" s="90"/>
      <c r="AYJ23" s="90"/>
      <c r="AYK23" s="90"/>
      <c r="AYL23" s="90"/>
      <c r="AYM23" s="90"/>
      <c r="AYN23" s="90"/>
      <c r="AYO23" s="90"/>
      <c r="AYP23" s="90"/>
      <c r="AYQ23" s="90"/>
      <c r="AYR23" s="90"/>
      <c r="AYS23" s="90"/>
      <c r="AYT23" s="90"/>
      <c r="AYU23" s="90"/>
      <c r="AYV23" s="90"/>
      <c r="AYW23" s="90"/>
      <c r="AYX23" s="90"/>
      <c r="AYY23" s="90"/>
      <c r="AYZ23" s="90"/>
      <c r="AZA23" s="90"/>
      <c r="AZB23" s="90"/>
      <c r="AZC23" s="90"/>
      <c r="AZD23" s="90"/>
      <c r="AZE23" s="90"/>
      <c r="AZF23" s="90"/>
      <c r="AZG23" s="90"/>
      <c r="AZH23" s="90"/>
      <c r="AZI23" s="90"/>
      <c r="AZJ23" s="90"/>
      <c r="AZK23" s="90"/>
      <c r="AZL23" s="90"/>
      <c r="AZM23" s="90"/>
      <c r="AZN23" s="90"/>
      <c r="AZO23" s="90"/>
      <c r="AZP23" s="90"/>
      <c r="AZQ23" s="90"/>
      <c r="AZR23" s="90"/>
      <c r="AZS23" s="90"/>
      <c r="AZT23" s="90"/>
      <c r="AZU23" s="90"/>
      <c r="AZV23" s="90"/>
      <c r="AZW23" s="90"/>
      <c r="AZX23" s="90"/>
      <c r="AZY23" s="90"/>
      <c r="AZZ23" s="90"/>
      <c r="BAA23" s="90"/>
      <c r="BAB23" s="90"/>
      <c r="BAC23" s="90"/>
      <c r="BAD23" s="90"/>
      <c r="BAE23" s="90"/>
      <c r="BAF23" s="90"/>
      <c r="BAG23" s="90"/>
      <c r="BAH23" s="90"/>
      <c r="BAI23" s="90"/>
      <c r="BAJ23" s="90"/>
      <c r="BAK23" s="90"/>
      <c r="BAL23" s="90"/>
      <c r="BAM23" s="90"/>
      <c r="BAN23" s="90"/>
      <c r="BAO23" s="90"/>
      <c r="BAP23" s="90"/>
      <c r="BAQ23" s="90"/>
      <c r="BAR23" s="90"/>
      <c r="BAS23" s="90"/>
      <c r="BAT23" s="90"/>
      <c r="BAU23" s="90"/>
      <c r="BAV23" s="90"/>
      <c r="BAW23" s="90"/>
      <c r="BAX23" s="90"/>
      <c r="BAY23" s="90"/>
      <c r="BAZ23" s="90"/>
      <c r="BBA23" s="90"/>
      <c r="BBB23" s="90"/>
      <c r="BBC23" s="90"/>
      <c r="BBD23" s="90"/>
      <c r="BBE23" s="90"/>
      <c r="BBF23" s="90"/>
      <c r="BBG23" s="90"/>
      <c r="BBH23" s="90"/>
      <c r="BBI23" s="90"/>
      <c r="BBJ23" s="90"/>
      <c r="BBK23" s="90"/>
      <c r="BBL23" s="90"/>
      <c r="BBM23" s="90"/>
      <c r="BBN23" s="90"/>
      <c r="BBO23" s="90"/>
      <c r="BBP23" s="90"/>
      <c r="BBQ23" s="90"/>
      <c r="BBR23" s="90"/>
      <c r="BBS23" s="90"/>
      <c r="BBT23" s="90"/>
      <c r="BBU23" s="90"/>
      <c r="BBV23" s="90"/>
      <c r="BBW23" s="90"/>
      <c r="BBX23" s="90"/>
      <c r="BBY23" s="90"/>
      <c r="BBZ23" s="90"/>
      <c r="BCA23" s="90"/>
      <c r="BCB23" s="90"/>
      <c r="BCC23" s="90"/>
      <c r="BCD23" s="90"/>
      <c r="BCE23" s="90"/>
      <c r="BCF23" s="90"/>
      <c r="BCG23" s="90"/>
      <c r="BCH23" s="90"/>
      <c r="BCI23" s="90"/>
      <c r="BCJ23" s="90"/>
      <c r="BCK23" s="90"/>
      <c r="BCL23" s="90"/>
      <c r="BCM23" s="90"/>
      <c r="BCN23" s="90"/>
      <c r="BCO23" s="90"/>
      <c r="BCP23" s="90"/>
      <c r="BCQ23" s="90"/>
      <c r="BCR23" s="90"/>
      <c r="BCS23" s="90"/>
      <c r="BCT23" s="90"/>
      <c r="BCU23" s="90"/>
      <c r="BCV23" s="90"/>
      <c r="BCW23" s="90"/>
      <c r="BCX23" s="90"/>
      <c r="BCY23" s="90"/>
      <c r="BCZ23" s="90"/>
      <c r="BDA23" s="90"/>
      <c r="BDB23" s="90"/>
      <c r="BDC23" s="90"/>
      <c r="BDD23" s="90"/>
      <c r="BDE23" s="90"/>
      <c r="BDF23" s="90"/>
      <c r="BDG23" s="90"/>
      <c r="BDH23" s="90"/>
      <c r="BDI23" s="90"/>
      <c r="BDJ23" s="90"/>
      <c r="BDK23" s="90"/>
      <c r="BDL23" s="90"/>
      <c r="BDM23" s="90"/>
      <c r="BDN23" s="90"/>
      <c r="BDO23" s="90"/>
      <c r="BDP23" s="90"/>
      <c r="BDQ23" s="90"/>
      <c r="BDR23" s="90"/>
      <c r="BDS23" s="90"/>
      <c r="BDT23" s="90"/>
      <c r="BDU23" s="90"/>
      <c r="BDV23" s="90"/>
      <c r="BDW23" s="90"/>
      <c r="BDX23" s="90"/>
      <c r="BDY23" s="90"/>
      <c r="BDZ23" s="90"/>
      <c r="BEA23" s="90"/>
      <c r="BEB23" s="90"/>
      <c r="BEC23" s="90"/>
      <c r="BED23" s="90"/>
      <c r="BEE23" s="90"/>
      <c r="BEF23" s="90"/>
      <c r="BEG23" s="90"/>
      <c r="BEH23" s="90"/>
      <c r="BEI23" s="90"/>
      <c r="BEJ23" s="90"/>
      <c r="BEK23" s="90"/>
      <c r="BEL23" s="90"/>
      <c r="BEM23" s="90"/>
      <c r="BEN23" s="90"/>
      <c r="BEO23" s="90"/>
      <c r="BEP23" s="90"/>
      <c r="BEQ23" s="90"/>
      <c r="BER23" s="90"/>
      <c r="BES23" s="90"/>
      <c r="BET23" s="90"/>
      <c r="BEU23" s="90"/>
      <c r="BEV23" s="90"/>
      <c r="BEW23" s="90"/>
      <c r="BEX23" s="90"/>
      <c r="BEY23" s="90"/>
      <c r="BEZ23" s="90"/>
      <c r="BFA23" s="90"/>
      <c r="BFB23" s="90"/>
      <c r="BFC23" s="90"/>
      <c r="BFD23" s="90"/>
      <c r="BFE23" s="90"/>
      <c r="BFF23" s="90"/>
      <c r="BFG23" s="90"/>
      <c r="BFH23" s="90"/>
      <c r="BFI23" s="90"/>
      <c r="BFJ23" s="90"/>
      <c r="BFK23" s="90"/>
      <c r="BFL23" s="90"/>
      <c r="BFM23" s="90"/>
      <c r="BFN23" s="90"/>
      <c r="BFO23" s="90"/>
      <c r="BFP23" s="90"/>
      <c r="BFQ23" s="90"/>
      <c r="BFR23" s="90"/>
      <c r="BFS23" s="90"/>
      <c r="BFT23" s="90"/>
      <c r="BFU23" s="90"/>
      <c r="BFV23" s="90"/>
      <c r="BFW23" s="90"/>
      <c r="BFX23" s="90"/>
      <c r="BFY23" s="90"/>
      <c r="BFZ23" s="90"/>
      <c r="BGA23" s="90"/>
    </row>
    <row r="24" spans="1:1535" ht="12" hidden="1" customHeight="1" x14ac:dyDescent="0.2">
      <c r="A24" s="347"/>
      <c r="B24" s="348"/>
      <c r="C24" s="183">
        <f>Zápisy!U1778</f>
        <v>3</v>
      </c>
      <c r="D24" s="171">
        <f>Zápisy!V1778</f>
        <v>5</v>
      </c>
      <c r="E24" s="165">
        <f>Zápisy!U2174</f>
        <v>5</v>
      </c>
      <c r="F24" s="175">
        <f>Zápisy!V2174</f>
        <v>3</v>
      </c>
      <c r="G24" s="138">
        <f>Zápisy!W854</f>
        <v>4</v>
      </c>
      <c r="H24" s="171">
        <f>Zápisy!X854</f>
        <v>4</v>
      </c>
      <c r="I24" s="165">
        <f>Zápisy!W1977</f>
        <v>4.5</v>
      </c>
      <c r="J24" s="175">
        <f>Zápisy!X1977</f>
        <v>3.5</v>
      </c>
      <c r="K24" s="138">
        <f>Zápisy!U701</f>
        <v>5</v>
      </c>
      <c r="L24" s="171">
        <f>Zápisy!V701</f>
        <v>3</v>
      </c>
      <c r="M24" s="298"/>
      <c r="N24" s="299"/>
      <c r="O24" s="138">
        <f>Zápisy!W525</f>
        <v>5</v>
      </c>
      <c r="P24" s="171">
        <f>Zápisy!X525</f>
        <v>3</v>
      </c>
      <c r="Q24" s="165">
        <f>Zápisy!U1625</f>
        <v>6</v>
      </c>
      <c r="R24" s="175">
        <f>Zápisy!V1625</f>
        <v>2</v>
      </c>
      <c r="S24" s="138">
        <f>Zápisy!U326</f>
        <v>5</v>
      </c>
      <c r="T24" s="171">
        <f>Zápisy!V326</f>
        <v>3</v>
      </c>
      <c r="U24" s="165">
        <f>Zápisy!W1470</f>
        <v>4.5</v>
      </c>
      <c r="V24" s="175">
        <f>Zápisy!X1470</f>
        <v>3.5</v>
      </c>
      <c r="W24" s="138">
        <f>Zápisy!W128</f>
        <v>6</v>
      </c>
      <c r="X24" s="171">
        <f>Zápisy!X128</f>
        <v>2</v>
      </c>
      <c r="Y24" s="165">
        <f>Zápisy!U1317</f>
        <v>4</v>
      </c>
      <c r="Z24" s="175">
        <f>Zápisy!V1317</f>
        <v>4</v>
      </c>
      <c r="AA24" s="138">
        <f>Zápisy!U2570</f>
        <v>5</v>
      </c>
      <c r="AB24" s="171">
        <f>Zápisy!V2570</f>
        <v>3</v>
      </c>
      <c r="AC24" s="165">
        <f>Zápisy!W1162</f>
        <v>5</v>
      </c>
      <c r="AD24" s="175">
        <f>Zápisy!X1162</f>
        <v>3</v>
      </c>
      <c r="AE24" s="138">
        <f>Zápisy!W2373</f>
        <v>2</v>
      </c>
      <c r="AF24" s="171">
        <f>Zápisy!X2373</f>
        <v>6</v>
      </c>
      <c r="AG24" s="165">
        <f>Zápisy!U1009</f>
        <v>7</v>
      </c>
      <c r="AH24" s="132">
        <f>Zápisy!V1009</f>
        <v>1</v>
      </c>
      <c r="AI24" s="359"/>
      <c r="AJ24" s="455"/>
      <c r="AK24" s="455"/>
      <c r="AL24" s="455"/>
      <c r="AM24" s="378"/>
      <c r="AN24" s="445"/>
      <c r="AO24" s="381"/>
      <c r="AP24" s="389"/>
      <c r="AQ24" s="397"/>
      <c r="AR24" s="392"/>
      <c r="AS24" s="365"/>
      <c r="AT24" s="362"/>
      <c r="AU24" s="368"/>
      <c r="AV24" s="90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34"/>
      <c r="BJ24" s="334"/>
      <c r="BK24" s="334"/>
      <c r="BL24" s="334"/>
      <c r="BM24" s="334"/>
      <c r="BN24" s="334"/>
      <c r="BO24" s="334"/>
      <c r="BP24" s="334"/>
      <c r="BQ24" s="334"/>
      <c r="BR24" s="334"/>
      <c r="BS24" s="334"/>
      <c r="BT24" s="334"/>
      <c r="BU24" s="334"/>
      <c r="BV24" s="334"/>
      <c r="BW24" s="334"/>
      <c r="BX24" s="334"/>
      <c r="BY24" s="334"/>
      <c r="BZ24" s="334"/>
      <c r="CA24" s="334"/>
      <c r="CB24" s="334"/>
      <c r="CC24" s="330"/>
      <c r="CD24" s="334"/>
      <c r="CE24" s="334"/>
      <c r="CF24" s="334"/>
      <c r="CG24" s="334"/>
      <c r="CH24" s="334"/>
      <c r="CI24" s="334"/>
      <c r="CJ24" s="334"/>
      <c r="CK24" s="334"/>
      <c r="CL24" s="334"/>
      <c r="CM24" s="334"/>
      <c r="CN24" s="334"/>
      <c r="CO24" s="334"/>
      <c r="CP24" s="334"/>
      <c r="CQ24" s="334"/>
      <c r="CR24" s="334"/>
      <c r="CS24" s="334"/>
      <c r="CT24" s="334"/>
      <c r="CU24" s="334"/>
      <c r="CV24" s="334"/>
      <c r="CW24" s="334"/>
      <c r="CX24" s="334"/>
      <c r="CY24" s="334"/>
      <c r="CZ24" s="334"/>
      <c r="DA24" s="334"/>
      <c r="DB24" s="334"/>
      <c r="DC24" s="334"/>
      <c r="DD24" s="334"/>
      <c r="DE24" s="334"/>
      <c r="DF24" s="334"/>
      <c r="DG24" s="334"/>
      <c r="DH24" s="334"/>
      <c r="DI24" s="334"/>
      <c r="DJ24" s="151"/>
      <c r="DK24" s="334"/>
      <c r="DL24" s="334"/>
      <c r="DM24" s="334"/>
      <c r="DN24" s="334"/>
      <c r="DO24" s="334"/>
      <c r="DP24" s="334"/>
      <c r="DQ24" s="334"/>
      <c r="DR24" s="334"/>
      <c r="DS24" s="334"/>
      <c r="DT24" s="334"/>
      <c r="DU24" s="334"/>
      <c r="DV24" s="334"/>
      <c r="DW24" s="334"/>
      <c r="DX24" s="334"/>
      <c r="DY24" s="334"/>
      <c r="DZ24" s="334"/>
      <c r="EA24" s="334"/>
      <c r="EB24" s="334"/>
      <c r="EC24" s="334"/>
      <c r="ED24" s="334"/>
      <c r="EE24" s="334"/>
      <c r="EF24" s="334"/>
      <c r="EG24" s="334"/>
      <c r="EH24" s="334"/>
      <c r="EI24" s="334"/>
      <c r="EJ24" s="334"/>
      <c r="EK24" s="334"/>
      <c r="EL24" s="334"/>
      <c r="EM24" s="334"/>
      <c r="EN24" s="334"/>
      <c r="EO24" s="334"/>
      <c r="EP24" s="334"/>
      <c r="EQ24" s="90"/>
      <c r="ER24" s="334"/>
      <c r="ES24" s="334"/>
      <c r="ET24" s="334"/>
      <c r="EU24" s="334"/>
      <c r="EV24" s="334"/>
      <c r="EW24" s="334"/>
      <c r="EX24" s="334"/>
      <c r="EY24" s="334"/>
      <c r="EZ24" s="334"/>
      <c r="FA24" s="334"/>
      <c r="FB24" s="334"/>
      <c r="FC24" s="334"/>
      <c r="FD24" s="334"/>
      <c r="FE24" s="334"/>
      <c r="FF24" s="334"/>
      <c r="FG24" s="334"/>
      <c r="FH24" s="334"/>
      <c r="FI24" s="334"/>
      <c r="FJ24" s="334"/>
      <c r="FK24" s="334"/>
      <c r="FL24" s="334"/>
      <c r="FM24" s="334"/>
      <c r="FN24" s="334"/>
      <c r="FO24" s="334"/>
      <c r="FP24" s="334"/>
      <c r="FQ24" s="334"/>
      <c r="FR24" s="334"/>
      <c r="FS24" s="334"/>
      <c r="FT24" s="334"/>
      <c r="FU24" s="334"/>
      <c r="FV24" s="334"/>
      <c r="FW24" s="334"/>
      <c r="FX24" s="90"/>
      <c r="FY24" s="334"/>
      <c r="FZ24" s="334"/>
      <c r="GA24" s="334"/>
      <c r="GB24" s="334"/>
      <c r="GC24" s="334"/>
      <c r="GD24" s="334"/>
      <c r="GE24" s="334"/>
      <c r="GF24" s="334"/>
      <c r="GG24" s="334"/>
      <c r="GH24" s="334"/>
      <c r="GI24" s="334"/>
      <c r="GJ24" s="334"/>
      <c r="GK24" s="334"/>
      <c r="GL24" s="334"/>
      <c r="GM24" s="334"/>
      <c r="GN24" s="334"/>
      <c r="GO24" s="334"/>
      <c r="GP24" s="334"/>
      <c r="GQ24" s="334"/>
      <c r="GR24" s="334"/>
      <c r="GS24" s="334"/>
      <c r="GT24" s="334"/>
      <c r="GU24" s="334"/>
      <c r="GV24" s="334"/>
      <c r="GW24" s="334"/>
      <c r="GX24" s="334"/>
      <c r="GY24" s="334"/>
      <c r="GZ24" s="334"/>
      <c r="HA24" s="334"/>
      <c r="HB24" s="334"/>
      <c r="HC24" s="334"/>
      <c r="HD24" s="334"/>
      <c r="HE24" s="90"/>
      <c r="HF24" s="334"/>
      <c r="HG24" s="334"/>
      <c r="HH24" s="334"/>
      <c r="HI24" s="334"/>
      <c r="HJ24" s="334"/>
      <c r="HK24" s="334"/>
      <c r="HL24" s="334"/>
      <c r="HM24" s="334"/>
      <c r="HN24" s="334"/>
      <c r="HO24" s="334"/>
      <c r="HP24" s="334"/>
      <c r="HQ24" s="334"/>
      <c r="HR24" s="334"/>
      <c r="HS24" s="334"/>
      <c r="HT24" s="334"/>
      <c r="HU24" s="334"/>
      <c r="HV24" s="334"/>
      <c r="HW24" s="334"/>
      <c r="HX24" s="334"/>
      <c r="HY24" s="334"/>
      <c r="HZ24" s="334"/>
      <c r="IA24" s="334"/>
      <c r="IB24" s="334"/>
      <c r="IC24" s="334"/>
      <c r="ID24" s="334"/>
      <c r="IE24" s="334"/>
      <c r="IF24" s="334"/>
      <c r="IG24" s="334"/>
      <c r="IH24" s="334"/>
      <c r="II24" s="334"/>
      <c r="IJ24" s="334"/>
      <c r="IK24" s="334"/>
      <c r="IL24" s="90"/>
      <c r="IM24" s="334"/>
      <c r="IN24" s="334"/>
      <c r="IO24" s="334"/>
      <c r="IP24" s="334"/>
      <c r="IQ24" s="334"/>
      <c r="IR24" s="334"/>
      <c r="IS24" s="334"/>
      <c r="IT24" s="334"/>
      <c r="IU24" s="334"/>
      <c r="IV24" s="334"/>
      <c r="IW24" s="334"/>
      <c r="IX24" s="334"/>
      <c r="IY24" s="334"/>
      <c r="IZ24" s="334"/>
      <c r="JA24" s="334"/>
      <c r="JB24" s="334"/>
      <c r="JC24" s="334"/>
      <c r="JD24" s="334"/>
      <c r="JE24" s="334"/>
      <c r="JF24" s="334"/>
      <c r="JG24" s="334"/>
      <c r="JH24" s="334"/>
      <c r="JI24" s="334"/>
      <c r="JJ24" s="334"/>
      <c r="JK24" s="334"/>
      <c r="JL24" s="334"/>
      <c r="JM24" s="334"/>
      <c r="JN24" s="334"/>
      <c r="JO24" s="334"/>
      <c r="JP24" s="334"/>
      <c r="JQ24" s="334"/>
      <c r="JR24" s="334"/>
      <c r="JS24" s="90"/>
      <c r="JT24" s="334"/>
      <c r="JU24" s="334"/>
      <c r="JV24" s="334"/>
      <c r="JW24" s="334"/>
      <c r="JX24" s="334"/>
      <c r="JY24" s="334"/>
      <c r="JZ24" s="334"/>
      <c r="KA24" s="334"/>
      <c r="KB24" s="334"/>
      <c r="KC24" s="334"/>
      <c r="KD24" s="334"/>
      <c r="KE24" s="334"/>
      <c r="KF24" s="334"/>
      <c r="KG24" s="334"/>
      <c r="KH24" s="334"/>
      <c r="KI24" s="334"/>
      <c r="KJ24" s="334"/>
      <c r="KK24" s="334"/>
      <c r="KL24" s="334"/>
      <c r="KM24" s="334"/>
      <c r="KN24" s="334"/>
      <c r="KO24" s="334"/>
      <c r="KP24" s="334"/>
      <c r="KQ24" s="334"/>
      <c r="KR24" s="334"/>
      <c r="KS24" s="334"/>
      <c r="KT24" s="334"/>
      <c r="KU24" s="334"/>
      <c r="KV24" s="334"/>
      <c r="KW24" s="334"/>
      <c r="KX24" s="334"/>
      <c r="KY24" s="334"/>
      <c r="KZ24" s="90"/>
      <c r="LA24" s="334"/>
      <c r="LB24" s="334"/>
      <c r="LC24" s="334"/>
      <c r="LD24" s="334"/>
      <c r="LE24" s="334"/>
      <c r="LF24" s="334"/>
      <c r="LG24" s="334"/>
      <c r="LH24" s="334"/>
      <c r="LI24" s="334"/>
      <c r="LJ24" s="334"/>
      <c r="LK24" s="334"/>
      <c r="LL24" s="334"/>
      <c r="LM24" s="334"/>
      <c r="LN24" s="334"/>
      <c r="LO24" s="334"/>
      <c r="LP24" s="334"/>
      <c r="LQ24" s="334"/>
      <c r="LR24" s="334"/>
      <c r="LS24" s="334"/>
      <c r="LT24" s="334"/>
      <c r="LU24" s="334"/>
      <c r="LV24" s="334"/>
      <c r="LW24" s="334"/>
      <c r="LX24" s="334"/>
      <c r="LY24" s="334"/>
      <c r="LZ24" s="334"/>
      <c r="MA24" s="334"/>
      <c r="MB24" s="334"/>
      <c r="MC24" s="334"/>
      <c r="MD24" s="334"/>
      <c r="ME24" s="334"/>
      <c r="MF24" s="334"/>
      <c r="MG24" s="90"/>
      <c r="MH24" s="462"/>
      <c r="MI24" s="153"/>
      <c r="MJ24" s="462"/>
      <c r="MK24" s="157"/>
      <c r="ML24" s="336"/>
      <c r="MM24" s="153"/>
      <c r="MN24" s="462"/>
      <c r="MO24" s="90"/>
      <c r="MP24" s="327"/>
      <c r="MQ24" s="90"/>
      <c r="MR24" s="90"/>
      <c r="MS24" s="90"/>
      <c r="MT24" s="90"/>
      <c r="MU24" s="90"/>
      <c r="MV24" s="90"/>
      <c r="MW24" s="90"/>
      <c r="MX24" s="90"/>
      <c r="MY24" s="90"/>
      <c r="MZ24" s="90"/>
      <c r="NA24" s="90"/>
      <c r="NB24" s="90"/>
      <c r="NC24" s="90"/>
      <c r="ND24" s="90"/>
      <c r="NE24" s="90"/>
      <c r="NF24" s="90"/>
      <c r="NG24" s="90"/>
      <c r="NH24" s="90"/>
      <c r="NI24" s="90"/>
      <c r="NJ24" s="90"/>
      <c r="NK24" s="90"/>
      <c r="NL24" s="90"/>
      <c r="NM24" s="90"/>
      <c r="NN24" s="90"/>
      <c r="NO24" s="90"/>
      <c r="NP24" s="90"/>
      <c r="NQ24" s="90"/>
      <c r="NR24" s="90"/>
      <c r="NS24" s="90"/>
      <c r="NT24" s="90"/>
      <c r="NU24" s="90"/>
      <c r="NV24" s="90"/>
      <c r="NW24" s="90"/>
      <c r="NX24" s="90"/>
      <c r="NY24" s="90"/>
      <c r="NZ24" s="90"/>
      <c r="OA24" s="90"/>
      <c r="OB24" s="90"/>
      <c r="OC24" s="90"/>
      <c r="OD24" s="90"/>
      <c r="OE24" s="90"/>
      <c r="OF24" s="90"/>
      <c r="OG24" s="90"/>
      <c r="OH24" s="90"/>
      <c r="OI24" s="90"/>
      <c r="OJ24" s="90"/>
      <c r="OK24" s="90"/>
      <c r="OL24" s="90"/>
      <c r="OM24" s="90"/>
      <c r="ON24" s="90"/>
      <c r="OO24" s="90"/>
      <c r="OP24" s="90"/>
      <c r="OQ24" s="90"/>
      <c r="OR24" s="90"/>
      <c r="OS24" s="90"/>
      <c r="OT24" s="90"/>
      <c r="OU24" s="90"/>
      <c r="OV24" s="90"/>
      <c r="OW24" s="90"/>
      <c r="OX24" s="90"/>
      <c r="OY24" s="90"/>
      <c r="OZ24" s="90"/>
      <c r="PA24" s="90"/>
      <c r="PB24" s="90"/>
      <c r="PC24" s="90"/>
      <c r="PD24" s="90"/>
      <c r="PE24" s="90"/>
      <c r="PF24" s="90"/>
      <c r="PG24" s="90"/>
      <c r="PH24" s="90"/>
      <c r="PI24" s="90"/>
      <c r="PJ24" s="90"/>
      <c r="PK24" s="90"/>
      <c r="PL24" s="90"/>
      <c r="PM24" s="90"/>
      <c r="PN24" s="90"/>
      <c r="PO24" s="90"/>
      <c r="PP24" s="90"/>
      <c r="PQ24" s="90"/>
      <c r="PR24" s="90"/>
      <c r="PS24" s="90"/>
      <c r="PT24" s="90"/>
      <c r="PU24" s="90"/>
      <c r="PV24" s="90"/>
      <c r="PW24" s="90"/>
      <c r="PX24" s="90"/>
      <c r="PY24" s="90"/>
      <c r="PZ24" s="90"/>
      <c r="QA24" s="90"/>
      <c r="QB24" s="90"/>
      <c r="QC24" s="90"/>
      <c r="QD24" s="90"/>
      <c r="QE24" s="90"/>
      <c r="QF24" s="90"/>
      <c r="QG24" s="90"/>
      <c r="QH24" s="90"/>
      <c r="QI24" s="90"/>
      <c r="QJ24" s="90"/>
      <c r="QK24" s="90"/>
      <c r="QL24" s="90"/>
      <c r="QM24" s="90"/>
      <c r="QN24" s="90"/>
      <c r="QO24" s="90"/>
      <c r="QP24" s="90"/>
      <c r="QQ24" s="90"/>
      <c r="QR24" s="90"/>
      <c r="QS24" s="90"/>
      <c r="QT24" s="90"/>
      <c r="QU24" s="90"/>
      <c r="QV24" s="90"/>
      <c r="QW24" s="90"/>
      <c r="QX24" s="90"/>
      <c r="QY24" s="90"/>
      <c r="QZ24" s="90"/>
      <c r="RA24" s="90"/>
      <c r="RB24" s="90"/>
      <c r="RC24" s="90"/>
      <c r="RD24" s="90"/>
      <c r="RE24" s="90"/>
      <c r="RF24" s="90"/>
      <c r="RG24" s="90"/>
      <c r="RH24" s="90"/>
      <c r="RI24" s="90"/>
      <c r="RJ24" s="90"/>
      <c r="RK24" s="90"/>
      <c r="RL24" s="90"/>
      <c r="RM24" s="90"/>
      <c r="RN24" s="90"/>
      <c r="RO24" s="90"/>
      <c r="RP24" s="90"/>
      <c r="RQ24" s="90"/>
      <c r="RR24" s="90"/>
      <c r="RS24" s="90"/>
      <c r="RT24" s="90"/>
      <c r="RU24" s="90"/>
      <c r="RV24" s="90"/>
      <c r="RW24" s="90"/>
      <c r="RX24" s="90"/>
      <c r="RY24" s="90"/>
      <c r="RZ24" s="90"/>
      <c r="SA24" s="90"/>
      <c r="SB24" s="90"/>
      <c r="SC24" s="90"/>
      <c r="SD24" s="90"/>
      <c r="SE24" s="90"/>
      <c r="SF24" s="90"/>
      <c r="SG24" s="90"/>
      <c r="SH24" s="90"/>
      <c r="SI24" s="90"/>
      <c r="SJ24" s="90"/>
      <c r="SK24" s="90"/>
      <c r="SL24" s="90"/>
      <c r="SM24" s="90"/>
      <c r="SN24" s="90"/>
      <c r="SO24" s="90"/>
      <c r="SP24" s="90"/>
      <c r="SQ24" s="90"/>
      <c r="SR24" s="90"/>
      <c r="SS24" s="90"/>
      <c r="ST24" s="90"/>
      <c r="SU24" s="90"/>
      <c r="SV24" s="90"/>
      <c r="SW24" s="90"/>
      <c r="SX24" s="90"/>
      <c r="SY24" s="90"/>
      <c r="SZ24" s="90"/>
      <c r="TA24" s="90"/>
      <c r="TB24" s="90"/>
      <c r="TC24" s="90"/>
      <c r="TD24" s="90"/>
      <c r="TE24" s="90"/>
      <c r="TF24" s="90"/>
      <c r="TG24" s="90"/>
      <c r="TH24" s="90"/>
      <c r="TI24" s="90"/>
      <c r="TJ24" s="90"/>
      <c r="TK24" s="90"/>
      <c r="TL24" s="90"/>
      <c r="TM24" s="90"/>
      <c r="TN24" s="90"/>
      <c r="TO24" s="90"/>
      <c r="TP24" s="90"/>
      <c r="TQ24" s="90"/>
      <c r="TR24" s="90"/>
      <c r="TS24" s="90"/>
      <c r="TT24" s="90"/>
      <c r="TU24" s="90"/>
      <c r="TV24" s="90"/>
      <c r="TW24" s="90"/>
      <c r="TX24" s="90"/>
      <c r="TY24" s="90"/>
      <c r="TZ24" s="90"/>
      <c r="UA24" s="90"/>
      <c r="UB24" s="90"/>
      <c r="UC24" s="90"/>
      <c r="UD24" s="90"/>
      <c r="UE24" s="90"/>
      <c r="UF24" s="90"/>
      <c r="UG24" s="90"/>
      <c r="UH24" s="90"/>
      <c r="UI24" s="90"/>
      <c r="UJ24" s="90"/>
      <c r="UK24" s="90"/>
      <c r="UL24" s="90"/>
      <c r="UM24" s="90"/>
      <c r="UN24" s="90"/>
      <c r="UO24" s="90"/>
      <c r="UP24" s="90"/>
      <c r="UQ24" s="90"/>
      <c r="UR24" s="90"/>
      <c r="US24" s="90"/>
      <c r="UT24" s="90"/>
      <c r="UU24" s="90"/>
      <c r="UV24" s="90"/>
      <c r="UW24" s="90"/>
      <c r="UX24" s="90"/>
      <c r="UY24" s="90"/>
      <c r="UZ24" s="90"/>
      <c r="VA24" s="90"/>
      <c r="VB24" s="90"/>
      <c r="VC24" s="90"/>
      <c r="VD24" s="90"/>
      <c r="VE24" s="90"/>
      <c r="VF24" s="90"/>
      <c r="VG24" s="90"/>
      <c r="VH24" s="90"/>
      <c r="VI24" s="90"/>
      <c r="VJ24" s="90"/>
      <c r="VK24" s="90"/>
      <c r="VL24" s="90"/>
      <c r="VM24" s="90"/>
      <c r="VN24" s="90"/>
      <c r="VO24" s="90"/>
      <c r="VP24" s="90"/>
      <c r="VQ24" s="90"/>
      <c r="VR24" s="90"/>
      <c r="VS24" s="90"/>
      <c r="VT24" s="90"/>
      <c r="VU24" s="90"/>
      <c r="VV24" s="90"/>
      <c r="VW24" s="90"/>
      <c r="VX24" s="90"/>
      <c r="VY24" s="90"/>
      <c r="VZ24" s="90"/>
      <c r="WA24" s="90"/>
      <c r="WB24" s="90"/>
      <c r="WC24" s="90"/>
      <c r="WD24" s="90"/>
      <c r="WE24" s="90"/>
      <c r="WF24" s="90"/>
      <c r="WG24" s="90"/>
      <c r="WH24" s="90"/>
      <c r="WI24" s="90"/>
      <c r="WJ24" s="90"/>
      <c r="WK24" s="90"/>
      <c r="WL24" s="90"/>
      <c r="WM24" s="90"/>
      <c r="WN24" s="90"/>
      <c r="WO24" s="90"/>
      <c r="WP24" s="90"/>
      <c r="WQ24" s="90"/>
      <c r="WR24" s="90"/>
      <c r="WS24" s="90"/>
      <c r="WT24" s="90"/>
      <c r="WU24" s="90"/>
      <c r="WV24" s="90"/>
      <c r="WW24" s="90"/>
      <c r="WX24" s="90"/>
      <c r="WY24" s="90"/>
      <c r="WZ24" s="90"/>
      <c r="XA24" s="90"/>
      <c r="XB24" s="90"/>
      <c r="XC24" s="90"/>
      <c r="XD24" s="90"/>
      <c r="XE24" s="90"/>
      <c r="XF24" s="90"/>
      <c r="XG24" s="90"/>
      <c r="XH24" s="90"/>
      <c r="XI24" s="90"/>
      <c r="XJ24" s="90"/>
      <c r="XK24" s="90"/>
      <c r="XL24" s="90"/>
      <c r="XM24" s="90"/>
      <c r="XN24" s="90"/>
      <c r="XO24" s="90"/>
      <c r="XP24" s="90"/>
      <c r="XQ24" s="90"/>
      <c r="XR24" s="90"/>
      <c r="XS24" s="90"/>
      <c r="XT24" s="90"/>
      <c r="XU24" s="90"/>
      <c r="XV24" s="90"/>
      <c r="XW24" s="90"/>
      <c r="XX24" s="90"/>
      <c r="XY24" s="90"/>
      <c r="XZ24" s="90"/>
      <c r="YA24" s="90"/>
      <c r="YB24" s="90"/>
      <c r="YC24" s="90"/>
      <c r="YD24" s="90"/>
      <c r="YE24" s="90"/>
      <c r="YF24" s="90"/>
      <c r="YG24" s="90"/>
      <c r="YH24" s="90"/>
      <c r="YI24" s="90"/>
      <c r="YJ24" s="90"/>
      <c r="YK24" s="90"/>
      <c r="YL24" s="90"/>
      <c r="YM24" s="90"/>
      <c r="YN24" s="90"/>
      <c r="YO24" s="90"/>
      <c r="YP24" s="90"/>
      <c r="YQ24" s="90"/>
      <c r="YR24" s="90"/>
      <c r="YS24" s="90"/>
      <c r="YT24" s="90"/>
      <c r="YU24" s="90"/>
      <c r="YV24" s="90"/>
      <c r="YW24" s="90"/>
      <c r="YX24" s="90"/>
      <c r="YY24" s="90"/>
      <c r="YZ24" s="90"/>
      <c r="ZA24" s="90"/>
      <c r="ZB24" s="90"/>
      <c r="ZC24" s="90"/>
      <c r="ZD24" s="90"/>
      <c r="ZE24" s="90"/>
      <c r="ZF24" s="90"/>
      <c r="ZG24" s="90"/>
      <c r="ZH24" s="90"/>
      <c r="ZI24" s="90"/>
      <c r="ZJ24" s="90"/>
      <c r="ZK24" s="90"/>
      <c r="ZL24" s="90"/>
      <c r="ZM24" s="90"/>
      <c r="ZN24" s="90"/>
      <c r="ZO24" s="90"/>
      <c r="ZP24" s="90"/>
      <c r="ZQ24" s="90"/>
      <c r="ZR24" s="90"/>
      <c r="ZS24" s="90"/>
      <c r="ZT24" s="90"/>
      <c r="ZU24" s="90"/>
      <c r="ZV24" s="90"/>
      <c r="ZW24" s="90"/>
      <c r="ZX24" s="90"/>
      <c r="ZY24" s="90"/>
      <c r="ZZ24" s="90"/>
      <c r="AAA24" s="90"/>
      <c r="AAB24" s="90"/>
      <c r="AAC24" s="90"/>
      <c r="AAD24" s="90"/>
      <c r="AAE24" s="90"/>
      <c r="AAF24" s="90"/>
      <c r="AAG24" s="90"/>
      <c r="AAH24" s="90"/>
      <c r="AAI24" s="90"/>
      <c r="AAJ24" s="90"/>
      <c r="AAK24" s="90"/>
      <c r="AAL24" s="90"/>
      <c r="AAM24" s="90"/>
      <c r="AAN24" s="90"/>
      <c r="AAO24" s="90"/>
      <c r="AAP24" s="90"/>
      <c r="AAQ24" s="90"/>
      <c r="AAR24" s="90"/>
      <c r="AAS24" s="90"/>
      <c r="AAT24" s="90"/>
      <c r="AAU24" s="90"/>
      <c r="AAV24" s="90"/>
      <c r="AAW24" s="90"/>
      <c r="AAX24" s="90"/>
      <c r="AAY24" s="90"/>
      <c r="AAZ24" s="90"/>
      <c r="ABA24" s="90"/>
      <c r="ABB24" s="90"/>
      <c r="ABC24" s="90"/>
      <c r="ABD24" s="90"/>
      <c r="ABE24" s="90"/>
      <c r="ABF24" s="90"/>
      <c r="ABG24" s="90"/>
      <c r="ABH24" s="90"/>
      <c r="ABI24" s="90"/>
      <c r="ABJ24" s="90"/>
      <c r="ABK24" s="90"/>
      <c r="ABL24" s="90"/>
      <c r="ABM24" s="90"/>
      <c r="ABN24" s="90"/>
      <c r="ABO24" s="90"/>
      <c r="ABP24" s="90"/>
      <c r="ABQ24" s="90"/>
      <c r="ABR24" s="90"/>
      <c r="ABS24" s="90"/>
      <c r="ABT24" s="90"/>
      <c r="ABU24" s="90"/>
      <c r="ABV24" s="90"/>
      <c r="ABW24" s="90"/>
      <c r="ABX24" s="90"/>
      <c r="ABY24" s="90"/>
      <c r="ABZ24" s="90"/>
      <c r="ACA24" s="90"/>
      <c r="ACB24" s="90"/>
      <c r="ACC24" s="90"/>
      <c r="ACD24" s="90"/>
      <c r="ACE24" s="90"/>
      <c r="ACF24" s="90"/>
      <c r="ACG24" s="90"/>
      <c r="ACH24" s="90"/>
      <c r="ACI24" s="90"/>
      <c r="ACJ24" s="90"/>
      <c r="ACK24" s="90"/>
      <c r="ACL24" s="90"/>
      <c r="ACM24" s="90"/>
      <c r="ACN24" s="90"/>
      <c r="ACO24" s="90"/>
      <c r="ACP24" s="90"/>
      <c r="ACQ24" s="90"/>
      <c r="ACR24" s="90"/>
      <c r="ACS24" s="90"/>
      <c r="ACT24" s="90"/>
      <c r="ACU24" s="90"/>
      <c r="ACV24" s="90"/>
      <c r="ACW24" s="90"/>
      <c r="ACX24" s="90"/>
      <c r="ACY24" s="90"/>
      <c r="ACZ24" s="90"/>
      <c r="ADA24" s="90"/>
      <c r="ADB24" s="90"/>
      <c r="ADC24" s="90"/>
      <c r="ADD24" s="90"/>
      <c r="ADE24" s="90"/>
      <c r="ADF24" s="90"/>
      <c r="ADG24" s="90"/>
      <c r="ADH24" s="90"/>
      <c r="ADI24" s="90"/>
      <c r="ADJ24" s="90"/>
      <c r="ADK24" s="90"/>
      <c r="ADL24" s="90"/>
      <c r="ADM24" s="90"/>
      <c r="ADN24" s="90"/>
      <c r="ADO24" s="90"/>
      <c r="ADP24" s="90"/>
      <c r="ADQ24" s="90"/>
      <c r="ADR24" s="90"/>
      <c r="ADS24" s="90"/>
      <c r="ADT24" s="90"/>
      <c r="ADU24" s="90"/>
      <c r="ADV24" s="90"/>
      <c r="ADW24" s="90"/>
      <c r="ADX24" s="90"/>
      <c r="ADY24" s="90"/>
      <c r="ADZ24" s="90"/>
      <c r="AEA24" s="90"/>
      <c r="AEB24" s="90"/>
      <c r="AEC24" s="90"/>
      <c r="AED24" s="90"/>
      <c r="AEE24" s="90"/>
      <c r="AEF24" s="90"/>
      <c r="AEG24" s="90"/>
      <c r="AEH24" s="90"/>
      <c r="AEI24" s="90"/>
      <c r="AEJ24" s="90"/>
      <c r="AEK24" s="90"/>
      <c r="AEL24" s="90"/>
      <c r="AEM24" s="90"/>
      <c r="AEN24" s="90"/>
      <c r="AEO24" s="90"/>
      <c r="AEP24" s="90"/>
      <c r="AEQ24" s="90"/>
      <c r="AER24" s="90"/>
      <c r="AES24" s="90"/>
      <c r="AET24" s="90"/>
      <c r="AEU24" s="90"/>
      <c r="AEV24" s="90"/>
      <c r="AEW24" s="90"/>
      <c r="AEX24" s="90"/>
      <c r="AEY24" s="90"/>
      <c r="AEZ24" s="90"/>
      <c r="AFA24" s="90"/>
      <c r="AFB24" s="90"/>
      <c r="AFC24" s="90"/>
      <c r="AFD24" s="90"/>
      <c r="AFE24" s="90"/>
      <c r="AFF24" s="90"/>
      <c r="AFG24" s="90"/>
      <c r="AFH24" s="90"/>
      <c r="AFI24" s="90"/>
      <c r="AFJ24" s="90"/>
      <c r="AFK24" s="90"/>
      <c r="AFL24" s="90"/>
      <c r="AFM24" s="90"/>
      <c r="AFN24" s="90"/>
      <c r="AFO24" s="90"/>
      <c r="AFP24" s="90"/>
      <c r="AFQ24" s="90"/>
      <c r="AFR24" s="90"/>
      <c r="AFS24" s="90"/>
      <c r="AFT24" s="90"/>
      <c r="AFU24" s="90"/>
      <c r="AFV24" s="90"/>
      <c r="AFW24" s="90"/>
      <c r="AFX24" s="90"/>
      <c r="AFY24" s="90"/>
      <c r="AFZ24" s="90"/>
      <c r="AGA24" s="90"/>
      <c r="AGB24" s="90"/>
      <c r="AGC24" s="90"/>
      <c r="AGD24" s="90"/>
      <c r="AGE24" s="90"/>
      <c r="AGF24" s="90"/>
      <c r="AGG24" s="90"/>
      <c r="AGH24" s="90"/>
      <c r="AGI24" s="90"/>
      <c r="AGJ24" s="90"/>
      <c r="AGK24" s="90"/>
      <c r="AGL24" s="90"/>
      <c r="AGM24" s="90"/>
      <c r="AGN24" s="90"/>
      <c r="AGO24" s="90"/>
      <c r="AGP24" s="90"/>
      <c r="AGQ24" s="90"/>
      <c r="AGR24" s="90"/>
      <c r="AGS24" s="90"/>
      <c r="AGT24" s="90"/>
      <c r="AGU24" s="90"/>
      <c r="AGV24" s="90"/>
      <c r="AGW24" s="90"/>
      <c r="AGX24" s="90"/>
      <c r="AGY24" s="90"/>
      <c r="AGZ24" s="90"/>
      <c r="AHA24" s="90"/>
      <c r="AHB24" s="90"/>
      <c r="AHC24" s="90"/>
      <c r="AHD24" s="90"/>
      <c r="AHE24" s="90"/>
      <c r="AHF24" s="90"/>
      <c r="AHG24" s="90"/>
      <c r="AHH24" s="90"/>
      <c r="AHI24" s="90"/>
      <c r="AHJ24" s="90"/>
      <c r="AHK24" s="90"/>
      <c r="AHL24" s="90"/>
      <c r="AHM24" s="90"/>
      <c r="AHN24" s="90"/>
      <c r="AHO24" s="90"/>
      <c r="AHP24" s="90"/>
      <c r="AHQ24" s="90"/>
      <c r="AHR24" s="90"/>
      <c r="AHS24" s="90"/>
      <c r="AHT24" s="90"/>
      <c r="AHU24" s="90"/>
      <c r="AHV24" s="90"/>
      <c r="AHW24" s="90"/>
      <c r="AHX24" s="90"/>
      <c r="AHY24" s="90"/>
      <c r="AHZ24" s="90"/>
      <c r="AIA24" s="90"/>
      <c r="AIB24" s="90"/>
      <c r="AIC24" s="90"/>
      <c r="AID24" s="90"/>
      <c r="AIE24" s="90"/>
      <c r="AIF24" s="90"/>
      <c r="AIG24" s="90"/>
      <c r="AIH24" s="90"/>
      <c r="AII24" s="90"/>
      <c r="AIJ24" s="90"/>
      <c r="AIK24" s="90"/>
      <c r="AIL24" s="90"/>
      <c r="AIM24" s="90"/>
      <c r="AIN24" s="90"/>
      <c r="AIO24" s="90"/>
      <c r="AIP24" s="90"/>
      <c r="AIQ24" s="90"/>
      <c r="AIR24" s="90"/>
      <c r="AIS24" s="90"/>
      <c r="AIT24" s="90"/>
      <c r="AIU24" s="90"/>
      <c r="AIV24" s="90"/>
      <c r="AIW24" s="90"/>
      <c r="AIX24" s="90"/>
      <c r="AIY24" s="90"/>
      <c r="AIZ24" s="90"/>
      <c r="AJA24" s="90"/>
      <c r="AJB24" s="90"/>
      <c r="AJC24" s="90"/>
      <c r="AJD24" s="90"/>
      <c r="AJE24" s="90"/>
      <c r="AJF24" s="90"/>
      <c r="AJG24" s="90"/>
      <c r="AJH24" s="90"/>
      <c r="AJI24" s="90"/>
      <c r="AJJ24" s="90"/>
      <c r="AJK24" s="90"/>
      <c r="AJL24" s="90"/>
      <c r="AJM24" s="90"/>
      <c r="AJN24" s="90"/>
      <c r="AJO24" s="90"/>
      <c r="AJP24" s="90"/>
      <c r="AJQ24" s="90"/>
      <c r="AJR24" s="90"/>
      <c r="AJS24" s="90"/>
      <c r="AJT24" s="90"/>
      <c r="AJU24" s="90"/>
      <c r="AJV24" s="90"/>
      <c r="AJW24" s="90"/>
      <c r="AJX24" s="90"/>
      <c r="AJY24" s="90"/>
      <c r="AJZ24" s="90"/>
      <c r="AKA24" s="90"/>
      <c r="AKB24" s="90"/>
      <c r="AKC24" s="90"/>
      <c r="AKD24" s="90"/>
      <c r="AKE24" s="90"/>
      <c r="AKF24" s="90"/>
      <c r="AKG24" s="90"/>
      <c r="AKH24" s="90"/>
      <c r="AKI24" s="90"/>
      <c r="AKJ24" s="90"/>
      <c r="AKK24" s="90"/>
      <c r="AKL24" s="90"/>
      <c r="AKM24" s="90"/>
      <c r="AKN24" s="90"/>
      <c r="AKO24" s="90"/>
      <c r="AKP24" s="90"/>
      <c r="AKQ24" s="90"/>
      <c r="AKR24" s="90"/>
      <c r="AKS24" s="90"/>
      <c r="AKT24" s="90"/>
      <c r="AKU24" s="90"/>
      <c r="AKV24" s="90"/>
      <c r="AKW24" s="90"/>
      <c r="AKX24" s="90"/>
      <c r="AKY24" s="90"/>
      <c r="AKZ24" s="90"/>
      <c r="ALA24" s="90"/>
      <c r="ALB24" s="90"/>
      <c r="ALC24" s="90"/>
      <c r="ALD24" s="90"/>
      <c r="ALE24" s="90"/>
      <c r="ALF24" s="90"/>
      <c r="ALG24" s="90"/>
      <c r="ALH24" s="90"/>
      <c r="ALI24" s="90"/>
      <c r="ALJ24" s="90"/>
      <c r="ALK24" s="90"/>
      <c r="ALL24" s="90"/>
      <c r="ALM24" s="90"/>
      <c r="ALN24" s="90"/>
      <c r="ALO24" s="90"/>
      <c r="ALP24" s="90"/>
      <c r="ALQ24" s="90"/>
      <c r="ALR24" s="90"/>
      <c r="ALS24" s="90"/>
      <c r="ALT24" s="90"/>
      <c r="ALU24" s="90"/>
      <c r="ALV24" s="90"/>
      <c r="ALW24" s="90"/>
      <c r="ALX24" s="90"/>
      <c r="ALY24" s="90"/>
      <c r="ALZ24" s="90"/>
      <c r="AMA24" s="90"/>
      <c r="AMB24" s="90"/>
      <c r="AMC24" s="90"/>
      <c r="AMD24" s="90"/>
      <c r="AME24" s="90"/>
      <c r="AMF24" s="90"/>
      <c r="AMG24" s="90"/>
      <c r="AMH24" s="90"/>
      <c r="AMI24" s="90"/>
      <c r="AMJ24" s="90"/>
      <c r="AMK24" s="90"/>
      <c r="AML24" s="90"/>
      <c r="AMM24" s="90"/>
      <c r="AMN24" s="90"/>
      <c r="AMO24" s="90"/>
      <c r="AMP24" s="90"/>
      <c r="AMQ24" s="90"/>
      <c r="AMR24" s="90"/>
      <c r="AMS24" s="90"/>
      <c r="AMT24" s="90"/>
      <c r="AMU24" s="90"/>
      <c r="AMV24" s="90"/>
      <c r="AMW24" s="90"/>
      <c r="AMX24" s="90"/>
      <c r="AMY24" s="90"/>
      <c r="AMZ24" s="90"/>
      <c r="ANA24" s="90"/>
      <c r="ANB24" s="90"/>
      <c r="ANC24" s="90"/>
      <c r="AND24" s="90"/>
      <c r="ANE24" s="90"/>
      <c r="ANF24" s="90"/>
      <c r="ANG24" s="90"/>
      <c r="ANH24" s="90"/>
      <c r="ANI24" s="90"/>
      <c r="ANJ24" s="90"/>
      <c r="ANK24" s="90"/>
      <c r="ANL24" s="90"/>
      <c r="ANM24" s="90"/>
      <c r="ANN24" s="90"/>
      <c r="ANO24" s="90"/>
      <c r="ANP24" s="90"/>
      <c r="ANQ24" s="90"/>
      <c r="ANR24" s="90"/>
      <c r="ANS24" s="90"/>
      <c r="ANT24" s="90"/>
      <c r="ANU24" s="90"/>
      <c r="ANV24" s="90"/>
      <c r="ANW24" s="90"/>
      <c r="ANX24" s="90"/>
      <c r="ANY24" s="90"/>
      <c r="ANZ24" s="90"/>
      <c r="AOA24" s="90"/>
      <c r="AOB24" s="90"/>
      <c r="AOC24" s="90"/>
      <c r="AOD24" s="90"/>
      <c r="AOE24" s="90"/>
      <c r="AOF24" s="90"/>
      <c r="AOG24" s="90"/>
      <c r="AOH24" s="90"/>
      <c r="AOI24" s="90"/>
      <c r="AOJ24" s="90"/>
      <c r="AOK24" s="90"/>
      <c r="AOL24" s="90"/>
      <c r="AOM24" s="90"/>
      <c r="AON24" s="90"/>
      <c r="AOO24" s="90"/>
      <c r="AOP24" s="90"/>
      <c r="AOQ24" s="90"/>
      <c r="AOR24" s="90"/>
      <c r="AOS24" s="90"/>
      <c r="AOT24" s="90"/>
      <c r="AOU24" s="90"/>
      <c r="AOV24" s="90"/>
      <c r="AOW24" s="90"/>
      <c r="AOX24" s="90"/>
      <c r="AOY24" s="90"/>
      <c r="AOZ24" s="90"/>
      <c r="APA24" s="90"/>
      <c r="APB24" s="90"/>
      <c r="APC24" s="90"/>
      <c r="APD24" s="90"/>
      <c r="APE24" s="90"/>
      <c r="APF24" s="90"/>
      <c r="APG24" s="90"/>
      <c r="APH24" s="90"/>
      <c r="API24" s="90"/>
      <c r="APJ24" s="90"/>
      <c r="APK24" s="90"/>
      <c r="APL24" s="90"/>
      <c r="APM24" s="90"/>
      <c r="APN24" s="90"/>
      <c r="APO24" s="90"/>
      <c r="APP24" s="90"/>
      <c r="APQ24" s="90"/>
      <c r="APR24" s="90"/>
      <c r="APS24" s="90"/>
      <c r="APT24" s="90"/>
      <c r="APU24" s="90"/>
      <c r="APV24" s="90"/>
      <c r="APW24" s="90"/>
      <c r="APX24" s="90"/>
      <c r="APY24" s="90"/>
      <c r="APZ24" s="90"/>
      <c r="AQA24" s="90"/>
      <c r="AQB24" s="90"/>
      <c r="AQC24" s="90"/>
      <c r="AQD24" s="90"/>
      <c r="AQE24" s="90"/>
      <c r="AQF24" s="90"/>
      <c r="AQG24" s="90"/>
      <c r="AQH24" s="90"/>
      <c r="AQI24" s="90"/>
      <c r="AQJ24" s="90"/>
      <c r="AQK24" s="90"/>
      <c r="AQL24" s="90"/>
      <c r="AQM24" s="90"/>
      <c r="AQN24" s="90"/>
      <c r="AQO24" s="90"/>
      <c r="AQP24" s="90"/>
      <c r="AQQ24" s="90"/>
      <c r="AQR24" s="90"/>
      <c r="AQS24" s="90"/>
      <c r="AQT24" s="90"/>
      <c r="AQU24" s="90"/>
      <c r="AQV24" s="90"/>
      <c r="AQW24" s="90"/>
      <c r="AQX24" s="90"/>
      <c r="AQY24" s="90"/>
      <c r="AQZ24" s="90"/>
      <c r="ARA24" s="90"/>
      <c r="ARB24" s="90"/>
      <c r="ARC24" s="90"/>
      <c r="ARD24" s="90"/>
      <c r="ARE24" s="90"/>
      <c r="ARF24" s="90"/>
      <c r="ARG24" s="90"/>
      <c r="ARH24" s="90"/>
      <c r="ARI24" s="90"/>
      <c r="ARJ24" s="90"/>
      <c r="ARK24" s="90"/>
      <c r="ARL24" s="90"/>
      <c r="ARM24" s="90"/>
      <c r="ARN24" s="90"/>
      <c r="ARO24" s="90"/>
      <c r="ARP24" s="90"/>
      <c r="ARQ24" s="90"/>
      <c r="ARR24" s="90"/>
      <c r="ARS24" s="90"/>
      <c r="ART24" s="90"/>
      <c r="ARU24" s="90"/>
      <c r="ARV24" s="90"/>
      <c r="ARW24" s="90"/>
      <c r="ARX24" s="90"/>
      <c r="ARY24" s="90"/>
      <c r="ARZ24" s="90"/>
      <c r="ASA24" s="90"/>
      <c r="ASB24" s="90"/>
      <c r="ASC24" s="90"/>
      <c r="ASD24" s="90"/>
      <c r="ASE24" s="90"/>
      <c r="ASF24" s="90"/>
      <c r="ASG24" s="90"/>
      <c r="ASH24" s="90"/>
      <c r="ASI24" s="90"/>
      <c r="ASJ24" s="90"/>
      <c r="ASK24" s="90"/>
      <c r="ASL24" s="90"/>
      <c r="ASM24" s="90"/>
      <c r="ASN24" s="90"/>
      <c r="ASO24" s="90"/>
      <c r="ASP24" s="90"/>
      <c r="ASQ24" s="90"/>
      <c r="ASR24" s="90"/>
      <c r="ASS24" s="90"/>
      <c r="AST24" s="90"/>
      <c r="ASU24" s="90"/>
      <c r="ASV24" s="90"/>
      <c r="ASW24" s="90"/>
      <c r="ASX24" s="90"/>
      <c r="ASY24" s="90"/>
      <c r="ASZ24" s="90"/>
      <c r="ATA24" s="90"/>
      <c r="ATB24" s="90"/>
      <c r="ATC24" s="90"/>
      <c r="ATD24" s="90"/>
      <c r="ATE24" s="90"/>
      <c r="ATF24" s="90"/>
      <c r="ATG24" s="90"/>
      <c r="ATH24" s="90"/>
      <c r="ATI24" s="90"/>
      <c r="ATJ24" s="90"/>
      <c r="ATK24" s="90"/>
      <c r="ATL24" s="90"/>
      <c r="ATM24" s="90"/>
      <c r="ATN24" s="90"/>
      <c r="ATO24" s="90"/>
      <c r="ATP24" s="90"/>
      <c r="ATQ24" s="90"/>
      <c r="ATR24" s="90"/>
      <c r="ATS24" s="90"/>
      <c r="ATT24" s="90"/>
      <c r="ATU24" s="90"/>
      <c r="ATV24" s="90"/>
      <c r="ATW24" s="90"/>
      <c r="ATX24" s="90"/>
      <c r="ATY24" s="90"/>
      <c r="ATZ24" s="90"/>
      <c r="AUA24" s="90"/>
      <c r="AUB24" s="90"/>
      <c r="AUC24" s="90"/>
      <c r="AUD24" s="90"/>
      <c r="AUE24" s="90"/>
      <c r="AUF24" s="90"/>
      <c r="AUG24" s="90"/>
      <c r="AUH24" s="90"/>
      <c r="AUI24" s="90"/>
      <c r="AUJ24" s="90"/>
      <c r="AUK24" s="90"/>
      <c r="AUL24" s="90"/>
      <c r="AUM24" s="90"/>
      <c r="AUN24" s="90"/>
      <c r="AUO24" s="90"/>
      <c r="AUP24" s="90"/>
      <c r="AUQ24" s="90"/>
      <c r="AUR24" s="90"/>
      <c r="AUS24" s="90"/>
      <c r="AUT24" s="90"/>
      <c r="AUU24" s="90"/>
      <c r="AUV24" s="90"/>
      <c r="AUW24" s="90"/>
      <c r="AUX24" s="90"/>
      <c r="AUY24" s="90"/>
      <c r="AUZ24" s="90"/>
      <c r="AVA24" s="90"/>
      <c r="AVB24" s="90"/>
      <c r="AVC24" s="90"/>
      <c r="AVD24" s="90"/>
      <c r="AVE24" s="90"/>
      <c r="AVF24" s="90"/>
      <c r="AVG24" s="90"/>
      <c r="AVH24" s="90"/>
      <c r="AVI24" s="90"/>
      <c r="AVJ24" s="90"/>
      <c r="AVK24" s="90"/>
      <c r="AVL24" s="90"/>
      <c r="AVM24" s="90"/>
      <c r="AVN24" s="90"/>
      <c r="AVO24" s="90"/>
      <c r="AVP24" s="90"/>
      <c r="AVQ24" s="90"/>
      <c r="AVR24" s="90"/>
      <c r="AVS24" s="90"/>
      <c r="AVT24" s="90"/>
      <c r="AVU24" s="90"/>
      <c r="AVV24" s="90"/>
      <c r="AVW24" s="90"/>
      <c r="AVX24" s="90"/>
      <c r="AVY24" s="90"/>
      <c r="AVZ24" s="90"/>
      <c r="AWA24" s="90"/>
      <c r="AWB24" s="90"/>
      <c r="AWC24" s="90"/>
      <c r="AWD24" s="90"/>
      <c r="AWE24" s="90"/>
      <c r="AWF24" s="90"/>
      <c r="AWG24" s="90"/>
      <c r="AWH24" s="90"/>
      <c r="AWI24" s="90"/>
      <c r="AWJ24" s="90"/>
      <c r="AWK24" s="90"/>
      <c r="AWL24" s="90"/>
      <c r="AWM24" s="90"/>
      <c r="AWN24" s="90"/>
      <c r="AWO24" s="90"/>
      <c r="AWP24" s="90"/>
      <c r="AWQ24" s="90"/>
      <c r="AWR24" s="90"/>
      <c r="AWS24" s="90"/>
      <c r="AWT24" s="90"/>
      <c r="AWU24" s="90"/>
      <c r="AWV24" s="90"/>
      <c r="AWW24" s="90"/>
      <c r="AWX24" s="90"/>
      <c r="AWY24" s="90"/>
      <c r="AWZ24" s="90"/>
      <c r="AXA24" s="90"/>
      <c r="AXB24" s="90"/>
      <c r="AXC24" s="90"/>
      <c r="AXD24" s="90"/>
      <c r="AXE24" s="90"/>
      <c r="AXF24" s="90"/>
      <c r="AXG24" s="90"/>
      <c r="AXH24" s="90"/>
      <c r="AXI24" s="90"/>
      <c r="AXJ24" s="90"/>
      <c r="AXK24" s="90"/>
      <c r="AXL24" s="90"/>
      <c r="AXM24" s="90"/>
      <c r="AXN24" s="90"/>
      <c r="AXO24" s="90"/>
      <c r="AXP24" s="90"/>
      <c r="AXQ24" s="90"/>
      <c r="AXR24" s="90"/>
      <c r="AXS24" s="90"/>
      <c r="AXT24" s="90"/>
      <c r="AXU24" s="90"/>
      <c r="AXV24" s="90"/>
      <c r="AXW24" s="90"/>
      <c r="AXX24" s="90"/>
      <c r="AXY24" s="90"/>
      <c r="AXZ24" s="90"/>
      <c r="AYA24" s="90"/>
      <c r="AYB24" s="90"/>
      <c r="AYC24" s="90"/>
      <c r="AYD24" s="90"/>
      <c r="AYE24" s="90"/>
      <c r="AYF24" s="90"/>
      <c r="AYG24" s="90"/>
      <c r="AYH24" s="90"/>
      <c r="AYI24" s="90"/>
      <c r="AYJ24" s="90"/>
      <c r="AYK24" s="90"/>
      <c r="AYL24" s="90"/>
      <c r="AYM24" s="90"/>
      <c r="AYN24" s="90"/>
      <c r="AYO24" s="90"/>
      <c r="AYP24" s="90"/>
      <c r="AYQ24" s="90"/>
      <c r="AYR24" s="90"/>
      <c r="AYS24" s="90"/>
      <c r="AYT24" s="90"/>
      <c r="AYU24" s="90"/>
      <c r="AYV24" s="90"/>
      <c r="AYW24" s="90"/>
      <c r="AYX24" s="90"/>
      <c r="AYY24" s="90"/>
      <c r="AYZ24" s="90"/>
      <c r="AZA24" s="90"/>
      <c r="AZB24" s="90"/>
      <c r="AZC24" s="90"/>
      <c r="AZD24" s="90"/>
      <c r="AZE24" s="90"/>
      <c r="AZF24" s="90"/>
      <c r="AZG24" s="90"/>
      <c r="AZH24" s="90"/>
      <c r="AZI24" s="90"/>
      <c r="AZJ24" s="90"/>
      <c r="AZK24" s="90"/>
      <c r="AZL24" s="90"/>
      <c r="AZM24" s="90"/>
      <c r="AZN24" s="90"/>
      <c r="AZO24" s="90"/>
      <c r="AZP24" s="90"/>
      <c r="AZQ24" s="90"/>
      <c r="AZR24" s="90"/>
      <c r="AZS24" s="90"/>
      <c r="AZT24" s="90"/>
      <c r="AZU24" s="90"/>
      <c r="AZV24" s="90"/>
      <c r="AZW24" s="90"/>
      <c r="AZX24" s="90"/>
      <c r="AZY24" s="90"/>
      <c r="AZZ24" s="90"/>
      <c r="BAA24" s="90"/>
      <c r="BAB24" s="90"/>
      <c r="BAC24" s="90"/>
      <c r="BAD24" s="90"/>
      <c r="BAE24" s="90"/>
      <c r="BAF24" s="90"/>
      <c r="BAG24" s="90"/>
      <c r="BAH24" s="90"/>
      <c r="BAI24" s="90"/>
      <c r="BAJ24" s="90"/>
      <c r="BAK24" s="90"/>
      <c r="BAL24" s="90"/>
      <c r="BAM24" s="90"/>
      <c r="BAN24" s="90"/>
      <c r="BAO24" s="90"/>
      <c r="BAP24" s="90"/>
      <c r="BAQ24" s="90"/>
      <c r="BAR24" s="90"/>
      <c r="BAS24" s="90"/>
      <c r="BAT24" s="90"/>
      <c r="BAU24" s="90"/>
      <c r="BAV24" s="90"/>
      <c r="BAW24" s="90"/>
      <c r="BAX24" s="90"/>
      <c r="BAY24" s="90"/>
      <c r="BAZ24" s="90"/>
      <c r="BBA24" s="90"/>
      <c r="BBB24" s="90"/>
      <c r="BBC24" s="90"/>
      <c r="BBD24" s="90"/>
      <c r="BBE24" s="90"/>
      <c r="BBF24" s="90"/>
      <c r="BBG24" s="90"/>
      <c r="BBH24" s="90"/>
      <c r="BBI24" s="90"/>
      <c r="BBJ24" s="90"/>
      <c r="BBK24" s="90"/>
      <c r="BBL24" s="90"/>
      <c r="BBM24" s="90"/>
      <c r="BBN24" s="90"/>
      <c r="BBO24" s="90"/>
      <c r="BBP24" s="90"/>
      <c r="BBQ24" s="90"/>
      <c r="BBR24" s="90"/>
      <c r="BBS24" s="90"/>
      <c r="BBT24" s="90"/>
      <c r="BBU24" s="90"/>
      <c r="BBV24" s="90"/>
      <c r="BBW24" s="90"/>
      <c r="BBX24" s="90"/>
      <c r="BBY24" s="90"/>
      <c r="BBZ24" s="90"/>
      <c r="BCA24" s="90"/>
      <c r="BCB24" s="90"/>
      <c r="BCC24" s="90"/>
      <c r="BCD24" s="90"/>
      <c r="BCE24" s="90"/>
      <c r="BCF24" s="90"/>
      <c r="BCG24" s="90"/>
      <c r="BCH24" s="90"/>
      <c r="BCI24" s="90"/>
      <c r="BCJ24" s="90"/>
      <c r="BCK24" s="90"/>
      <c r="BCL24" s="90"/>
      <c r="BCM24" s="90"/>
      <c r="BCN24" s="90"/>
      <c r="BCO24" s="90"/>
      <c r="BCP24" s="90"/>
      <c r="BCQ24" s="90"/>
      <c r="BCR24" s="90"/>
      <c r="BCS24" s="90"/>
      <c r="BCT24" s="90"/>
      <c r="BCU24" s="90"/>
      <c r="BCV24" s="90"/>
      <c r="BCW24" s="90"/>
      <c r="BCX24" s="90"/>
      <c r="BCY24" s="90"/>
      <c r="BCZ24" s="90"/>
      <c r="BDA24" s="90"/>
      <c r="BDB24" s="90"/>
      <c r="BDC24" s="90"/>
      <c r="BDD24" s="90"/>
      <c r="BDE24" s="90"/>
      <c r="BDF24" s="90"/>
      <c r="BDG24" s="90"/>
      <c r="BDH24" s="90"/>
      <c r="BDI24" s="90"/>
      <c r="BDJ24" s="90"/>
      <c r="BDK24" s="90"/>
      <c r="BDL24" s="90"/>
      <c r="BDM24" s="90"/>
      <c r="BDN24" s="90"/>
      <c r="BDO24" s="90"/>
      <c r="BDP24" s="90"/>
      <c r="BDQ24" s="90"/>
      <c r="BDR24" s="90"/>
      <c r="BDS24" s="90"/>
      <c r="BDT24" s="90"/>
      <c r="BDU24" s="90"/>
      <c r="BDV24" s="90"/>
      <c r="BDW24" s="90"/>
      <c r="BDX24" s="90"/>
      <c r="BDY24" s="90"/>
      <c r="BDZ24" s="90"/>
      <c r="BEA24" s="90"/>
      <c r="BEB24" s="90"/>
      <c r="BEC24" s="90"/>
      <c r="BED24" s="90"/>
      <c r="BEE24" s="90"/>
      <c r="BEF24" s="90"/>
      <c r="BEG24" s="90"/>
      <c r="BEH24" s="90"/>
      <c r="BEI24" s="90"/>
      <c r="BEJ24" s="90"/>
      <c r="BEK24" s="90"/>
      <c r="BEL24" s="90"/>
      <c r="BEM24" s="90"/>
      <c r="BEN24" s="90"/>
      <c r="BEO24" s="90"/>
      <c r="BEP24" s="90"/>
      <c r="BEQ24" s="90"/>
      <c r="BER24" s="90"/>
      <c r="BES24" s="90"/>
      <c r="BET24" s="90"/>
      <c r="BEU24" s="90"/>
      <c r="BEV24" s="90"/>
      <c r="BEW24" s="90"/>
      <c r="BEX24" s="90"/>
      <c r="BEY24" s="90"/>
      <c r="BEZ24" s="90"/>
      <c r="BFA24" s="90"/>
      <c r="BFB24" s="90"/>
      <c r="BFC24" s="90"/>
      <c r="BFD24" s="90"/>
      <c r="BFE24" s="90"/>
      <c r="BFF24" s="90"/>
      <c r="BFG24" s="90"/>
      <c r="BFH24" s="90"/>
      <c r="BFI24" s="90"/>
      <c r="BFJ24" s="90"/>
      <c r="BFK24" s="90"/>
      <c r="BFL24" s="90"/>
      <c r="BFM24" s="90"/>
      <c r="BFN24" s="90"/>
      <c r="BFO24" s="90"/>
      <c r="BFP24" s="90"/>
      <c r="BFQ24" s="90"/>
      <c r="BFR24" s="90"/>
      <c r="BFS24" s="90"/>
      <c r="BFT24" s="90"/>
      <c r="BFU24" s="90"/>
      <c r="BFV24" s="90"/>
      <c r="BFW24" s="90"/>
      <c r="BFX24" s="90"/>
      <c r="BFY24" s="90"/>
      <c r="BFZ24" s="90"/>
      <c r="BGA24" s="90"/>
    </row>
    <row r="25" spans="1:1535" ht="12" customHeight="1" thickBot="1" x14ac:dyDescent="0.25">
      <c r="A25" s="347"/>
      <c r="B25" s="348"/>
      <c r="C25" s="184">
        <f>Zápisy!U1779</f>
        <v>994</v>
      </c>
      <c r="D25" s="172">
        <f>Zápisy!V1779</f>
        <v>1019</v>
      </c>
      <c r="E25" s="168">
        <f>Zápisy!U2175</f>
        <v>1025</v>
      </c>
      <c r="F25" s="178">
        <f>Zápisy!V2175</f>
        <v>987</v>
      </c>
      <c r="G25" s="139">
        <f>Zápisy!W855</f>
        <v>1006</v>
      </c>
      <c r="H25" s="172">
        <f>Zápisy!X855</f>
        <v>983</v>
      </c>
      <c r="I25" s="168">
        <f>Zápisy!W1978</f>
        <v>981</v>
      </c>
      <c r="J25" s="178">
        <f>Zápisy!X1978</f>
        <v>999</v>
      </c>
      <c r="K25" s="139">
        <f>Zápisy!U702</f>
        <v>992</v>
      </c>
      <c r="L25" s="172">
        <f>Zápisy!V702</f>
        <v>986</v>
      </c>
      <c r="M25" s="300"/>
      <c r="N25" s="301"/>
      <c r="O25" s="139">
        <f>Zápisy!W526</f>
        <v>1031</v>
      </c>
      <c r="P25" s="172">
        <f>Zápisy!X526</f>
        <v>1021</v>
      </c>
      <c r="Q25" s="168">
        <f>Zápisy!U1626</f>
        <v>1008</v>
      </c>
      <c r="R25" s="178">
        <f>Zápisy!V1626</f>
        <v>856</v>
      </c>
      <c r="S25" s="139">
        <f>Zápisy!U327</f>
        <v>1033</v>
      </c>
      <c r="T25" s="172">
        <f>Zápisy!V327</f>
        <v>1012</v>
      </c>
      <c r="U25" s="168">
        <f>Zápisy!W1471</f>
        <v>1003</v>
      </c>
      <c r="V25" s="178">
        <f>Zápisy!X1471</f>
        <v>969</v>
      </c>
      <c r="W25" s="139">
        <f>Zápisy!W129</f>
        <v>1058</v>
      </c>
      <c r="X25" s="172">
        <f>Zápisy!X129</f>
        <v>970</v>
      </c>
      <c r="Y25" s="168">
        <f>Zápisy!U1318</f>
        <v>1037</v>
      </c>
      <c r="Z25" s="178">
        <f>Zápisy!V1318</f>
        <v>1025</v>
      </c>
      <c r="AA25" s="139">
        <f>Zápisy!U2571</f>
        <v>955</v>
      </c>
      <c r="AB25" s="172">
        <f>Zápisy!V2571</f>
        <v>902</v>
      </c>
      <c r="AC25" s="168">
        <f>Zápisy!W1163</f>
        <v>1002</v>
      </c>
      <c r="AD25" s="178">
        <f>Zápisy!X1163</f>
        <v>962</v>
      </c>
      <c r="AE25" s="139">
        <f>Zápisy!W2374</f>
        <v>1012</v>
      </c>
      <c r="AF25" s="172">
        <f>Zápisy!X2374</f>
        <v>1041</v>
      </c>
      <c r="AG25" s="168">
        <f>Zápisy!U1010</f>
        <v>1002</v>
      </c>
      <c r="AH25" s="135">
        <f>Zápisy!V1010</f>
        <v>848</v>
      </c>
      <c r="AI25" s="360"/>
      <c r="AJ25" s="456"/>
      <c r="AK25" s="456"/>
      <c r="AL25" s="456"/>
      <c r="AM25" s="379"/>
      <c r="AN25" s="446"/>
      <c r="AO25" s="382"/>
      <c r="AP25" s="390"/>
      <c r="AQ25" s="398"/>
      <c r="AR25" s="393"/>
      <c r="AS25" s="366"/>
      <c r="AT25" s="363"/>
      <c r="AU25" s="369"/>
      <c r="AV25" s="90"/>
      <c r="AW25" s="334"/>
      <c r="AX25" s="334"/>
      <c r="AY25" s="334"/>
      <c r="AZ25" s="334"/>
      <c r="BA25" s="334"/>
      <c r="BB25" s="334"/>
      <c r="BC25" s="334"/>
      <c r="BD25" s="334"/>
      <c r="BE25" s="334"/>
      <c r="BF25" s="334"/>
      <c r="BG25" s="334"/>
      <c r="BH25" s="334"/>
      <c r="BI25" s="334"/>
      <c r="BJ25" s="334"/>
      <c r="BK25" s="334"/>
      <c r="BL25" s="334"/>
      <c r="BM25" s="334"/>
      <c r="BN25" s="334"/>
      <c r="BO25" s="334"/>
      <c r="BP25" s="334"/>
      <c r="BQ25" s="334"/>
      <c r="BR25" s="334"/>
      <c r="BS25" s="334"/>
      <c r="BT25" s="334"/>
      <c r="BU25" s="334"/>
      <c r="BV25" s="334"/>
      <c r="BW25" s="334"/>
      <c r="BX25" s="334"/>
      <c r="BY25" s="334"/>
      <c r="BZ25" s="334"/>
      <c r="CA25" s="334"/>
      <c r="CB25" s="334"/>
      <c r="CC25" s="330"/>
      <c r="CD25" s="334"/>
      <c r="CE25" s="334"/>
      <c r="CF25" s="334"/>
      <c r="CG25" s="334"/>
      <c r="CH25" s="334"/>
      <c r="CI25" s="334"/>
      <c r="CJ25" s="334"/>
      <c r="CK25" s="334"/>
      <c r="CL25" s="334"/>
      <c r="CM25" s="334"/>
      <c r="CN25" s="334"/>
      <c r="CO25" s="334"/>
      <c r="CP25" s="334"/>
      <c r="CQ25" s="334"/>
      <c r="CR25" s="334"/>
      <c r="CS25" s="334"/>
      <c r="CT25" s="334"/>
      <c r="CU25" s="334"/>
      <c r="CV25" s="334"/>
      <c r="CW25" s="334"/>
      <c r="CX25" s="334"/>
      <c r="CY25" s="334"/>
      <c r="CZ25" s="334"/>
      <c r="DA25" s="334"/>
      <c r="DB25" s="334"/>
      <c r="DC25" s="334"/>
      <c r="DD25" s="334"/>
      <c r="DE25" s="334"/>
      <c r="DF25" s="334"/>
      <c r="DG25" s="334"/>
      <c r="DH25" s="334"/>
      <c r="DI25" s="334"/>
      <c r="DJ25" s="151"/>
      <c r="DK25" s="334"/>
      <c r="DL25" s="334"/>
      <c r="DM25" s="334"/>
      <c r="DN25" s="334"/>
      <c r="DO25" s="334"/>
      <c r="DP25" s="334"/>
      <c r="DQ25" s="334"/>
      <c r="DR25" s="334"/>
      <c r="DS25" s="334"/>
      <c r="DT25" s="334"/>
      <c r="DU25" s="334"/>
      <c r="DV25" s="334"/>
      <c r="DW25" s="334"/>
      <c r="DX25" s="334"/>
      <c r="DY25" s="334"/>
      <c r="DZ25" s="334"/>
      <c r="EA25" s="334"/>
      <c r="EB25" s="334"/>
      <c r="EC25" s="334"/>
      <c r="ED25" s="334"/>
      <c r="EE25" s="334"/>
      <c r="EF25" s="334"/>
      <c r="EG25" s="334"/>
      <c r="EH25" s="334"/>
      <c r="EI25" s="334"/>
      <c r="EJ25" s="334"/>
      <c r="EK25" s="334"/>
      <c r="EL25" s="334"/>
      <c r="EM25" s="334"/>
      <c r="EN25" s="334"/>
      <c r="EO25" s="334"/>
      <c r="EP25" s="334"/>
      <c r="EQ25" s="90"/>
      <c r="ER25" s="334"/>
      <c r="ES25" s="334"/>
      <c r="ET25" s="334"/>
      <c r="EU25" s="334"/>
      <c r="EV25" s="334"/>
      <c r="EW25" s="334"/>
      <c r="EX25" s="334"/>
      <c r="EY25" s="334"/>
      <c r="EZ25" s="334"/>
      <c r="FA25" s="334"/>
      <c r="FB25" s="334"/>
      <c r="FC25" s="334"/>
      <c r="FD25" s="334"/>
      <c r="FE25" s="334"/>
      <c r="FF25" s="334"/>
      <c r="FG25" s="334"/>
      <c r="FH25" s="334"/>
      <c r="FI25" s="334"/>
      <c r="FJ25" s="334"/>
      <c r="FK25" s="334"/>
      <c r="FL25" s="334"/>
      <c r="FM25" s="334"/>
      <c r="FN25" s="334"/>
      <c r="FO25" s="334"/>
      <c r="FP25" s="334"/>
      <c r="FQ25" s="334"/>
      <c r="FR25" s="334"/>
      <c r="FS25" s="334"/>
      <c r="FT25" s="334"/>
      <c r="FU25" s="334"/>
      <c r="FV25" s="334"/>
      <c r="FW25" s="334"/>
      <c r="FX25" s="90"/>
      <c r="FY25" s="334"/>
      <c r="FZ25" s="334"/>
      <c r="GA25" s="334"/>
      <c r="GB25" s="334"/>
      <c r="GC25" s="334"/>
      <c r="GD25" s="334"/>
      <c r="GE25" s="334"/>
      <c r="GF25" s="334"/>
      <c r="GG25" s="334"/>
      <c r="GH25" s="334"/>
      <c r="GI25" s="334"/>
      <c r="GJ25" s="334"/>
      <c r="GK25" s="334"/>
      <c r="GL25" s="334"/>
      <c r="GM25" s="334"/>
      <c r="GN25" s="334"/>
      <c r="GO25" s="334"/>
      <c r="GP25" s="334"/>
      <c r="GQ25" s="334"/>
      <c r="GR25" s="334"/>
      <c r="GS25" s="334"/>
      <c r="GT25" s="334"/>
      <c r="GU25" s="334"/>
      <c r="GV25" s="334"/>
      <c r="GW25" s="334"/>
      <c r="GX25" s="334"/>
      <c r="GY25" s="334"/>
      <c r="GZ25" s="334"/>
      <c r="HA25" s="334"/>
      <c r="HB25" s="334"/>
      <c r="HC25" s="334"/>
      <c r="HD25" s="334"/>
      <c r="HE25" s="90"/>
      <c r="HF25" s="334"/>
      <c r="HG25" s="334"/>
      <c r="HH25" s="334"/>
      <c r="HI25" s="334"/>
      <c r="HJ25" s="334"/>
      <c r="HK25" s="334"/>
      <c r="HL25" s="334"/>
      <c r="HM25" s="334"/>
      <c r="HN25" s="334"/>
      <c r="HO25" s="334"/>
      <c r="HP25" s="334"/>
      <c r="HQ25" s="334"/>
      <c r="HR25" s="334"/>
      <c r="HS25" s="334"/>
      <c r="HT25" s="334"/>
      <c r="HU25" s="334"/>
      <c r="HV25" s="334"/>
      <c r="HW25" s="334"/>
      <c r="HX25" s="334"/>
      <c r="HY25" s="334"/>
      <c r="HZ25" s="334"/>
      <c r="IA25" s="334"/>
      <c r="IB25" s="334"/>
      <c r="IC25" s="334"/>
      <c r="ID25" s="334"/>
      <c r="IE25" s="334"/>
      <c r="IF25" s="334"/>
      <c r="IG25" s="334"/>
      <c r="IH25" s="334"/>
      <c r="II25" s="334"/>
      <c r="IJ25" s="334"/>
      <c r="IK25" s="334"/>
      <c r="IL25" s="90"/>
      <c r="IM25" s="334"/>
      <c r="IN25" s="334"/>
      <c r="IO25" s="334"/>
      <c r="IP25" s="334"/>
      <c r="IQ25" s="334"/>
      <c r="IR25" s="334"/>
      <c r="IS25" s="334"/>
      <c r="IT25" s="334"/>
      <c r="IU25" s="334"/>
      <c r="IV25" s="334"/>
      <c r="IW25" s="334"/>
      <c r="IX25" s="334"/>
      <c r="IY25" s="334"/>
      <c r="IZ25" s="334"/>
      <c r="JA25" s="334"/>
      <c r="JB25" s="334"/>
      <c r="JC25" s="334"/>
      <c r="JD25" s="334"/>
      <c r="JE25" s="334"/>
      <c r="JF25" s="334"/>
      <c r="JG25" s="334"/>
      <c r="JH25" s="334"/>
      <c r="JI25" s="334"/>
      <c r="JJ25" s="334"/>
      <c r="JK25" s="334"/>
      <c r="JL25" s="334"/>
      <c r="JM25" s="334"/>
      <c r="JN25" s="334"/>
      <c r="JO25" s="334"/>
      <c r="JP25" s="334"/>
      <c r="JQ25" s="334"/>
      <c r="JR25" s="334"/>
      <c r="JS25" s="90"/>
      <c r="JT25" s="334"/>
      <c r="JU25" s="334"/>
      <c r="JV25" s="334"/>
      <c r="JW25" s="334"/>
      <c r="JX25" s="334"/>
      <c r="JY25" s="334"/>
      <c r="JZ25" s="334"/>
      <c r="KA25" s="334"/>
      <c r="KB25" s="334"/>
      <c r="KC25" s="334"/>
      <c r="KD25" s="334"/>
      <c r="KE25" s="334"/>
      <c r="KF25" s="334"/>
      <c r="KG25" s="334"/>
      <c r="KH25" s="334"/>
      <c r="KI25" s="334"/>
      <c r="KJ25" s="334"/>
      <c r="KK25" s="334"/>
      <c r="KL25" s="334"/>
      <c r="KM25" s="334"/>
      <c r="KN25" s="334"/>
      <c r="KO25" s="334"/>
      <c r="KP25" s="334"/>
      <c r="KQ25" s="334"/>
      <c r="KR25" s="334"/>
      <c r="KS25" s="334"/>
      <c r="KT25" s="334"/>
      <c r="KU25" s="334"/>
      <c r="KV25" s="334"/>
      <c r="KW25" s="334"/>
      <c r="KX25" s="334"/>
      <c r="KY25" s="334"/>
      <c r="KZ25" s="90"/>
      <c r="LA25" s="334"/>
      <c r="LB25" s="334"/>
      <c r="LC25" s="334"/>
      <c r="LD25" s="334"/>
      <c r="LE25" s="334"/>
      <c r="LF25" s="334"/>
      <c r="LG25" s="334"/>
      <c r="LH25" s="334"/>
      <c r="LI25" s="334"/>
      <c r="LJ25" s="334"/>
      <c r="LK25" s="334"/>
      <c r="LL25" s="334"/>
      <c r="LM25" s="334"/>
      <c r="LN25" s="334"/>
      <c r="LO25" s="334"/>
      <c r="LP25" s="334"/>
      <c r="LQ25" s="334"/>
      <c r="LR25" s="334"/>
      <c r="LS25" s="334"/>
      <c r="LT25" s="334"/>
      <c r="LU25" s="334"/>
      <c r="LV25" s="334"/>
      <c r="LW25" s="334"/>
      <c r="LX25" s="334"/>
      <c r="LY25" s="334"/>
      <c r="LZ25" s="334"/>
      <c r="MA25" s="334"/>
      <c r="MB25" s="334"/>
      <c r="MC25" s="334"/>
      <c r="MD25" s="334"/>
      <c r="ME25" s="334"/>
      <c r="MF25" s="334"/>
      <c r="MG25" s="90"/>
      <c r="MH25" s="462"/>
      <c r="MI25" s="153"/>
      <c r="MJ25" s="462"/>
      <c r="MK25" s="157"/>
      <c r="ML25" s="336"/>
      <c r="MM25" s="153"/>
      <c r="MN25" s="462"/>
      <c r="MO25" s="90"/>
      <c r="MP25" s="327"/>
      <c r="MQ25" s="90"/>
      <c r="MR25" s="90"/>
      <c r="MS25" s="90"/>
      <c r="MT25" s="90"/>
      <c r="MU25" s="90"/>
      <c r="MV25" s="90"/>
      <c r="MW25" s="90"/>
      <c r="MX25" s="90"/>
      <c r="MY25" s="90"/>
      <c r="MZ25" s="90"/>
      <c r="NA25" s="90"/>
      <c r="NB25" s="90"/>
      <c r="NC25" s="90"/>
      <c r="ND25" s="90"/>
      <c r="NE25" s="90"/>
      <c r="NF25" s="90"/>
      <c r="NG25" s="90"/>
      <c r="NH25" s="90"/>
      <c r="NI25" s="90"/>
      <c r="NJ25" s="90"/>
      <c r="NK25" s="90"/>
      <c r="NL25" s="90"/>
      <c r="NM25" s="90"/>
      <c r="NN25" s="90"/>
      <c r="NO25" s="90"/>
      <c r="NP25" s="90"/>
      <c r="NQ25" s="90"/>
      <c r="NR25" s="90"/>
      <c r="NS25" s="90"/>
      <c r="NT25" s="90"/>
      <c r="NU25" s="90"/>
      <c r="NV25" s="90"/>
      <c r="NW25" s="90"/>
      <c r="NX25" s="90"/>
      <c r="NY25" s="90"/>
      <c r="NZ25" s="90"/>
      <c r="OA25" s="90"/>
      <c r="OB25" s="90"/>
      <c r="OC25" s="90"/>
      <c r="OD25" s="90"/>
      <c r="OE25" s="90"/>
      <c r="OF25" s="90"/>
      <c r="OG25" s="90"/>
      <c r="OH25" s="90"/>
      <c r="OI25" s="90"/>
      <c r="OJ25" s="90"/>
      <c r="OK25" s="90"/>
      <c r="OL25" s="90"/>
      <c r="OM25" s="90"/>
      <c r="ON25" s="90"/>
      <c r="OO25" s="90"/>
      <c r="OP25" s="90"/>
      <c r="OQ25" s="90"/>
      <c r="OR25" s="90"/>
      <c r="OS25" s="90"/>
      <c r="OT25" s="90"/>
      <c r="OU25" s="90"/>
      <c r="OV25" s="90"/>
      <c r="OW25" s="90"/>
      <c r="OX25" s="90"/>
      <c r="OY25" s="90"/>
      <c r="OZ25" s="90"/>
      <c r="PA25" s="90"/>
      <c r="PB25" s="90"/>
      <c r="PC25" s="90"/>
      <c r="PD25" s="90"/>
      <c r="PE25" s="90"/>
      <c r="PF25" s="90"/>
      <c r="PG25" s="90"/>
      <c r="PH25" s="90"/>
      <c r="PI25" s="90"/>
      <c r="PJ25" s="90"/>
      <c r="PK25" s="90"/>
      <c r="PL25" s="90"/>
      <c r="PM25" s="90"/>
      <c r="PN25" s="90"/>
      <c r="PO25" s="90"/>
      <c r="PP25" s="90"/>
      <c r="PQ25" s="90"/>
      <c r="PR25" s="90"/>
      <c r="PS25" s="90"/>
      <c r="PT25" s="90"/>
      <c r="PU25" s="90"/>
      <c r="PV25" s="90"/>
      <c r="PW25" s="90"/>
      <c r="PX25" s="90"/>
      <c r="PY25" s="90"/>
      <c r="PZ25" s="90"/>
      <c r="QA25" s="90"/>
      <c r="QB25" s="90"/>
      <c r="QC25" s="90"/>
      <c r="QD25" s="90"/>
      <c r="QE25" s="90"/>
      <c r="QF25" s="90"/>
      <c r="QG25" s="90"/>
      <c r="QH25" s="90"/>
      <c r="QI25" s="90"/>
      <c r="QJ25" s="90"/>
      <c r="QK25" s="90"/>
      <c r="QL25" s="90"/>
      <c r="QM25" s="90"/>
      <c r="QN25" s="90"/>
      <c r="QO25" s="90"/>
      <c r="QP25" s="90"/>
      <c r="QQ25" s="90"/>
      <c r="QR25" s="90"/>
      <c r="QS25" s="90"/>
      <c r="QT25" s="90"/>
      <c r="QU25" s="90"/>
      <c r="QV25" s="90"/>
      <c r="QW25" s="90"/>
      <c r="QX25" s="90"/>
      <c r="QY25" s="90"/>
      <c r="QZ25" s="90"/>
      <c r="RA25" s="90"/>
      <c r="RB25" s="90"/>
      <c r="RC25" s="90"/>
      <c r="RD25" s="90"/>
      <c r="RE25" s="90"/>
      <c r="RF25" s="90"/>
      <c r="RG25" s="90"/>
      <c r="RH25" s="90"/>
      <c r="RI25" s="90"/>
      <c r="RJ25" s="90"/>
      <c r="RK25" s="90"/>
      <c r="RL25" s="90"/>
      <c r="RM25" s="90"/>
      <c r="RN25" s="90"/>
      <c r="RO25" s="90"/>
      <c r="RP25" s="90"/>
      <c r="RQ25" s="90"/>
      <c r="RR25" s="90"/>
      <c r="RS25" s="90"/>
      <c r="RT25" s="90"/>
      <c r="RU25" s="90"/>
      <c r="RV25" s="90"/>
      <c r="RW25" s="90"/>
      <c r="RX25" s="90"/>
      <c r="RY25" s="90"/>
      <c r="RZ25" s="90"/>
      <c r="SA25" s="90"/>
      <c r="SB25" s="90"/>
      <c r="SC25" s="90"/>
      <c r="SD25" s="90"/>
      <c r="SE25" s="90"/>
      <c r="SF25" s="90"/>
      <c r="SG25" s="90"/>
      <c r="SH25" s="90"/>
      <c r="SI25" s="90"/>
      <c r="SJ25" s="90"/>
      <c r="SK25" s="90"/>
      <c r="SL25" s="90"/>
      <c r="SM25" s="90"/>
      <c r="SN25" s="90"/>
      <c r="SO25" s="90"/>
      <c r="SP25" s="90"/>
      <c r="SQ25" s="90"/>
      <c r="SR25" s="90"/>
      <c r="SS25" s="90"/>
      <c r="ST25" s="90"/>
      <c r="SU25" s="90"/>
      <c r="SV25" s="90"/>
      <c r="SW25" s="90"/>
      <c r="SX25" s="90"/>
      <c r="SY25" s="90"/>
      <c r="SZ25" s="90"/>
      <c r="TA25" s="90"/>
      <c r="TB25" s="90"/>
      <c r="TC25" s="90"/>
      <c r="TD25" s="90"/>
      <c r="TE25" s="90"/>
      <c r="TF25" s="90"/>
      <c r="TG25" s="90"/>
      <c r="TH25" s="90"/>
      <c r="TI25" s="90"/>
      <c r="TJ25" s="90"/>
      <c r="TK25" s="90"/>
      <c r="TL25" s="90"/>
      <c r="TM25" s="90"/>
      <c r="TN25" s="90"/>
      <c r="TO25" s="90"/>
      <c r="TP25" s="90"/>
      <c r="TQ25" s="90"/>
      <c r="TR25" s="90"/>
      <c r="TS25" s="90"/>
      <c r="TT25" s="90"/>
      <c r="TU25" s="90"/>
      <c r="TV25" s="90"/>
      <c r="TW25" s="90"/>
      <c r="TX25" s="90"/>
      <c r="TY25" s="90"/>
      <c r="TZ25" s="90"/>
      <c r="UA25" s="90"/>
      <c r="UB25" s="90"/>
      <c r="UC25" s="90"/>
      <c r="UD25" s="90"/>
      <c r="UE25" s="90"/>
      <c r="UF25" s="90"/>
      <c r="UG25" s="90"/>
      <c r="UH25" s="90"/>
      <c r="UI25" s="90"/>
      <c r="UJ25" s="90"/>
      <c r="UK25" s="90"/>
      <c r="UL25" s="90"/>
      <c r="UM25" s="90"/>
      <c r="UN25" s="90"/>
      <c r="UO25" s="90"/>
      <c r="UP25" s="90"/>
      <c r="UQ25" s="90"/>
      <c r="UR25" s="90"/>
      <c r="US25" s="90"/>
      <c r="UT25" s="90"/>
      <c r="UU25" s="90"/>
      <c r="UV25" s="90"/>
      <c r="UW25" s="90"/>
      <c r="UX25" s="90"/>
      <c r="UY25" s="90"/>
      <c r="UZ25" s="90"/>
      <c r="VA25" s="90"/>
      <c r="VB25" s="90"/>
      <c r="VC25" s="90"/>
      <c r="VD25" s="90"/>
      <c r="VE25" s="90"/>
      <c r="VF25" s="90"/>
      <c r="VG25" s="90"/>
      <c r="VH25" s="90"/>
      <c r="VI25" s="90"/>
      <c r="VJ25" s="90"/>
      <c r="VK25" s="90"/>
      <c r="VL25" s="90"/>
      <c r="VM25" s="90"/>
      <c r="VN25" s="90"/>
      <c r="VO25" s="90"/>
      <c r="VP25" s="90"/>
      <c r="VQ25" s="90"/>
      <c r="VR25" s="90"/>
      <c r="VS25" s="90"/>
      <c r="VT25" s="90"/>
      <c r="VU25" s="90"/>
      <c r="VV25" s="90"/>
      <c r="VW25" s="90"/>
      <c r="VX25" s="90"/>
      <c r="VY25" s="90"/>
      <c r="VZ25" s="90"/>
      <c r="WA25" s="90"/>
      <c r="WB25" s="90"/>
      <c r="WC25" s="90"/>
      <c r="WD25" s="90"/>
      <c r="WE25" s="90"/>
      <c r="WF25" s="90"/>
      <c r="WG25" s="90"/>
      <c r="WH25" s="90"/>
      <c r="WI25" s="90"/>
      <c r="WJ25" s="90"/>
      <c r="WK25" s="90"/>
      <c r="WL25" s="90"/>
      <c r="WM25" s="90"/>
      <c r="WN25" s="90"/>
      <c r="WO25" s="90"/>
      <c r="WP25" s="90"/>
      <c r="WQ25" s="90"/>
      <c r="WR25" s="90"/>
      <c r="WS25" s="90"/>
      <c r="WT25" s="90"/>
      <c r="WU25" s="90"/>
      <c r="WV25" s="90"/>
      <c r="WW25" s="90"/>
      <c r="WX25" s="90"/>
      <c r="WY25" s="90"/>
      <c r="WZ25" s="90"/>
      <c r="XA25" s="90"/>
      <c r="XB25" s="90"/>
      <c r="XC25" s="90"/>
      <c r="XD25" s="90"/>
      <c r="XE25" s="90"/>
      <c r="XF25" s="90"/>
      <c r="XG25" s="90"/>
      <c r="XH25" s="90"/>
      <c r="XI25" s="90"/>
      <c r="XJ25" s="90"/>
      <c r="XK25" s="90"/>
      <c r="XL25" s="90"/>
      <c r="XM25" s="90"/>
      <c r="XN25" s="90"/>
      <c r="XO25" s="90"/>
      <c r="XP25" s="90"/>
      <c r="XQ25" s="90"/>
      <c r="XR25" s="90"/>
      <c r="XS25" s="90"/>
      <c r="XT25" s="90"/>
      <c r="XU25" s="90"/>
      <c r="XV25" s="90"/>
      <c r="XW25" s="90"/>
      <c r="XX25" s="90"/>
      <c r="XY25" s="90"/>
      <c r="XZ25" s="90"/>
      <c r="YA25" s="90"/>
      <c r="YB25" s="90"/>
      <c r="YC25" s="90"/>
      <c r="YD25" s="90"/>
      <c r="YE25" s="90"/>
      <c r="YF25" s="90"/>
      <c r="YG25" s="90"/>
      <c r="YH25" s="90"/>
      <c r="YI25" s="90"/>
      <c r="YJ25" s="90"/>
      <c r="YK25" s="90"/>
      <c r="YL25" s="90"/>
      <c r="YM25" s="90"/>
      <c r="YN25" s="90"/>
      <c r="YO25" s="90"/>
      <c r="YP25" s="90"/>
      <c r="YQ25" s="90"/>
      <c r="YR25" s="90"/>
      <c r="YS25" s="90"/>
      <c r="YT25" s="90"/>
      <c r="YU25" s="90"/>
      <c r="YV25" s="90"/>
      <c r="YW25" s="90"/>
      <c r="YX25" s="90"/>
      <c r="YY25" s="90"/>
      <c r="YZ25" s="90"/>
      <c r="ZA25" s="90"/>
      <c r="ZB25" s="90"/>
      <c r="ZC25" s="90"/>
      <c r="ZD25" s="90"/>
      <c r="ZE25" s="90"/>
      <c r="ZF25" s="90"/>
      <c r="ZG25" s="90"/>
      <c r="ZH25" s="90"/>
      <c r="ZI25" s="90"/>
      <c r="ZJ25" s="90"/>
      <c r="ZK25" s="90"/>
      <c r="ZL25" s="90"/>
      <c r="ZM25" s="90"/>
      <c r="ZN25" s="90"/>
      <c r="ZO25" s="90"/>
      <c r="ZP25" s="90"/>
      <c r="ZQ25" s="90"/>
      <c r="ZR25" s="90"/>
      <c r="ZS25" s="90"/>
      <c r="ZT25" s="90"/>
      <c r="ZU25" s="90"/>
      <c r="ZV25" s="90"/>
      <c r="ZW25" s="90"/>
      <c r="ZX25" s="90"/>
      <c r="ZY25" s="90"/>
      <c r="ZZ25" s="90"/>
      <c r="AAA25" s="90"/>
      <c r="AAB25" s="90"/>
      <c r="AAC25" s="90"/>
      <c r="AAD25" s="90"/>
      <c r="AAE25" s="90"/>
      <c r="AAF25" s="90"/>
      <c r="AAG25" s="90"/>
      <c r="AAH25" s="90"/>
      <c r="AAI25" s="90"/>
      <c r="AAJ25" s="90"/>
      <c r="AAK25" s="90"/>
      <c r="AAL25" s="90"/>
      <c r="AAM25" s="90"/>
      <c r="AAN25" s="90"/>
      <c r="AAO25" s="90"/>
      <c r="AAP25" s="90"/>
      <c r="AAQ25" s="90"/>
      <c r="AAR25" s="90"/>
      <c r="AAS25" s="90"/>
      <c r="AAT25" s="90"/>
      <c r="AAU25" s="90"/>
      <c r="AAV25" s="90"/>
      <c r="AAW25" s="90"/>
      <c r="AAX25" s="90"/>
      <c r="AAY25" s="90"/>
      <c r="AAZ25" s="90"/>
      <c r="ABA25" s="90"/>
      <c r="ABB25" s="90"/>
      <c r="ABC25" s="90"/>
      <c r="ABD25" s="90"/>
      <c r="ABE25" s="90"/>
      <c r="ABF25" s="90"/>
      <c r="ABG25" s="90"/>
      <c r="ABH25" s="90"/>
      <c r="ABI25" s="90"/>
      <c r="ABJ25" s="90"/>
      <c r="ABK25" s="90"/>
      <c r="ABL25" s="90"/>
      <c r="ABM25" s="90"/>
      <c r="ABN25" s="90"/>
      <c r="ABO25" s="90"/>
      <c r="ABP25" s="90"/>
      <c r="ABQ25" s="90"/>
      <c r="ABR25" s="90"/>
      <c r="ABS25" s="90"/>
      <c r="ABT25" s="90"/>
      <c r="ABU25" s="90"/>
      <c r="ABV25" s="90"/>
      <c r="ABW25" s="90"/>
      <c r="ABX25" s="90"/>
      <c r="ABY25" s="90"/>
      <c r="ABZ25" s="90"/>
      <c r="ACA25" s="90"/>
      <c r="ACB25" s="90"/>
      <c r="ACC25" s="90"/>
      <c r="ACD25" s="90"/>
      <c r="ACE25" s="90"/>
      <c r="ACF25" s="90"/>
      <c r="ACG25" s="90"/>
      <c r="ACH25" s="90"/>
      <c r="ACI25" s="90"/>
      <c r="ACJ25" s="90"/>
      <c r="ACK25" s="90"/>
      <c r="ACL25" s="90"/>
      <c r="ACM25" s="90"/>
      <c r="ACN25" s="90"/>
      <c r="ACO25" s="90"/>
      <c r="ACP25" s="90"/>
      <c r="ACQ25" s="90"/>
      <c r="ACR25" s="90"/>
      <c r="ACS25" s="90"/>
      <c r="ACT25" s="90"/>
      <c r="ACU25" s="90"/>
      <c r="ACV25" s="90"/>
      <c r="ACW25" s="90"/>
      <c r="ACX25" s="90"/>
      <c r="ACY25" s="90"/>
      <c r="ACZ25" s="90"/>
      <c r="ADA25" s="90"/>
      <c r="ADB25" s="90"/>
      <c r="ADC25" s="90"/>
      <c r="ADD25" s="90"/>
      <c r="ADE25" s="90"/>
      <c r="ADF25" s="90"/>
      <c r="ADG25" s="90"/>
      <c r="ADH25" s="90"/>
      <c r="ADI25" s="90"/>
      <c r="ADJ25" s="90"/>
      <c r="ADK25" s="90"/>
      <c r="ADL25" s="90"/>
      <c r="ADM25" s="90"/>
      <c r="ADN25" s="90"/>
      <c r="ADO25" s="90"/>
      <c r="ADP25" s="90"/>
      <c r="ADQ25" s="90"/>
      <c r="ADR25" s="90"/>
      <c r="ADS25" s="90"/>
      <c r="ADT25" s="90"/>
      <c r="ADU25" s="90"/>
      <c r="ADV25" s="90"/>
      <c r="ADW25" s="90"/>
      <c r="ADX25" s="90"/>
      <c r="ADY25" s="90"/>
      <c r="ADZ25" s="90"/>
      <c r="AEA25" s="90"/>
      <c r="AEB25" s="90"/>
      <c r="AEC25" s="90"/>
      <c r="AED25" s="90"/>
      <c r="AEE25" s="90"/>
      <c r="AEF25" s="90"/>
      <c r="AEG25" s="90"/>
      <c r="AEH25" s="90"/>
      <c r="AEI25" s="90"/>
      <c r="AEJ25" s="90"/>
      <c r="AEK25" s="90"/>
      <c r="AEL25" s="90"/>
      <c r="AEM25" s="90"/>
      <c r="AEN25" s="90"/>
      <c r="AEO25" s="90"/>
      <c r="AEP25" s="90"/>
      <c r="AEQ25" s="90"/>
      <c r="AER25" s="90"/>
      <c r="AES25" s="90"/>
      <c r="AET25" s="90"/>
      <c r="AEU25" s="90"/>
      <c r="AEV25" s="90"/>
      <c r="AEW25" s="90"/>
      <c r="AEX25" s="90"/>
      <c r="AEY25" s="90"/>
      <c r="AEZ25" s="90"/>
      <c r="AFA25" s="90"/>
      <c r="AFB25" s="90"/>
      <c r="AFC25" s="90"/>
      <c r="AFD25" s="90"/>
      <c r="AFE25" s="90"/>
      <c r="AFF25" s="90"/>
      <c r="AFG25" s="90"/>
      <c r="AFH25" s="90"/>
      <c r="AFI25" s="90"/>
      <c r="AFJ25" s="90"/>
      <c r="AFK25" s="90"/>
      <c r="AFL25" s="90"/>
      <c r="AFM25" s="90"/>
      <c r="AFN25" s="90"/>
      <c r="AFO25" s="90"/>
      <c r="AFP25" s="90"/>
      <c r="AFQ25" s="90"/>
      <c r="AFR25" s="90"/>
      <c r="AFS25" s="90"/>
      <c r="AFT25" s="90"/>
      <c r="AFU25" s="90"/>
      <c r="AFV25" s="90"/>
      <c r="AFW25" s="90"/>
      <c r="AFX25" s="90"/>
      <c r="AFY25" s="90"/>
      <c r="AFZ25" s="90"/>
      <c r="AGA25" s="90"/>
      <c r="AGB25" s="90"/>
      <c r="AGC25" s="90"/>
      <c r="AGD25" s="90"/>
      <c r="AGE25" s="90"/>
      <c r="AGF25" s="90"/>
      <c r="AGG25" s="90"/>
      <c r="AGH25" s="90"/>
      <c r="AGI25" s="90"/>
      <c r="AGJ25" s="90"/>
      <c r="AGK25" s="90"/>
      <c r="AGL25" s="90"/>
      <c r="AGM25" s="90"/>
      <c r="AGN25" s="90"/>
      <c r="AGO25" s="90"/>
      <c r="AGP25" s="90"/>
      <c r="AGQ25" s="90"/>
      <c r="AGR25" s="90"/>
      <c r="AGS25" s="90"/>
      <c r="AGT25" s="90"/>
      <c r="AGU25" s="90"/>
      <c r="AGV25" s="90"/>
      <c r="AGW25" s="90"/>
      <c r="AGX25" s="90"/>
      <c r="AGY25" s="90"/>
      <c r="AGZ25" s="90"/>
      <c r="AHA25" s="90"/>
      <c r="AHB25" s="90"/>
      <c r="AHC25" s="90"/>
      <c r="AHD25" s="90"/>
      <c r="AHE25" s="90"/>
      <c r="AHF25" s="90"/>
      <c r="AHG25" s="90"/>
      <c r="AHH25" s="90"/>
      <c r="AHI25" s="90"/>
      <c r="AHJ25" s="90"/>
      <c r="AHK25" s="90"/>
      <c r="AHL25" s="90"/>
      <c r="AHM25" s="90"/>
      <c r="AHN25" s="90"/>
      <c r="AHO25" s="90"/>
      <c r="AHP25" s="90"/>
      <c r="AHQ25" s="90"/>
      <c r="AHR25" s="90"/>
      <c r="AHS25" s="90"/>
      <c r="AHT25" s="90"/>
      <c r="AHU25" s="90"/>
      <c r="AHV25" s="90"/>
      <c r="AHW25" s="90"/>
      <c r="AHX25" s="90"/>
      <c r="AHY25" s="90"/>
      <c r="AHZ25" s="90"/>
      <c r="AIA25" s="90"/>
      <c r="AIB25" s="90"/>
      <c r="AIC25" s="90"/>
      <c r="AID25" s="90"/>
      <c r="AIE25" s="90"/>
      <c r="AIF25" s="90"/>
      <c r="AIG25" s="90"/>
      <c r="AIH25" s="90"/>
      <c r="AII25" s="90"/>
      <c r="AIJ25" s="90"/>
      <c r="AIK25" s="90"/>
      <c r="AIL25" s="90"/>
      <c r="AIM25" s="90"/>
      <c r="AIN25" s="90"/>
      <c r="AIO25" s="90"/>
      <c r="AIP25" s="90"/>
      <c r="AIQ25" s="90"/>
      <c r="AIR25" s="90"/>
      <c r="AIS25" s="90"/>
      <c r="AIT25" s="90"/>
      <c r="AIU25" s="90"/>
      <c r="AIV25" s="90"/>
      <c r="AIW25" s="90"/>
      <c r="AIX25" s="90"/>
      <c r="AIY25" s="90"/>
      <c r="AIZ25" s="90"/>
      <c r="AJA25" s="90"/>
      <c r="AJB25" s="90"/>
      <c r="AJC25" s="90"/>
      <c r="AJD25" s="90"/>
      <c r="AJE25" s="90"/>
      <c r="AJF25" s="90"/>
      <c r="AJG25" s="90"/>
      <c r="AJH25" s="90"/>
      <c r="AJI25" s="90"/>
      <c r="AJJ25" s="90"/>
      <c r="AJK25" s="90"/>
      <c r="AJL25" s="90"/>
      <c r="AJM25" s="90"/>
      <c r="AJN25" s="90"/>
      <c r="AJO25" s="90"/>
      <c r="AJP25" s="90"/>
      <c r="AJQ25" s="90"/>
      <c r="AJR25" s="90"/>
      <c r="AJS25" s="90"/>
      <c r="AJT25" s="90"/>
      <c r="AJU25" s="90"/>
      <c r="AJV25" s="90"/>
      <c r="AJW25" s="90"/>
      <c r="AJX25" s="90"/>
      <c r="AJY25" s="90"/>
      <c r="AJZ25" s="90"/>
      <c r="AKA25" s="90"/>
      <c r="AKB25" s="90"/>
      <c r="AKC25" s="90"/>
      <c r="AKD25" s="90"/>
      <c r="AKE25" s="90"/>
      <c r="AKF25" s="90"/>
      <c r="AKG25" s="90"/>
      <c r="AKH25" s="90"/>
      <c r="AKI25" s="90"/>
      <c r="AKJ25" s="90"/>
      <c r="AKK25" s="90"/>
      <c r="AKL25" s="90"/>
      <c r="AKM25" s="90"/>
      <c r="AKN25" s="90"/>
      <c r="AKO25" s="90"/>
      <c r="AKP25" s="90"/>
      <c r="AKQ25" s="90"/>
      <c r="AKR25" s="90"/>
      <c r="AKS25" s="90"/>
      <c r="AKT25" s="90"/>
      <c r="AKU25" s="90"/>
      <c r="AKV25" s="90"/>
      <c r="AKW25" s="90"/>
      <c r="AKX25" s="90"/>
      <c r="AKY25" s="90"/>
      <c r="AKZ25" s="90"/>
      <c r="ALA25" s="90"/>
      <c r="ALB25" s="90"/>
      <c r="ALC25" s="90"/>
      <c r="ALD25" s="90"/>
      <c r="ALE25" s="90"/>
      <c r="ALF25" s="90"/>
      <c r="ALG25" s="90"/>
      <c r="ALH25" s="90"/>
      <c r="ALI25" s="90"/>
      <c r="ALJ25" s="90"/>
      <c r="ALK25" s="90"/>
      <c r="ALL25" s="90"/>
      <c r="ALM25" s="90"/>
      <c r="ALN25" s="90"/>
      <c r="ALO25" s="90"/>
      <c r="ALP25" s="90"/>
      <c r="ALQ25" s="90"/>
      <c r="ALR25" s="90"/>
      <c r="ALS25" s="90"/>
      <c r="ALT25" s="90"/>
      <c r="ALU25" s="90"/>
      <c r="ALV25" s="90"/>
      <c r="ALW25" s="90"/>
      <c r="ALX25" s="90"/>
      <c r="ALY25" s="90"/>
      <c r="ALZ25" s="90"/>
      <c r="AMA25" s="90"/>
      <c r="AMB25" s="90"/>
      <c r="AMC25" s="90"/>
      <c r="AMD25" s="90"/>
      <c r="AME25" s="90"/>
      <c r="AMF25" s="90"/>
      <c r="AMG25" s="90"/>
      <c r="AMH25" s="90"/>
      <c r="AMI25" s="90"/>
      <c r="AMJ25" s="90"/>
      <c r="AMK25" s="90"/>
      <c r="AML25" s="90"/>
      <c r="AMM25" s="90"/>
      <c r="AMN25" s="90"/>
      <c r="AMO25" s="90"/>
      <c r="AMP25" s="90"/>
      <c r="AMQ25" s="90"/>
      <c r="AMR25" s="90"/>
      <c r="AMS25" s="90"/>
      <c r="AMT25" s="90"/>
      <c r="AMU25" s="90"/>
      <c r="AMV25" s="90"/>
      <c r="AMW25" s="90"/>
      <c r="AMX25" s="90"/>
      <c r="AMY25" s="90"/>
      <c r="AMZ25" s="90"/>
      <c r="ANA25" s="90"/>
      <c r="ANB25" s="90"/>
      <c r="ANC25" s="90"/>
      <c r="AND25" s="90"/>
      <c r="ANE25" s="90"/>
      <c r="ANF25" s="90"/>
      <c r="ANG25" s="90"/>
      <c r="ANH25" s="90"/>
      <c r="ANI25" s="90"/>
      <c r="ANJ25" s="90"/>
      <c r="ANK25" s="90"/>
      <c r="ANL25" s="90"/>
      <c r="ANM25" s="90"/>
      <c r="ANN25" s="90"/>
      <c r="ANO25" s="90"/>
      <c r="ANP25" s="90"/>
      <c r="ANQ25" s="90"/>
      <c r="ANR25" s="90"/>
      <c r="ANS25" s="90"/>
      <c r="ANT25" s="90"/>
      <c r="ANU25" s="90"/>
      <c r="ANV25" s="90"/>
      <c r="ANW25" s="90"/>
      <c r="ANX25" s="90"/>
      <c r="ANY25" s="90"/>
      <c r="ANZ25" s="90"/>
      <c r="AOA25" s="90"/>
      <c r="AOB25" s="90"/>
      <c r="AOC25" s="90"/>
      <c r="AOD25" s="90"/>
      <c r="AOE25" s="90"/>
      <c r="AOF25" s="90"/>
      <c r="AOG25" s="90"/>
      <c r="AOH25" s="90"/>
      <c r="AOI25" s="90"/>
      <c r="AOJ25" s="90"/>
      <c r="AOK25" s="90"/>
      <c r="AOL25" s="90"/>
      <c r="AOM25" s="90"/>
      <c r="AON25" s="90"/>
      <c r="AOO25" s="90"/>
      <c r="AOP25" s="90"/>
      <c r="AOQ25" s="90"/>
      <c r="AOR25" s="90"/>
      <c r="AOS25" s="90"/>
      <c r="AOT25" s="90"/>
      <c r="AOU25" s="90"/>
      <c r="AOV25" s="90"/>
      <c r="AOW25" s="90"/>
      <c r="AOX25" s="90"/>
      <c r="AOY25" s="90"/>
      <c r="AOZ25" s="90"/>
      <c r="APA25" s="90"/>
      <c r="APB25" s="90"/>
      <c r="APC25" s="90"/>
      <c r="APD25" s="90"/>
      <c r="APE25" s="90"/>
      <c r="APF25" s="90"/>
      <c r="APG25" s="90"/>
      <c r="APH25" s="90"/>
      <c r="API25" s="90"/>
      <c r="APJ25" s="90"/>
      <c r="APK25" s="90"/>
      <c r="APL25" s="90"/>
      <c r="APM25" s="90"/>
      <c r="APN25" s="90"/>
      <c r="APO25" s="90"/>
      <c r="APP25" s="90"/>
      <c r="APQ25" s="90"/>
      <c r="APR25" s="90"/>
      <c r="APS25" s="90"/>
      <c r="APT25" s="90"/>
      <c r="APU25" s="90"/>
      <c r="APV25" s="90"/>
      <c r="APW25" s="90"/>
      <c r="APX25" s="90"/>
      <c r="APY25" s="90"/>
      <c r="APZ25" s="90"/>
      <c r="AQA25" s="90"/>
      <c r="AQB25" s="90"/>
      <c r="AQC25" s="90"/>
      <c r="AQD25" s="90"/>
      <c r="AQE25" s="90"/>
      <c r="AQF25" s="90"/>
      <c r="AQG25" s="90"/>
      <c r="AQH25" s="90"/>
      <c r="AQI25" s="90"/>
      <c r="AQJ25" s="90"/>
      <c r="AQK25" s="90"/>
      <c r="AQL25" s="90"/>
      <c r="AQM25" s="90"/>
      <c r="AQN25" s="90"/>
      <c r="AQO25" s="90"/>
      <c r="AQP25" s="90"/>
      <c r="AQQ25" s="90"/>
      <c r="AQR25" s="90"/>
      <c r="AQS25" s="90"/>
      <c r="AQT25" s="90"/>
      <c r="AQU25" s="90"/>
      <c r="AQV25" s="90"/>
      <c r="AQW25" s="90"/>
      <c r="AQX25" s="90"/>
      <c r="AQY25" s="90"/>
      <c r="AQZ25" s="90"/>
      <c r="ARA25" s="90"/>
      <c r="ARB25" s="90"/>
      <c r="ARC25" s="90"/>
      <c r="ARD25" s="90"/>
      <c r="ARE25" s="90"/>
      <c r="ARF25" s="90"/>
      <c r="ARG25" s="90"/>
      <c r="ARH25" s="90"/>
      <c r="ARI25" s="90"/>
      <c r="ARJ25" s="90"/>
      <c r="ARK25" s="90"/>
      <c r="ARL25" s="90"/>
      <c r="ARM25" s="90"/>
      <c r="ARN25" s="90"/>
      <c r="ARO25" s="90"/>
      <c r="ARP25" s="90"/>
      <c r="ARQ25" s="90"/>
      <c r="ARR25" s="90"/>
      <c r="ARS25" s="90"/>
      <c r="ART25" s="90"/>
      <c r="ARU25" s="90"/>
      <c r="ARV25" s="90"/>
      <c r="ARW25" s="90"/>
      <c r="ARX25" s="90"/>
      <c r="ARY25" s="90"/>
      <c r="ARZ25" s="90"/>
      <c r="ASA25" s="90"/>
      <c r="ASB25" s="90"/>
      <c r="ASC25" s="90"/>
      <c r="ASD25" s="90"/>
      <c r="ASE25" s="90"/>
      <c r="ASF25" s="90"/>
      <c r="ASG25" s="90"/>
      <c r="ASH25" s="90"/>
      <c r="ASI25" s="90"/>
      <c r="ASJ25" s="90"/>
      <c r="ASK25" s="90"/>
      <c r="ASL25" s="90"/>
      <c r="ASM25" s="90"/>
      <c r="ASN25" s="90"/>
      <c r="ASO25" s="90"/>
      <c r="ASP25" s="90"/>
      <c r="ASQ25" s="90"/>
      <c r="ASR25" s="90"/>
      <c r="ASS25" s="90"/>
      <c r="AST25" s="90"/>
      <c r="ASU25" s="90"/>
      <c r="ASV25" s="90"/>
      <c r="ASW25" s="90"/>
      <c r="ASX25" s="90"/>
      <c r="ASY25" s="90"/>
      <c r="ASZ25" s="90"/>
      <c r="ATA25" s="90"/>
      <c r="ATB25" s="90"/>
      <c r="ATC25" s="90"/>
      <c r="ATD25" s="90"/>
      <c r="ATE25" s="90"/>
      <c r="ATF25" s="90"/>
      <c r="ATG25" s="90"/>
      <c r="ATH25" s="90"/>
      <c r="ATI25" s="90"/>
      <c r="ATJ25" s="90"/>
      <c r="ATK25" s="90"/>
      <c r="ATL25" s="90"/>
      <c r="ATM25" s="90"/>
      <c r="ATN25" s="90"/>
      <c r="ATO25" s="90"/>
      <c r="ATP25" s="90"/>
      <c r="ATQ25" s="90"/>
      <c r="ATR25" s="90"/>
      <c r="ATS25" s="90"/>
      <c r="ATT25" s="90"/>
      <c r="ATU25" s="90"/>
      <c r="ATV25" s="90"/>
      <c r="ATW25" s="90"/>
      <c r="ATX25" s="90"/>
      <c r="ATY25" s="90"/>
      <c r="ATZ25" s="90"/>
      <c r="AUA25" s="90"/>
      <c r="AUB25" s="90"/>
      <c r="AUC25" s="90"/>
      <c r="AUD25" s="90"/>
      <c r="AUE25" s="90"/>
      <c r="AUF25" s="90"/>
      <c r="AUG25" s="90"/>
      <c r="AUH25" s="90"/>
      <c r="AUI25" s="90"/>
      <c r="AUJ25" s="90"/>
      <c r="AUK25" s="90"/>
      <c r="AUL25" s="90"/>
      <c r="AUM25" s="90"/>
      <c r="AUN25" s="90"/>
      <c r="AUO25" s="90"/>
      <c r="AUP25" s="90"/>
      <c r="AUQ25" s="90"/>
      <c r="AUR25" s="90"/>
      <c r="AUS25" s="90"/>
      <c r="AUT25" s="90"/>
      <c r="AUU25" s="90"/>
      <c r="AUV25" s="90"/>
      <c r="AUW25" s="90"/>
      <c r="AUX25" s="90"/>
      <c r="AUY25" s="90"/>
      <c r="AUZ25" s="90"/>
      <c r="AVA25" s="90"/>
      <c r="AVB25" s="90"/>
      <c r="AVC25" s="90"/>
      <c r="AVD25" s="90"/>
      <c r="AVE25" s="90"/>
      <c r="AVF25" s="90"/>
      <c r="AVG25" s="90"/>
      <c r="AVH25" s="90"/>
      <c r="AVI25" s="90"/>
      <c r="AVJ25" s="90"/>
      <c r="AVK25" s="90"/>
      <c r="AVL25" s="90"/>
      <c r="AVM25" s="90"/>
      <c r="AVN25" s="90"/>
      <c r="AVO25" s="90"/>
      <c r="AVP25" s="90"/>
      <c r="AVQ25" s="90"/>
      <c r="AVR25" s="90"/>
      <c r="AVS25" s="90"/>
      <c r="AVT25" s="90"/>
      <c r="AVU25" s="90"/>
      <c r="AVV25" s="90"/>
      <c r="AVW25" s="90"/>
      <c r="AVX25" s="90"/>
      <c r="AVY25" s="90"/>
      <c r="AVZ25" s="90"/>
      <c r="AWA25" s="90"/>
      <c r="AWB25" s="90"/>
      <c r="AWC25" s="90"/>
      <c r="AWD25" s="90"/>
      <c r="AWE25" s="90"/>
      <c r="AWF25" s="90"/>
      <c r="AWG25" s="90"/>
      <c r="AWH25" s="90"/>
      <c r="AWI25" s="90"/>
      <c r="AWJ25" s="90"/>
      <c r="AWK25" s="90"/>
      <c r="AWL25" s="90"/>
      <c r="AWM25" s="90"/>
      <c r="AWN25" s="90"/>
      <c r="AWO25" s="90"/>
      <c r="AWP25" s="90"/>
      <c r="AWQ25" s="90"/>
      <c r="AWR25" s="90"/>
      <c r="AWS25" s="90"/>
      <c r="AWT25" s="90"/>
      <c r="AWU25" s="90"/>
      <c r="AWV25" s="90"/>
      <c r="AWW25" s="90"/>
      <c r="AWX25" s="90"/>
      <c r="AWY25" s="90"/>
      <c r="AWZ25" s="90"/>
      <c r="AXA25" s="90"/>
      <c r="AXB25" s="90"/>
      <c r="AXC25" s="90"/>
      <c r="AXD25" s="90"/>
      <c r="AXE25" s="90"/>
      <c r="AXF25" s="90"/>
      <c r="AXG25" s="90"/>
      <c r="AXH25" s="90"/>
      <c r="AXI25" s="90"/>
      <c r="AXJ25" s="90"/>
      <c r="AXK25" s="90"/>
      <c r="AXL25" s="90"/>
      <c r="AXM25" s="90"/>
      <c r="AXN25" s="90"/>
      <c r="AXO25" s="90"/>
      <c r="AXP25" s="90"/>
      <c r="AXQ25" s="90"/>
      <c r="AXR25" s="90"/>
      <c r="AXS25" s="90"/>
      <c r="AXT25" s="90"/>
      <c r="AXU25" s="90"/>
      <c r="AXV25" s="90"/>
      <c r="AXW25" s="90"/>
      <c r="AXX25" s="90"/>
      <c r="AXY25" s="90"/>
      <c r="AXZ25" s="90"/>
      <c r="AYA25" s="90"/>
      <c r="AYB25" s="90"/>
      <c r="AYC25" s="90"/>
      <c r="AYD25" s="90"/>
      <c r="AYE25" s="90"/>
      <c r="AYF25" s="90"/>
      <c r="AYG25" s="90"/>
      <c r="AYH25" s="90"/>
      <c r="AYI25" s="90"/>
      <c r="AYJ25" s="90"/>
      <c r="AYK25" s="90"/>
      <c r="AYL25" s="90"/>
      <c r="AYM25" s="90"/>
      <c r="AYN25" s="90"/>
      <c r="AYO25" s="90"/>
      <c r="AYP25" s="90"/>
      <c r="AYQ25" s="90"/>
      <c r="AYR25" s="90"/>
      <c r="AYS25" s="90"/>
      <c r="AYT25" s="90"/>
      <c r="AYU25" s="90"/>
      <c r="AYV25" s="90"/>
      <c r="AYW25" s="90"/>
      <c r="AYX25" s="90"/>
      <c r="AYY25" s="90"/>
      <c r="AYZ25" s="90"/>
      <c r="AZA25" s="90"/>
      <c r="AZB25" s="90"/>
      <c r="AZC25" s="90"/>
      <c r="AZD25" s="90"/>
      <c r="AZE25" s="90"/>
      <c r="AZF25" s="90"/>
      <c r="AZG25" s="90"/>
      <c r="AZH25" s="90"/>
      <c r="AZI25" s="90"/>
      <c r="AZJ25" s="90"/>
      <c r="AZK25" s="90"/>
      <c r="AZL25" s="90"/>
      <c r="AZM25" s="90"/>
      <c r="AZN25" s="90"/>
      <c r="AZO25" s="90"/>
      <c r="AZP25" s="90"/>
      <c r="AZQ25" s="90"/>
      <c r="AZR25" s="90"/>
      <c r="AZS25" s="90"/>
      <c r="AZT25" s="90"/>
      <c r="AZU25" s="90"/>
      <c r="AZV25" s="90"/>
      <c r="AZW25" s="90"/>
      <c r="AZX25" s="90"/>
      <c r="AZY25" s="90"/>
      <c r="AZZ25" s="90"/>
      <c r="BAA25" s="90"/>
      <c r="BAB25" s="90"/>
      <c r="BAC25" s="90"/>
      <c r="BAD25" s="90"/>
      <c r="BAE25" s="90"/>
      <c r="BAF25" s="90"/>
      <c r="BAG25" s="90"/>
      <c r="BAH25" s="90"/>
      <c r="BAI25" s="90"/>
      <c r="BAJ25" s="90"/>
      <c r="BAK25" s="90"/>
      <c r="BAL25" s="90"/>
      <c r="BAM25" s="90"/>
      <c r="BAN25" s="90"/>
      <c r="BAO25" s="90"/>
      <c r="BAP25" s="90"/>
      <c r="BAQ25" s="90"/>
      <c r="BAR25" s="90"/>
      <c r="BAS25" s="90"/>
      <c r="BAT25" s="90"/>
      <c r="BAU25" s="90"/>
      <c r="BAV25" s="90"/>
      <c r="BAW25" s="90"/>
      <c r="BAX25" s="90"/>
      <c r="BAY25" s="90"/>
      <c r="BAZ25" s="90"/>
      <c r="BBA25" s="90"/>
      <c r="BBB25" s="90"/>
      <c r="BBC25" s="90"/>
      <c r="BBD25" s="90"/>
      <c r="BBE25" s="90"/>
      <c r="BBF25" s="90"/>
      <c r="BBG25" s="90"/>
      <c r="BBH25" s="90"/>
      <c r="BBI25" s="90"/>
      <c r="BBJ25" s="90"/>
      <c r="BBK25" s="90"/>
      <c r="BBL25" s="90"/>
      <c r="BBM25" s="90"/>
      <c r="BBN25" s="90"/>
      <c r="BBO25" s="90"/>
      <c r="BBP25" s="90"/>
      <c r="BBQ25" s="90"/>
      <c r="BBR25" s="90"/>
      <c r="BBS25" s="90"/>
      <c r="BBT25" s="90"/>
      <c r="BBU25" s="90"/>
      <c r="BBV25" s="90"/>
      <c r="BBW25" s="90"/>
      <c r="BBX25" s="90"/>
      <c r="BBY25" s="90"/>
      <c r="BBZ25" s="90"/>
      <c r="BCA25" s="90"/>
      <c r="BCB25" s="90"/>
      <c r="BCC25" s="90"/>
      <c r="BCD25" s="90"/>
      <c r="BCE25" s="90"/>
      <c r="BCF25" s="90"/>
      <c r="BCG25" s="90"/>
      <c r="BCH25" s="90"/>
      <c r="BCI25" s="90"/>
      <c r="BCJ25" s="90"/>
      <c r="BCK25" s="90"/>
      <c r="BCL25" s="90"/>
      <c r="BCM25" s="90"/>
      <c r="BCN25" s="90"/>
      <c r="BCO25" s="90"/>
      <c r="BCP25" s="90"/>
      <c r="BCQ25" s="90"/>
      <c r="BCR25" s="90"/>
      <c r="BCS25" s="90"/>
      <c r="BCT25" s="90"/>
      <c r="BCU25" s="90"/>
      <c r="BCV25" s="90"/>
      <c r="BCW25" s="90"/>
      <c r="BCX25" s="90"/>
      <c r="BCY25" s="90"/>
      <c r="BCZ25" s="90"/>
      <c r="BDA25" s="90"/>
      <c r="BDB25" s="90"/>
      <c r="BDC25" s="90"/>
      <c r="BDD25" s="90"/>
      <c r="BDE25" s="90"/>
      <c r="BDF25" s="90"/>
      <c r="BDG25" s="90"/>
      <c r="BDH25" s="90"/>
      <c r="BDI25" s="90"/>
      <c r="BDJ25" s="90"/>
      <c r="BDK25" s="90"/>
      <c r="BDL25" s="90"/>
      <c r="BDM25" s="90"/>
      <c r="BDN25" s="90"/>
      <c r="BDO25" s="90"/>
      <c r="BDP25" s="90"/>
      <c r="BDQ25" s="90"/>
      <c r="BDR25" s="90"/>
      <c r="BDS25" s="90"/>
      <c r="BDT25" s="90"/>
      <c r="BDU25" s="90"/>
      <c r="BDV25" s="90"/>
      <c r="BDW25" s="90"/>
      <c r="BDX25" s="90"/>
      <c r="BDY25" s="90"/>
      <c r="BDZ25" s="90"/>
      <c r="BEA25" s="90"/>
      <c r="BEB25" s="90"/>
      <c r="BEC25" s="90"/>
      <c r="BED25" s="90"/>
      <c r="BEE25" s="90"/>
      <c r="BEF25" s="90"/>
      <c r="BEG25" s="90"/>
      <c r="BEH25" s="90"/>
      <c r="BEI25" s="90"/>
      <c r="BEJ25" s="90"/>
      <c r="BEK25" s="90"/>
      <c r="BEL25" s="90"/>
      <c r="BEM25" s="90"/>
      <c r="BEN25" s="90"/>
      <c r="BEO25" s="90"/>
      <c r="BEP25" s="90"/>
      <c r="BEQ25" s="90"/>
      <c r="BER25" s="90"/>
      <c r="BES25" s="90"/>
      <c r="BET25" s="90"/>
      <c r="BEU25" s="90"/>
      <c r="BEV25" s="90"/>
      <c r="BEW25" s="90"/>
      <c r="BEX25" s="90"/>
      <c r="BEY25" s="90"/>
      <c r="BEZ25" s="90"/>
      <c r="BFA25" s="90"/>
      <c r="BFB25" s="90"/>
      <c r="BFC25" s="90"/>
      <c r="BFD25" s="90"/>
      <c r="BFE25" s="90"/>
      <c r="BFF25" s="90"/>
      <c r="BFG25" s="90"/>
      <c r="BFH25" s="90"/>
      <c r="BFI25" s="90"/>
      <c r="BFJ25" s="90"/>
      <c r="BFK25" s="90"/>
      <c r="BFL25" s="90"/>
      <c r="BFM25" s="90"/>
      <c r="BFN25" s="90"/>
      <c r="BFO25" s="90"/>
      <c r="BFP25" s="90"/>
      <c r="BFQ25" s="90"/>
      <c r="BFR25" s="90"/>
      <c r="BFS25" s="90"/>
      <c r="BFT25" s="90"/>
      <c r="BFU25" s="90"/>
      <c r="BFV25" s="90"/>
      <c r="BFW25" s="90"/>
      <c r="BFX25" s="90"/>
      <c r="BFY25" s="90"/>
      <c r="BFZ25" s="90"/>
      <c r="BGA25" s="90"/>
    </row>
    <row r="26" spans="1:1535" s="156" customFormat="1" ht="12" customHeight="1" x14ac:dyDescent="0.2">
      <c r="A26" s="345" t="s">
        <v>111</v>
      </c>
      <c r="B26" s="346"/>
      <c r="C26" s="182">
        <f>Zápisy!W1601</f>
        <v>6</v>
      </c>
      <c r="D26" s="170">
        <f>Zápisy!X1601</f>
        <v>0</v>
      </c>
      <c r="E26" s="167">
        <f>Zápisy!U832</f>
        <v>4</v>
      </c>
      <c r="F26" s="177">
        <f>Zápisy!V832</f>
        <v>2</v>
      </c>
      <c r="G26" s="137">
        <f>Zápisy!U1997</f>
        <v>6</v>
      </c>
      <c r="H26" s="170">
        <f>Zápisy!V1997</f>
        <v>0</v>
      </c>
      <c r="I26" s="167">
        <f>Zápisy!W677</f>
        <v>0</v>
      </c>
      <c r="J26" s="177">
        <f>Zápisy!X677</f>
        <v>6</v>
      </c>
      <c r="K26" s="137">
        <f>Zápisy!W1800</f>
        <v>0</v>
      </c>
      <c r="L26" s="170">
        <f>Zápisy!X1800</f>
        <v>6</v>
      </c>
      <c r="M26" s="167">
        <f>Zápisy!U524</f>
        <v>2</v>
      </c>
      <c r="N26" s="177">
        <f>Zápisy!V524</f>
        <v>4</v>
      </c>
      <c r="O26" s="284" t="s">
        <v>77</v>
      </c>
      <c r="P26" s="285"/>
      <c r="Q26" s="167">
        <f>Zápisy!W348</f>
        <v>6</v>
      </c>
      <c r="R26" s="177">
        <f>Zápisy!X348</f>
        <v>0</v>
      </c>
      <c r="S26" s="137">
        <f>Zápisy!U1448</f>
        <v>2</v>
      </c>
      <c r="T26" s="170">
        <f>Zápisy!V1448</f>
        <v>4</v>
      </c>
      <c r="U26" s="167">
        <f>Zápisy!U149</f>
        <v>2</v>
      </c>
      <c r="V26" s="177">
        <f>Zápisy!V149</f>
        <v>4</v>
      </c>
      <c r="W26" s="137">
        <f>Zápisy!W1293</f>
        <v>4</v>
      </c>
      <c r="X26" s="170">
        <f>Zápisy!X1293</f>
        <v>2</v>
      </c>
      <c r="Y26" s="167">
        <f>Zápisy!W2592</f>
        <v>4</v>
      </c>
      <c r="Z26" s="177">
        <f>Zápisy!X2592</f>
        <v>2</v>
      </c>
      <c r="AA26" s="137">
        <f>Zápisy!U1140</f>
        <v>6</v>
      </c>
      <c r="AB26" s="170">
        <f>Zápisy!V1140</f>
        <v>0</v>
      </c>
      <c r="AC26" s="167">
        <f>Zápisy!U2393</f>
        <v>0</v>
      </c>
      <c r="AD26" s="177">
        <f>Zápisy!V2393</f>
        <v>6</v>
      </c>
      <c r="AE26" s="137">
        <f>Zápisy!W985</f>
        <v>6</v>
      </c>
      <c r="AF26" s="170">
        <f>Zápisy!X985</f>
        <v>0</v>
      </c>
      <c r="AG26" s="167">
        <f>Zápisy!W2196</f>
        <v>4</v>
      </c>
      <c r="AH26" s="134">
        <f>Zápisy!X2196</f>
        <v>2</v>
      </c>
      <c r="AI26" s="351">
        <f>SUM(CD26:DI26)</f>
        <v>15</v>
      </c>
      <c r="AJ26" s="420">
        <f>SUM(DK26:EP28)</f>
        <v>9</v>
      </c>
      <c r="AK26" s="420">
        <f>SUM(ER26:FW28)</f>
        <v>0</v>
      </c>
      <c r="AL26" s="420">
        <f>SUM(FY26:HD28)</f>
        <v>6</v>
      </c>
      <c r="AM26" s="376">
        <f>SUM(HF26:IK28)</f>
        <v>52</v>
      </c>
      <c r="AN26" s="443" t="s">
        <v>62</v>
      </c>
      <c r="AO26" s="399">
        <f>SUM(IM26:JR28)</f>
        <v>38</v>
      </c>
      <c r="AP26" s="394">
        <f>SUM(JT26:KY28)</f>
        <v>70</v>
      </c>
      <c r="AQ26" s="400" t="s">
        <v>62</v>
      </c>
      <c r="AR26" s="395">
        <f>SUM(LA26:MF28)</f>
        <v>50</v>
      </c>
      <c r="AS26" s="355">
        <f>IF(AI26=0,0,ML26/AI26)</f>
        <v>1005.9333333333333</v>
      </c>
      <c r="AT26" s="352">
        <f>SUM(AW26:CB28)</f>
        <v>18</v>
      </c>
      <c r="AU26" s="342">
        <f t="shared" ref="AU26" si="10">RANK(MN26,$MN$8:$MN$55)</f>
        <v>7</v>
      </c>
      <c r="AV26" s="90"/>
      <c r="AW26" s="334">
        <f>IF(C26&gt;D26,2,IF(AND(C26=D26,C26&gt;1),1,0))</f>
        <v>2</v>
      </c>
      <c r="AX26" s="334"/>
      <c r="AY26" s="334">
        <f>IF(E26&gt;F26,2,IF(AND(E26=F26,E26&gt;1),1,0))</f>
        <v>2</v>
      </c>
      <c r="AZ26" s="334"/>
      <c r="BA26" s="334">
        <f>IF(G26&gt;H26,2,IF(AND(G26=H26,G26&gt;1),1,0))</f>
        <v>2</v>
      </c>
      <c r="BB26" s="334"/>
      <c r="BC26" s="334">
        <f>IF(I26&gt;J26,2,IF(AND(I26=J26,I26&gt;1),1,0))</f>
        <v>0</v>
      </c>
      <c r="BD26" s="334"/>
      <c r="BE26" s="334">
        <f>IF(K26&gt;L26,2,IF(AND(K26=L26,K26&gt;1),1,0))</f>
        <v>0</v>
      </c>
      <c r="BF26" s="334"/>
      <c r="BG26" s="334">
        <f>IF(M26&gt;N26,2,IF(AND(M26=N26,M26&gt;1),1,0))</f>
        <v>0</v>
      </c>
      <c r="BH26" s="334"/>
      <c r="BI26" s="334"/>
      <c r="BJ26" s="334"/>
      <c r="BK26" s="334">
        <f>IF(Q26&gt;R26,2,IF(AND(Q26=R26,Q26&gt;1),1,0))</f>
        <v>2</v>
      </c>
      <c r="BL26" s="334"/>
      <c r="BM26" s="334">
        <f>IF(S26&gt;T26,2,IF(AND(S26=T26,S26&gt;1),1,0))</f>
        <v>0</v>
      </c>
      <c r="BN26" s="334"/>
      <c r="BO26" s="334">
        <f>IF(U26&gt;V26,2,IF(AND(U26=V26,U26&gt;1),1,0))</f>
        <v>0</v>
      </c>
      <c r="BP26" s="334"/>
      <c r="BQ26" s="334">
        <f>IF(W26&gt;X26,2,IF(AND(W26=X26,W26&gt;1),1,0))</f>
        <v>2</v>
      </c>
      <c r="BR26" s="334"/>
      <c r="BS26" s="334">
        <f>IF(Y26&gt;Z26,2,IF(AND(Y26=Z26,Y26&gt;1),1,0))</f>
        <v>2</v>
      </c>
      <c r="BT26" s="334"/>
      <c r="BU26" s="334">
        <f>IF(AA26&gt;AB26,2,IF(AND(AA26=AB26,AA26&gt;1),1,0))</f>
        <v>2</v>
      </c>
      <c r="BV26" s="334"/>
      <c r="BW26" s="334">
        <f>IF(AC26&gt;AD26,2,IF(AND(AC26=AD26,AC26&gt;1),1,0))</f>
        <v>0</v>
      </c>
      <c r="BX26" s="334"/>
      <c r="BY26" s="334">
        <f>IF(AE26&gt;AF26,2,IF(AND(AE26=AF26,AE26&gt;1),1,0))</f>
        <v>2</v>
      </c>
      <c r="BZ26" s="334"/>
      <c r="CA26" s="334">
        <f>IF(AG26&gt;AH26,2,IF(AND(AG26=AH26,AG26&gt;1),1,0))</f>
        <v>2</v>
      </c>
      <c r="CB26" s="334"/>
      <c r="CC26" s="330"/>
      <c r="CD26" s="334">
        <f>IF(C26+D26&gt;0,1,0)</f>
        <v>1</v>
      </c>
      <c r="CE26" s="334"/>
      <c r="CF26" s="334">
        <f>IF(E26+F26&gt;0,1,0)</f>
        <v>1</v>
      </c>
      <c r="CG26" s="334"/>
      <c r="CH26" s="334">
        <f>IF(G26+H26&gt;0,1,0)</f>
        <v>1</v>
      </c>
      <c r="CI26" s="334"/>
      <c r="CJ26" s="334">
        <f>IF(I26+J26&gt;0,1,0)</f>
        <v>1</v>
      </c>
      <c r="CK26" s="334"/>
      <c r="CL26" s="334">
        <f>IF(K26+L26&gt;0,1,0)</f>
        <v>1</v>
      </c>
      <c r="CM26" s="334"/>
      <c r="CN26" s="334">
        <f>IF(M26+N26&gt;0,1,0)</f>
        <v>1</v>
      </c>
      <c r="CO26" s="334"/>
      <c r="CP26" s="334"/>
      <c r="CQ26" s="334"/>
      <c r="CR26" s="334">
        <f>IF(Q26+R26&gt;0,1,0)</f>
        <v>1</v>
      </c>
      <c r="CS26" s="334"/>
      <c r="CT26" s="334">
        <f>IF(S26+T26&gt;0,1,0)</f>
        <v>1</v>
      </c>
      <c r="CU26" s="334"/>
      <c r="CV26" s="334">
        <f>IF(U26+V26&gt;0,1,0)</f>
        <v>1</v>
      </c>
      <c r="CW26" s="334"/>
      <c r="CX26" s="334">
        <f>IF(W26+X26&gt;0,1,0)</f>
        <v>1</v>
      </c>
      <c r="CY26" s="334"/>
      <c r="CZ26" s="334">
        <f>IF(Y26+Z26&gt;0,1,0)</f>
        <v>1</v>
      </c>
      <c r="DA26" s="334"/>
      <c r="DB26" s="334">
        <f>IF(AA26+AB26&gt;0,1,0)</f>
        <v>1</v>
      </c>
      <c r="DC26" s="334"/>
      <c r="DD26" s="334">
        <f>IF(AC26+AD26&gt;0,1,0)</f>
        <v>1</v>
      </c>
      <c r="DE26" s="334"/>
      <c r="DF26" s="334">
        <f>IF(AE26+AF26&gt;0,1,0)</f>
        <v>1</v>
      </c>
      <c r="DG26" s="334"/>
      <c r="DH26" s="334">
        <f>IF(AG26+AH26&gt;0,1,0)</f>
        <v>1</v>
      </c>
      <c r="DI26" s="334"/>
      <c r="DJ26" s="151"/>
      <c r="DK26" s="334">
        <f>IF(C26&gt;D26,1,0)</f>
        <v>1</v>
      </c>
      <c r="DL26" s="334"/>
      <c r="DM26" s="334">
        <f>IF(E26&gt;F26,1,0)</f>
        <v>1</v>
      </c>
      <c r="DN26" s="334"/>
      <c r="DO26" s="334">
        <f>IF(G26&gt;H26,1,0)</f>
        <v>1</v>
      </c>
      <c r="DP26" s="334"/>
      <c r="DQ26" s="334">
        <f>IF(I26&gt;J26,1,0)</f>
        <v>0</v>
      </c>
      <c r="DR26" s="334"/>
      <c r="DS26" s="334">
        <f>IF(K26&gt;L26,1,0)</f>
        <v>0</v>
      </c>
      <c r="DT26" s="334"/>
      <c r="DU26" s="334">
        <f>IF(M26&gt;N26,1,0)</f>
        <v>0</v>
      </c>
      <c r="DV26" s="334"/>
      <c r="DW26" s="334"/>
      <c r="DX26" s="334"/>
      <c r="DY26" s="334">
        <f>IF(Q26&gt;R26,1,0)</f>
        <v>1</v>
      </c>
      <c r="DZ26" s="334"/>
      <c r="EA26" s="334">
        <f>IF(S26&gt;T26,1,0)</f>
        <v>0</v>
      </c>
      <c r="EB26" s="334"/>
      <c r="EC26" s="334">
        <f>IF(U26&gt;V26,1,0)</f>
        <v>0</v>
      </c>
      <c r="ED26" s="334"/>
      <c r="EE26" s="334">
        <f>IF(W26&gt;X26,1,0)</f>
        <v>1</v>
      </c>
      <c r="EF26" s="334"/>
      <c r="EG26" s="334">
        <f>IF(Y26&gt;Z26,1,0)</f>
        <v>1</v>
      </c>
      <c r="EH26" s="334"/>
      <c r="EI26" s="334">
        <f>IF(AA26&gt;AB26,1,0)</f>
        <v>1</v>
      </c>
      <c r="EJ26" s="334"/>
      <c r="EK26" s="334">
        <f>IF(AC26&gt;AD26,1,0)</f>
        <v>0</v>
      </c>
      <c r="EL26" s="334"/>
      <c r="EM26" s="334">
        <f>IF(AE26&gt;AF26,1,0)</f>
        <v>1</v>
      </c>
      <c r="EN26" s="334"/>
      <c r="EO26" s="334">
        <f>IF(AG26&gt;AH26,1,0)</f>
        <v>1</v>
      </c>
      <c r="EP26" s="334"/>
      <c r="EQ26" s="90"/>
      <c r="ER26" s="334">
        <f>IF(AND(C26=D26,C26&gt;0),1,0)</f>
        <v>0</v>
      </c>
      <c r="ES26" s="334"/>
      <c r="ET26" s="334">
        <f>IF(AND(E26=F26,E26&gt;0),1,0)</f>
        <v>0</v>
      </c>
      <c r="EU26" s="334"/>
      <c r="EV26" s="334">
        <f>IF(AND(G26=H26,G26&gt;0),1,0)</f>
        <v>0</v>
      </c>
      <c r="EW26" s="334"/>
      <c r="EX26" s="334">
        <f>IF(AND(I26=J26,I26&gt;0),1,0)</f>
        <v>0</v>
      </c>
      <c r="EY26" s="334"/>
      <c r="EZ26" s="334">
        <f>IF(AND(K26=L26,K26&gt;0),1,0)</f>
        <v>0</v>
      </c>
      <c r="FA26" s="334"/>
      <c r="FB26" s="334">
        <f>IF(AND(M26=N26,M26&gt;0),1,0)</f>
        <v>0</v>
      </c>
      <c r="FC26" s="334"/>
      <c r="FD26" s="334"/>
      <c r="FE26" s="334"/>
      <c r="FF26" s="334">
        <f>IF(AND(Q26=R26,Q26&gt;0),1,0)</f>
        <v>0</v>
      </c>
      <c r="FG26" s="334"/>
      <c r="FH26" s="334">
        <f>IF(AND(S26=T26,S26&gt;0),1,0)</f>
        <v>0</v>
      </c>
      <c r="FI26" s="334"/>
      <c r="FJ26" s="334">
        <f>IF(AND(U26=V26,U26&gt;0),1,0)</f>
        <v>0</v>
      </c>
      <c r="FK26" s="334"/>
      <c r="FL26" s="334">
        <f>IF(AND(W26=X26,W26&gt;0),1,0)</f>
        <v>0</v>
      </c>
      <c r="FM26" s="334"/>
      <c r="FN26" s="334">
        <f>IF(AND(Y26=Z26,Y26&gt;0),1,0)</f>
        <v>0</v>
      </c>
      <c r="FO26" s="334"/>
      <c r="FP26" s="334">
        <f>IF(AND(AA26=AB26,AA26&gt;0),1,0)</f>
        <v>0</v>
      </c>
      <c r="FQ26" s="334"/>
      <c r="FR26" s="334">
        <f>IF(AND(AC26=AD26,AC26&gt;0),1,0)</f>
        <v>0</v>
      </c>
      <c r="FS26" s="334"/>
      <c r="FT26" s="334">
        <f>IF(AND(AE26=AF26,AE26&gt;0),1,0)</f>
        <v>0</v>
      </c>
      <c r="FU26" s="334"/>
      <c r="FV26" s="334">
        <f>IF(AND(AG26=AH26,AG26&gt;0),1,0)</f>
        <v>0</v>
      </c>
      <c r="FW26" s="334"/>
      <c r="FX26" s="90"/>
      <c r="FY26" s="334">
        <f>IF(C26&lt;D26,1,0)</f>
        <v>0</v>
      </c>
      <c r="FZ26" s="334"/>
      <c r="GA26" s="334">
        <f>IF(E26&lt;F26,1,0)</f>
        <v>0</v>
      </c>
      <c r="GB26" s="334"/>
      <c r="GC26" s="334">
        <f>IF(G26&lt;H26,1,0)</f>
        <v>0</v>
      </c>
      <c r="GD26" s="334"/>
      <c r="GE26" s="334">
        <f>IF(I26&lt;J26,1,0)</f>
        <v>1</v>
      </c>
      <c r="GF26" s="334"/>
      <c r="GG26" s="334">
        <f>IF(K26&lt;L26,1,0)</f>
        <v>1</v>
      </c>
      <c r="GH26" s="334"/>
      <c r="GI26" s="334">
        <f>IF(M26&lt;N26,1,0)</f>
        <v>1</v>
      </c>
      <c r="GJ26" s="334"/>
      <c r="GK26" s="334"/>
      <c r="GL26" s="334"/>
      <c r="GM26" s="334">
        <f>IF(Q26&lt;R26,1,0)</f>
        <v>0</v>
      </c>
      <c r="GN26" s="334"/>
      <c r="GO26" s="334">
        <f>IF(S26&lt;T26,1,0)</f>
        <v>1</v>
      </c>
      <c r="GP26" s="334"/>
      <c r="GQ26" s="334">
        <f>IF(U26&lt;V26,1,0)</f>
        <v>1</v>
      </c>
      <c r="GR26" s="334"/>
      <c r="GS26" s="334">
        <f>IF(W26&lt;X26,1,0)</f>
        <v>0</v>
      </c>
      <c r="GT26" s="334"/>
      <c r="GU26" s="334">
        <f>IF(Y26&lt;Z26,1,0)</f>
        <v>0</v>
      </c>
      <c r="GV26" s="334"/>
      <c r="GW26" s="334">
        <f>IF(AA26&lt;AB26,1,0)</f>
        <v>0</v>
      </c>
      <c r="GX26" s="334"/>
      <c r="GY26" s="334">
        <f>IF(AC26&lt;AD26,1,0)</f>
        <v>1</v>
      </c>
      <c r="GZ26" s="334"/>
      <c r="HA26" s="334">
        <f>IF(AE26&lt;AF26,1,0)</f>
        <v>0</v>
      </c>
      <c r="HB26" s="334"/>
      <c r="HC26" s="334">
        <f>IF(AG26&lt;AH26,1,0)</f>
        <v>0</v>
      </c>
      <c r="HD26" s="334"/>
      <c r="HE26" s="90"/>
      <c r="HF26" s="334">
        <f>C26</f>
        <v>6</v>
      </c>
      <c r="HG26" s="334"/>
      <c r="HH26" s="334">
        <f>E26</f>
        <v>4</v>
      </c>
      <c r="HI26" s="334"/>
      <c r="HJ26" s="334">
        <f>G26</f>
        <v>6</v>
      </c>
      <c r="HK26" s="334"/>
      <c r="HL26" s="334">
        <f>I26</f>
        <v>0</v>
      </c>
      <c r="HM26" s="334"/>
      <c r="HN26" s="334">
        <f>K26</f>
        <v>0</v>
      </c>
      <c r="HO26" s="334"/>
      <c r="HP26" s="334">
        <f>M26</f>
        <v>2</v>
      </c>
      <c r="HQ26" s="334"/>
      <c r="HR26" s="334"/>
      <c r="HS26" s="334"/>
      <c r="HT26" s="334">
        <f>Q26</f>
        <v>6</v>
      </c>
      <c r="HU26" s="334"/>
      <c r="HV26" s="334">
        <f>S26</f>
        <v>2</v>
      </c>
      <c r="HW26" s="334"/>
      <c r="HX26" s="334">
        <f>U26</f>
        <v>2</v>
      </c>
      <c r="HY26" s="334"/>
      <c r="HZ26" s="334">
        <f>W26</f>
        <v>4</v>
      </c>
      <c r="IA26" s="334"/>
      <c r="IB26" s="334">
        <f>Y26</f>
        <v>4</v>
      </c>
      <c r="IC26" s="334"/>
      <c r="ID26" s="334">
        <f>AA26</f>
        <v>6</v>
      </c>
      <c r="IE26" s="334"/>
      <c r="IF26" s="334">
        <f>AC26</f>
        <v>0</v>
      </c>
      <c r="IG26" s="334"/>
      <c r="IH26" s="334">
        <f>AE26</f>
        <v>6</v>
      </c>
      <c r="II26" s="334"/>
      <c r="IJ26" s="334">
        <f>AG26</f>
        <v>4</v>
      </c>
      <c r="IK26" s="334"/>
      <c r="IL26" s="90"/>
      <c r="IM26" s="334">
        <f>D26</f>
        <v>0</v>
      </c>
      <c r="IN26" s="334"/>
      <c r="IO26" s="334">
        <f>F26</f>
        <v>2</v>
      </c>
      <c r="IP26" s="334"/>
      <c r="IQ26" s="334">
        <f>H26</f>
        <v>0</v>
      </c>
      <c r="IR26" s="334"/>
      <c r="IS26" s="334">
        <f>J26</f>
        <v>6</v>
      </c>
      <c r="IT26" s="334"/>
      <c r="IU26" s="334">
        <f>L26</f>
        <v>6</v>
      </c>
      <c r="IV26" s="334"/>
      <c r="IW26" s="334">
        <f>N26</f>
        <v>4</v>
      </c>
      <c r="IX26" s="334"/>
      <c r="IY26" s="334"/>
      <c r="IZ26" s="334"/>
      <c r="JA26" s="334">
        <f>R26</f>
        <v>0</v>
      </c>
      <c r="JB26" s="334"/>
      <c r="JC26" s="334">
        <f>T26</f>
        <v>4</v>
      </c>
      <c r="JD26" s="334"/>
      <c r="JE26" s="334">
        <f>V26</f>
        <v>4</v>
      </c>
      <c r="JF26" s="334"/>
      <c r="JG26" s="334">
        <f>X26</f>
        <v>2</v>
      </c>
      <c r="JH26" s="334"/>
      <c r="JI26" s="334">
        <f>Z26</f>
        <v>2</v>
      </c>
      <c r="JJ26" s="334"/>
      <c r="JK26" s="334">
        <f>AB26</f>
        <v>0</v>
      </c>
      <c r="JL26" s="334"/>
      <c r="JM26" s="334">
        <f>AD26</f>
        <v>6</v>
      </c>
      <c r="JN26" s="334"/>
      <c r="JO26" s="334">
        <f>AF26</f>
        <v>0</v>
      </c>
      <c r="JP26" s="334"/>
      <c r="JQ26" s="334">
        <f>AH26</f>
        <v>2</v>
      </c>
      <c r="JR26" s="334"/>
      <c r="JS26" s="90"/>
      <c r="JT26" s="334">
        <f>C27</f>
        <v>6.5</v>
      </c>
      <c r="JU26" s="334"/>
      <c r="JV26" s="334">
        <f>E27</f>
        <v>6</v>
      </c>
      <c r="JW26" s="334"/>
      <c r="JX26" s="334">
        <f>G27</f>
        <v>5</v>
      </c>
      <c r="JY26" s="334"/>
      <c r="JZ26" s="334">
        <f>I27</f>
        <v>2.5</v>
      </c>
      <c r="KA26" s="334"/>
      <c r="KB26" s="334">
        <f>K27</f>
        <v>2</v>
      </c>
      <c r="KC26" s="334"/>
      <c r="KD26" s="334">
        <f>M27</f>
        <v>3</v>
      </c>
      <c r="KE26" s="334"/>
      <c r="KF26" s="334"/>
      <c r="KG26" s="334"/>
      <c r="KH26" s="334">
        <f>Q27</f>
        <v>6</v>
      </c>
      <c r="KI26" s="334"/>
      <c r="KJ26" s="334">
        <f>S27</f>
        <v>4</v>
      </c>
      <c r="KK26" s="334"/>
      <c r="KL26" s="334">
        <f>U27</f>
        <v>3</v>
      </c>
      <c r="KM26" s="334"/>
      <c r="KN26" s="334">
        <f>W27</f>
        <v>6</v>
      </c>
      <c r="KO26" s="334"/>
      <c r="KP26" s="334">
        <f>Y27</f>
        <v>4.5</v>
      </c>
      <c r="KQ26" s="334"/>
      <c r="KR26" s="334">
        <f>AA27</f>
        <v>8</v>
      </c>
      <c r="KS26" s="334"/>
      <c r="KT26" s="334">
        <f>AC27</f>
        <v>4</v>
      </c>
      <c r="KU26" s="334"/>
      <c r="KV26" s="334">
        <f>AE27</f>
        <v>5</v>
      </c>
      <c r="KW26" s="334"/>
      <c r="KX26" s="334">
        <f>AG27</f>
        <v>4.5</v>
      </c>
      <c r="KY26" s="334"/>
      <c r="KZ26" s="90"/>
      <c r="LA26" s="334">
        <f>D27</f>
        <v>1.5</v>
      </c>
      <c r="LB26" s="334"/>
      <c r="LC26" s="334">
        <f>F27</f>
        <v>2</v>
      </c>
      <c r="LD26" s="334"/>
      <c r="LE26" s="334">
        <f>H27</f>
        <v>3</v>
      </c>
      <c r="LF26" s="334"/>
      <c r="LG26" s="334">
        <f>J27</f>
        <v>5.5</v>
      </c>
      <c r="LH26" s="334"/>
      <c r="LI26" s="334">
        <f>L27</f>
        <v>6</v>
      </c>
      <c r="LJ26" s="334"/>
      <c r="LK26" s="334">
        <f>N27</f>
        <v>5</v>
      </c>
      <c r="LL26" s="334"/>
      <c r="LM26" s="334"/>
      <c r="LN26" s="334"/>
      <c r="LO26" s="334">
        <f>R27</f>
        <v>2</v>
      </c>
      <c r="LP26" s="334"/>
      <c r="LQ26" s="334">
        <f>T27</f>
        <v>4</v>
      </c>
      <c r="LR26" s="334"/>
      <c r="LS26" s="334">
        <f>V27</f>
        <v>5</v>
      </c>
      <c r="LT26" s="334"/>
      <c r="LU26" s="334">
        <f>X27</f>
        <v>2</v>
      </c>
      <c r="LV26" s="334"/>
      <c r="LW26" s="334">
        <f>Z27</f>
        <v>3.5</v>
      </c>
      <c r="LX26" s="334"/>
      <c r="LY26" s="334">
        <f>AB27</f>
        <v>0</v>
      </c>
      <c r="LZ26" s="334"/>
      <c r="MA26" s="334">
        <f>AD27</f>
        <v>4</v>
      </c>
      <c r="MB26" s="334"/>
      <c r="MC26" s="334">
        <f>AF27</f>
        <v>3</v>
      </c>
      <c r="MD26" s="334"/>
      <c r="ME26" s="334">
        <f>AH27</f>
        <v>3.5</v>
      </c>
      <c r="MF26" s="334"/>
      <c r="MG26" s="90"/>
      <c r="MH26" s="462">
        <f>AM26-AO26</f>
        <v>14</v>
      </c>
      <c r="MI26" s="153"/>
      <c r="MJ26" s="461">
        <f>AP26-AR26</f>
        <v>20</v>
      </c>
      <c r="MK26" s="188"/>
      <c r="ML26" s="336">
        <f>SUM(C28+E28+G28+I28+K28+M28+Q28+S28+U28+W28+Y28+AA28+AC28+AE28+AG28)</f>
        <v>15089</v>
      </c>
      <c r="MM26" s="153"/>
      <c r="MN26" s="462">
        <f>(AT26*100000000)+(MH26*1000000)+(MJ26*10000)+AS26-MP26</f>
        <v>1814201005.9333334</v>
      </c>
      <c r="MO26" s="90"/>
      <c r="MP26" s="327">
        <f t="shared" ref="MP26" si="11">IF(AI26=0,100000000,0)</f>
        <v>0</v>
      </c>
      <c r="MQ26" s="90"/>
      <c r="MR26" s="90"/>
      <c r="MS26" s="90"/>
      <c r="MT26" s="90"/>
      <c r="MU26" s="90"/>
      <c r="MV26" s="90"/>
      <c r="MW26" s="90"/>
      <c r="MX26" s="90"/>
      <c r="MY26" s="90"/>
      <c r="MZ26" s="90"/>
      <c r="NA26" s="90"/>
      <c r="NB26" s="90"/>
      <c r="NC26" s="90"/>
      <c r="ND26" s="90"/>
      <c r="NE26" s="90"/>
      <c r="NF26" s="90"/>
      <c r="NG26" s="90"/>
      <c r="NH26" s="90"/>
      <c r="NI26" s="90"/>
      <c r="NJ26" s="90"/>
      <c r="NK26" s="90"/>
      <c r="NL26" s="90"/>
      <c r="NM26" s="90"/>
      <c r="NN26" s="90"/>
      <c r="NO26" s="90"/>
      <c r="NP26" s="90"/>
      <c r="NQ26" s="90"/>
      <c r="NR26" s="90"/>
      <c r="NS26" s="90"/>
      <c r="NT26" s="90"/>
      <c r="NU26" s="90"/>
      <c r="NV26" s="90"/>
      <c r="NW26" s="90"/>
      <c r="NX26" s="90"/>
      <c r="NY26" s="90"/>
      <c r="NZ26" s="90"/>
      <c r="OA26" s="90"/>
      <c r="OB26" s="90"/>
      <c r="OC26" s="90"/>
      <c r="OD26" s="90"/>
      <c r="OE26" s="90"/>
      <c r="OF26" s="90"/>
      <c r="OG26" s="90"/>
      <c r="OH26" s="90"/>
      <c r="OI26" s="90"/>
      <c r="OJ26" s="90"/>
      <c r="OK26" s="90"/>
      <c r="OL26" s="90"/>
      <c r="OM26" s="90"/>
      <c r="ON26" s="90"/>
      <c r="OO26" s="90"/>
      <c r="OP26" s="90"/>
      <c r="OQ26" s="90"/>
      <c r="OR26" s="90"/>
      <c r="OS26" s="90"/>
      <c r="OT26" s="90"/>
      <c r="OU26" s="90"/>
      <c r="OV26" s="90"/>
      <c r="OW26" s="90"/>
      <c r="OX26" s="90"/>
      <c r="OY26" s="90"/>
      <c r="OZ26" s="90"/>
      <c r="PA26" s="90"/>
      <c r="PB26" s="90"/>
      <c r="PC26" s="90"/>
      <c r="PD26" s="90"/>
      <c r="PE26" s="90"/>
      <c r="PF26" s="90"/>
      <c r="PG26" s="90"/>
      <c r="PH26" s="90"/>
      <c r="PI26" s="90"/>
      <c r="PJ26" s="90"/>
      <c r="PK26" s="90"/>
      <c r="PL26" s="90"/>
      <c r="PM26" s="90"/>
      <c r="PN26" s="90"/>
      <c r="PO26" s="90"/>
      <c r="PP26" s="90"/>
      <c r="PQ26" s="90"/>
      <c r="PR26" s="90"/>
      <c r="PS26" s="90"/>
      <c r="PT26" s="90"/>
      <c r="PU26" s="90"/>
      <c r="PV26" s="90"/>
      <c r="PW26" s="90"/>
      <c r="PX26" s="90"/>
      <c r="PY26" s="90"/>
      <c r="PZ26" s="90"/>
      <c r="QA26" s="90"/>
      <c r="QB26" s="90"/>
      <c r="QC26" s="90"/>
      <c r="QD26" s="90"/>
      <c r="QE26" s="90"/>
      <c r="QF26" s="90"/>
      <c r="QG26" s="90"/>
      <c r="QH26" s="90"/>
      <c r="QI26" s="90"/>
      <c r="QJ26" s="90"/>
      <c r="QK26" s="90"/>
      <c r="QL26" s="90"/>
      <c r="QM26" s="90"/>
      <c r="QN26" s="90"/>
      <c r="QO26" s="90"/>
      <c r="QP26" s="90"/>
      <c r="QQ26" s="90"/>
      <c r="QR26" s="90"/>
      <c r="QS26" s="90"/>
      <c r="QT26" s="90"/>
      <c r="QU26" s="90"/>
      <c r="QV26" s="90"/>
      <c r="QW26" s="90"/>
      <c r="QX26" s="90"/>
      <c r="QY26" s="90"/>
      <c r="QZ26" s="90"/>
      <c r="RA26" s="90"/>
      <c r="RB26" s="90"/>
      <c r="RC26" s="90"/>
      <c r="RD26" s="90"/>
      <c r="RE26" s="90"/>
      <c r="RF26" s="90"/>
      <c r="RG26" s="90"/>
      <c r="RH26" s="90"/>
      <c r="RI26" s="90"/>
      <c r="RJ26" s="90"/>
      <c r="RK26" s="90"/>
      <c r="RL26" s="90"/>
      <c r="RM26" s="90"/>
      <c r="RN26" s="90"/>
      <c r="RO26" s="90"/>
      <c r="RP26" s="90"/>
      <c r="RQ26" s="90"/>
      <c r="RR26" s="90"/>
      <c r="RS26" s="90"/>
      <c r="RT26" s="90"/>
      <c r="RU26" s="90"/>
      <c r="RV26" s="90"/>
      <c r="RW26" s="90"/>
      <c r="RX26" s="90"/>
      <c r="RY26" s="90"/>
      <c r="RZ26" s="90"/>
      <c r="SA26" s="90"/>
      <c r="SB26" s="90"/>
      <c r="SC26" s="90"/>
      <c r="SD26" s="90"/>
      <c r="SE26" s="90"/>
      <c r="SF26" s="90"/>
      <c r="SG26" s="90"/>
      <c r="SH26" s="90"/>
      <c r="SI26" s="90"/>
      <c r="SJ26" s="90"/>
      <c r="SK26" s="90"/>
      <c r="SL26" s="90"/>
      <c r="SM26" s="90"/>
      <c r="SN26" s="90"/>
      <c r="SO26" s="90"/>
      <c r="SP26" s="90"/>
      <c r="SQ26" s="90"/>
      <c r="SR26" s="90"/>
      <c r="SS26" s="90"/>
      <c r="ST26" s="90"/>
      <c r="SU26" s="90"/>
      <c r="SV26" s="90"/>
      <c r="SW26" s="90"/>
      <c r="SX26" s="90"/>
      <c r="SY26" s="90"/>
      <c r="SZ26" s="90"/>
      <c r="TA26" s="90"/>
      <c r="TB26" s="90"/>
      <c r="TC26" s="90"/>
      <c r="TD26" s="90"/>
      <c r="TE26" s="90"/>
      <c r="TF26" s="90"/>
      <c r="TG26" s="90"/>
      <c r="TH26" s="90"/>
      <c r="TI26" s="90"/>
      <c r="TJ26" s="90"/>
      <c r="TK26" s="90"/>
      <c r="TL26" s="90"/>
      <c r="TM26" s="90"/>
      <c r="TN26" s="90"/>
      <c r="TO26" s="90"/>
      <c r="TP26" s="90"/>
      <c r="TQ26" s="90"/>
      <c r="TR26" s="90"/>
      <c r="TS26" s="90"/>
      <c r="TT26" s="90"/>
      <c r="TU26" s="90"/>
      <c r="TV26" s="90"/>
      <c r="TW26" s="90"/>
      <c r="TX26" s="90"/>
      <c r="TY26" s="90"/>
      <c r="TZ26" s="90"/>
      <c r="UA26" s="90"/>
      <c r="UB26" s="90"/>
      <c r="UC26" s="90"/>
      <c r="UD26" s="90"/>
      <c r="UE26" s="90"/>
      <c r="UF26" s="90"/>
      <c r="UG26" s="90"/>
      <c r="UH26" s="90"/>
      <c r="UI26" s="90"/>
      <c r="UJ26" s="90"/>
      <c r="UK26" s="90"/>
      <c r="UL26" s="90"/>
      <c r="UM26" s="90"/>
      <c r="UN26" s="90"/>
      <c r="UO26" s="90"/>
      <c r="UP26" s="90"/>
      <c r="UQ26" s="90"/>
      <c r="UR26" s="90"/>
      <c r="US26" s="90"/>
      <c r="UT26" s="90"/>
      <c r="UU26" s="90"/>
      <c r="UV26" s="90"/>
      <c r="UW26" s="90"/>
      <c r="UX26" s="90"/>
      <c r="UY26" s="90"/>
      <c r="UZ26" s="90"/>
      <c r="VA26" s="90"/>
      <c r="VB26" s="90"/>
      <c r="VC26" s="90"/>
      <c r="VD26" s="90"/>
      <c r="VE26" s="90"/>
      <c r="VF26" s="90"/>
      <c r="VG26" s="90"/>
      <c r="VH26" s="90"/>
      <c r="VI26" s="90"/>
      <c r="VJ26" s="90"/>
      <c r="VK26" s="90"/>
      <c r="VL26" s="90"/>
      <c r="VM26" s="90"/>
      <c r="VN26" s="90"/>
      <c r="VO26" s="90"/>
      <c r="VP26" s="90"/>
      <c r="VQ26" s="90"/>
      <c r="VR26" s="90"/>
      <c r="VS26" s="90"/>
      <c r="VT26" s="90"/>
      <c r="VU26" s="90"/>
      <c r="VV26" s="90"/>
      <c r="VW26" s="90"/>
      <c r="VX26" s="90"/>
      <c r="VY26" s="90"/>
      <c r="VZ26" s="90"/>
      <c r="WA26" s="90"/>
      <c r="WB26" s="90"/>
      <c r="WC26" s="90"/>
      <c r="WD26" s="90"/>
      <c r="WE26" s="90"/>
      <c r="WF26" s="90"/>
      <c r="WG26" s="90"/>
      <c r="WH26" s="90"/>
      <c r="WI26" s="90"/>
      <c r="WJ26" s="90"/>
      <c r="WK26" s="90"/>
      <c r="WL26" s="90"/>
      <c r="WM26" s="90"/>
      <c r="WN26" s="90"/>
      <c r="WO26" s="90"/>
      <c r="WP26" s="90"/>
      <c r="WQ26" s="90"/>
      <c r="WR26" s="90"/>
      <c r="WS26" s="90"/>
      <c r="WT26" s="90"/>
      <c r="WU26" s="90"/>
      <c r="WV26" s="90"/>
      <c r="WW26" s="90"/>
      <c r="WX26" s="90"/>
      <c r="WY26" s="90"/>
      <c r="WZ26" s="90"/>
      <c r="XA26" s="90"/>
      <c r="XB26" s="90"/>
      <c r="XC26" s="90"/>
      <c r="XD26" s="90"/>
      <c r="XE26" s="90"/>
      <c r="XF26" s="90"/>
      <c r="XG26" s="90"/>
      <c r="XH26" s="90"/>
      <c r="XI26" s="90"/>
      <c r="XJ26" s="90"/>
      <c r="XK26" s="90"/>
      <c r="XL26" s="90"/>
      <c r="XM26" s="90"/>
      <c r="XN26" s="90"/>
      <c r="XO26" s="90"/>
      <c r="XP26" s="90"/>
      <c r="XQ26" s="90"/>
      <c r="XR26" s="90"/>
      <c r="XS26" s="90"/>
      <c r="XT26" s="90"/>
      <c r="XU26" s="90"/>
      <c r="XV26" s="90"/>
      <c r="XW26" s="90"/>
      <c r="XX26" s="90"/>
      <c r="XY26" s="90"/>
      <c r="XZ26" s="90"/>
      <c r="YA26" s="90"/>
      <c r="YB26" s="90"/>
      <c r="YC26" s="90"/>
      <c r="YD26" s="90"/>
      <c r="YE26" s="90"/>
      <c r="YF26" s="90"/>
      <c r="YG26" s="90"/>
      <c r="YH26" s="90"/>
      <c r="YI26" s="90"/>
      <c r="YJ26" s="90"/>
      <c r="YK26" s="90"/>
      <c r="YL26" s="90"/>
      <c r="YM26" s="90"/>
      <c r="YN26" s="90"/>
      <c r="YO26" s="90"/>
      <c r="YP26" s="90"/>
      <c r="YQ26" s="90"/>
      <c r="YR26" s="90"/>
      <c r="YS26" s="90"/>
      <c r="YT26" s="90"/>
      <c r="YU26" s="90"/>
      <c r="YV26" s="90"/>
      <c r="YW26" s="90"/>
      <c r="YX26" s="90"/>
      <c r="YY26" s="90"/>
      <c r="YZ26" s="90"/>
      <c r="ZA26" s="90"/>
      <c r="ZB26" s="90"/>
      <c r="ZC26" s="90"/>
      <c r="ZD26" s="90"/>
      <c r="ZE26" s="90"/>
      <c r="ZF26" s="90"/>
      <c r="ZG26" s="90"/>
      <c r="ZH26" s="90"/>
      <c r="ZI26" s="90"/>
      <c r="ZJ26" s="90"/>
      <c r="ZK26" s="90"/>
      <c r="ZL26" s="90"/>
      <c r="ZM26" s="90"/>
      <c r="ZN26" s="90"/>
      <c r="ZO26" s="90"/>
      <c r="ZP26" s="90"/>
      <c r="ZQ26" s="90"/>
      <c r="ZR26" s="90"/>
      <c r="ZS26" s="90"/>
      <c r="ZT26" s="90"/>
      <c r="ZU26" s="90"/>
      <c r="ZV26" s="90"/>
      <c r="ZW26" s="90"/>
      <c r="ZX26" s="90"/>
      <c r="ZY26" s="90"/>
      <c r="ZZ26" s="90"/>
      <c r="AAA26" s="90"/>
      <c r="AAB26" s="90"/>
      <c r="AAC26" s="90"/>
      <c r="AAD26" s="90"/>
      <c r="AAE26" s="90"/>
      <c r="AAF26" s="90"/>
      <c r="AAG26" s="90"/>
      <c r="AAH26" s="90"/>
      <c r="AAI26" s="90"/>
      <c r="AAJ26" s="90"/>
      <c r="AAK26" s="90"/>
      <c r="AAL26" s="90"/>
      <c r="AAM26" s="90"/>
      <c r="AAN26" s="90"/>
      <c r="AAO26" s="90"/>
      <c r="AAP26" s="90"/>
      <c r="AAQ26" s="90"/>
      <c r="AAR26" s="90"/>
      <c r="AAS26" s="90"/>
      <c r="AAT26" s="90"/>
      <c r="AAU26" s="90"/>
      <c r="AAV26" s="90"/>
      <c r="AAW26" s="90"/>
      <c r="AAX26" s="90"/>
      <c r="AAY26" s="90"/>
      <c r="AAZ26" s="90"/>
      <c r="ABA26" s="90"/>
      <c r="ABB26" s="90"/>
      <c r="ABC26" s="90"/>
      <c r="ABD26" s="90"/>
      <c r="ABE26" s="90"/>
      <c r="ABF26" s="90"/>
      <c r="ABG26" s="90"/>
      <c r="ABH26" s="90"/>
      <c r="ABI26" s="90"/>
      <c r="ABJ26" s="90"/>
      <c r="ABK26" s="90"/>
      <c r="ABL26" s="90"/>
      <c r="ABM26" s="90"/>
      <c r="ABN26" s="90"/>
      <c r="ABO26" s="90"/>
      <c r="ABP26" s="90"/>
      <c r="ABQ26" s="90"/>
      <c r="ABR26" s="90"/>
      <c r="ABS26" s="90"/>
      <c r="ABT26" s="90"/>
      <c r="ABU26" s="90"/>
      <c r="ABV26" s="90"/>
      <c r="ABW26" s="90"/>
      <c r="ABX26" s="90"/>
      <c r="ABY26" s="90"/>
      <c r="ABZ26" s="90"/>
      <c r="ACA26" s="90"/>
      <c r="ACB26" s="90"/>
      <c r="ACC26" s="90"/>
      <c r="ACD26" s="90"/>
      <c r="ACE26" s="90"/>
      <c r="ACF26" s="90"/>
      <c r="ACG26" s="90"/>
      <c r="ACH26" s="90"/>
      <c r="ACI26" s="90"/>
      <c r="ACJ26" s="90"/>
      <c r="ACK26" s="90"/>
      <c r="ACL26" s="90"/>
      <c r="ACM26" s="90"/>
      <c r="ACN26" s="90"/>
      <c r="ACO26" s="90"/>
      <c r="ACP26" s="90"/>
      <c r="ACQ26" s="90"/>
      <c r="ACR26" s="90"/>
      <c r="ACS26" s="90"/>
      <c r="ACT26" s="90"/>
      <c r="ACU26" s="90"/>
      <c r="ACV26" s="90"/>
      <c r="ACW26" s="90"/>
      <c r="ACX26" s="90"/>
      <c r="ACY26" s="90"/>
      <c r="ACZ26" s="90"/>
      <c r="ADA26" s="90"/>
      <c r="ADB26" s="90"/>
      <c r="ADC26" s="90"/>
      <c r="ADD26" s="90"/>
      <c r="ADE26" s="90"/>
      <c r="ADF26" s="90"/>
      <c r="ADG26" s="90"/>
      <c r="ADH26" s="90"/>
      <c r="ADI26" s="90"/>
      <c r="ADJ26" s="90"/>
      <c r="ADK26" s="90"/>
      <c r="ADL26" s="90"/>
      <c r="ADM26" s="90"/>
      <c r="ADN26" s="90"/>
      <c r="ADO26" s="90"/>
      <c r="ADP26" s="90"/>
      <c r="ADQ26" s="90"/>
      <c r="ADR26" s="90"/>
      <c r="ADS26" s="90"/>
      <c r="ADT26" s="90"/>
      <c r="ADU26" s="90"/>
      <c r="ADV26" s="90"/>
      <c r="ADW26" s="90"/>
      <c r="ADX26" s="90"/>
      <c r="ADY26" s="90"/>
      <c r="ADZ26" s="90"/>
      <c r="AEA26" s="90"/>
      <c r="AEB26" s="90"/>
      <c r="AEC26" s="90"/>
      <c r="AED26" s="90"/>
      <c r="AEE26" s="90"/>
      <c r="AEF26" s="90"/>
      <c r="AEG26" s="90"/>
      <c r="AEH26" s="90"/>
      <c r="AEI26" s="90"/>
      <c r="AEJ26" s="90"/>
      <c r="AEK26" s="90"/>
      <c r="AEL26" s="90"/>
      <c r="AEM26" s="90"/>
      <c r="AEN26" s="90"/>
      <c r="AEO26" s="90"/>
      <c r="AEP26" s="90"/>
      <c r="AEQ26" s="90"/>
      <c r="AER26" s="90"/>
      <c r="AES26" s="90"/>
      <c r="AET26" s="90"/>
      <c r="AEU26" s="90"/>
      <c r="AEV26" s="90"/>
      <c r="AEW26" s="90"/>
      <c r="AEX26" s="90"/>
      <c r="AEY26" s="90"/>
      <c r="AEZ26" s="90"/>
      <c r="AFA26" s="90"/>
      <c r="AFB26" s="90"/>
      <c r="AFC26" s="90"/>
      <c r="AFD26" s="90"/>
      <c r="AFE26" s="90"/>
      <c r="AFF26" s="90"/>
      <c r="AFG26" s="90"/>
      <c r="AFH26" s="90"/>
      <c r="AFI26" s="90"/>
      <c r="AFJ26" s="90"/>
      <c r="AFK26" s="90"/>
      <c r="AFL26" s="90"/>
      <c r="AFM26" s="90"/>
      <c r="AFN26" s="90"/>
      <c r="AFO26" s="90"/>
      <c r="AFP26" s="90"/>
      <c r="AFQ26" s="90"/>
      <c r="AFR26" s="90"/>
      <c r="AFS26" s="90"/>
      <c r="AFT26" s="90"/>
      <c r="AFU26" s="90"/>
      <c r="AFV26" s="90"/>
      <c r="AFW26" s="90"/>
      <c r="AFX26" s="90"/>
      <c r="AFY26" s="90"/>
      <c r="AFZ26" s="90"/>
      <c r="AGA26" s="90"/>
      <c r="AGB26" s="90"/>
      <c r="AGC26" s="90"/>
      <c r="AGD26" s="90"/>
      <c r="AGE26" s="90"/>
      <c r="AGF26" s="90"/>
      <c r="AGG26" s="90"/>
      <c r="AGH26" s="90"/>
      <c r="AGI26" s="90"/>
      <c r="AGJ26" s="90"/>
      <c r="AGK26" s="90"/>
      <c r="AGL26" s="90"/>
      <c r="AGM26" s="90"/>
      <c r="AGN26" s="90"/>
      <c r="AGO26" s="90"/>
      <c r="AGP26" s="90"/>
      <c r="AGQ26" s="90"/>
      <c r="AGR26" s="90"/>
      <c r="AGS26" s="90"/>
      <c r="AGT26" s="90"/>
      <c r="AGU26" s="90"/>
      <c r="AGV26" s="90"/>
      <c r="AGW26" s="90"/>
      <c r="AGX26" s="90"/>
      <c r="AGY26" s="90"/>
      <c r="AGZ26" s="90"/>
      <c r="AHA26" s="90"/>
      <c r="AHB26" s="90"/>
      <c r="AHC26" s="90"/>
      <c r="AHD26" s="90"/>
      <c r="AHE26" s="90"/>
      <c r="AHF26" s="90"/>
      <c r="AHG26" s="90"/>
      <c r="AHH26" s="90"/>
      <c r="AHI26" s="90"/>
      <c r="AHJ26" s="90"/>
      <c r="AHK26" s="90"/>
      <c r="AHL26" s="90"/>
      <c r="AHM26" s="90"/>
      <c r="AHN26" s="90"/>
      <c r="AHO26" s="90"/>
      <c r="AHP26" s="90"/>
      <c r="AHQ26" s="90"/>
      <c r="AHR26" s="90"/>
      <c r="AHS26" s="90"/>
      <c r="AHT26" s="90"/>
      <c r="AHU26" s="90"/>
      <c r="AHV26" s="90"/>
      <c r="AHW26" s="90"/>
      <c r="AHX26" s="90"/>
      <c r="AHY26" s="90"/>
      <c r="AHZ26" s="90"/>
      <c r="AIA26" s="90"/>
      <c r="AIB26" s="90"/>
      <c r="AIC26" s="90"/>
      <c r="AID26" s="90"/>
      <c r="AIE26" s="90"/>
      <c r="AIF26" s="90"/>
      <c r="AIG26" s="90"/>
      <c r="AIH26" s="90"/>
      <c r="AII26" s="90"/>
      <c r="AIJ26" s="90"/>
      <c r="AIK26" s="90"/>
      <c r="AIL26" s="90"/>
      <c r="AIM26" s="90"/>
      <c r="AIN26" s="90"/>
      <c r="AIO26" s="90"/>
      <c r="AIP26" s="90"/>
      <c r="AIQ26" s="90"/>
      <c r="AIR26" s="90"/>
      <c r="AIS26" s="90"/>
      <c r="AIT26" s="90"/>
      <c r="AIU26" s="90"/>
      <c r="AIV26" s="90"/>
      <c r="AIW26" s="90"/>
      <c r="AIX26" s="90"/>
      <c r="AIY26" s="90"/>
      <c r="AIZ26" s="90"/>
      <c r="AJA26" s="90"/>
      <c r="AJB26" s="90"/>
      <c r="AJC26" s="90"/>
      <c r="AJD26" s="90"/>
      <c r="AJE26" s="90"/>
      <c r="AJF26" s="90"/>
      <c r="AJG26" s="90"/>
      <c r="AJH26" s="90"/>
      <c r="AJI26" s="90"/>
      <c r="AJJ26" s="90"/>
      <c r="AJK26" s="90"/>
      <c r="AJL26" s="90"/>
      <c r="AJM26" s="90"/>
      <c r="AJN26" s="90"/>
      <c r="AJO26" s="90"/>
      <c r="AJP26" s="90"/>
      <c r="AJQ26" s="90"/>
      <c r="AJR26" s="90"/>
      <c r="AJS26" s="90"/>
      <c r="AJT26" s="90"/>
      <c r="AJU26" s="90"/>
      <c r="AJV26" s="90"/>
      <c r="AJW26" s="90"/>
      <c r="AJX26" s="90"/>
      <c r="AJY26" s="90"/>
      <c r="AJZ26" s="90"/>
      <c r="AKA26" s="90"/>
      <c r="AKB26" s="90"/>
      <c r="AKC26" s="90"/>
      <c r="AKD26" s="90"/>
      <c r="AKE26" s="90"/>
      <c r="AKF26" s="90"/>
      <c r="AKG26" s="90"/>
      <c r="AKH26" s="90"/>
      <c r="AKI26" s="90"/>
      <c r="AKJ26" s="90"/>
      <c r="AKK26" s="90"/>
      <c r="AKL26" s="90"/>
      <c r="AKM26" s="90"/>
      <c r="AKN26" s="90"/>
      <c r="AKO26" s="90"/>
      <c r="AKP26" s="90"/>
      <c r="AKQ26" s="90"/>
      <c r="AKR26" s="90"/>
      <c r="AKS26" s="90"/>
      <c r="AKT26" s="90"/>
      <c r="AKU26" s="90"/>
      <c r="AKV26" s="90"/>
      <c r="AKW26" s="90"/>
      <c r="AKX26" s="90"/>
      <c r="AKY26" s="90"/>
      <c r="AKZ26" s="90"/>
      <c r="ALA26" s="90"/>
      <c r="ALB26" s="90"/>
      <c r="ALC26" s="90"/>
      <c r="ALD26" s="90"/>
      <c r="ALE26" s="90"/>
      <c r="ALF26" s="90"/>
      <c r="ALG26" s="90"/>
      <c r="ALH26" s="90"/>
      <c r="ALI26" s="90"/>
      <c r="ALJ26" s="90"/>
      <c r="ALK26" s="90"/>
      <c r="ALL26" s="90"/>
      <c r="ALM26" s="90"/>
      <c r="ALN26" s="90"/>
      <c r="ALO26" s="90"/>
      <c r="ALP26" s="90"/>
      <c r="ALQ26" s="90"/>
      <c r="ALR26" s="90"/>
      <c r="ALS26" s="90"/>
      <c r="ALT26" s="90"/>
      <c r="ALU26" s="90"/>
      <c r="ALV26" s="90"/>
      <c r="ALW26" s="90"/>
      <c r="ALX26" s="90"/>
      <c r="ALY26" s="90"/>
      <c r="ALZ26" s="90"/>
      <c r="AMA26" s="90"/>
      <c r="AMB26" s="90"/>
      <c r="AMC26" s="90"/>
      <c r="AMD26" s="90"/>
      <c r="AME26" s="90"/>
      <c r="AMF26" s="90"/>
      <c r="AMG26" s="90"/>
      <c r="AMH26" s="90"/>
      <c r="AMI26" s="90"/>
      <c r="AMJ26" s="90"/>
      <c r="AMK26" s="90"/>
      <c r="AML26" s="90"/>
      <c r="AMM26" s="90"/>
      <c r="AMN26" s="90"/>
      <c r="AMO26" s="90"/>
      <c r="AMP26" s="90"/>
      <c r="AMQ26" s="90"/>
      <c r="AMR26" s="90"/>
      <c r="AMS26" s="90"/>
      <c r="AMT26" s="90"/>
      <c r="AMU26" s="90"/>
      <c r="AMV26" s="90"/>
      <c r="AMW26" s="90"/>
      <c r="AMX26" s="90"/>
      <c r="AMY26" s="90"/>
      <c r="AMZ26" s="90"/>
      <c r="ANA26" s="90"/>
      <c r="ANB26" s="90"/>
      <c r="ANC26" s="90"/>
      <c r="AND26" s="90"/>
      <c r="ANE26" s="90"/>
      <c r="ANF26" s="90"/>
      <c r="ANG26" s="90"/>
      <c r="ANH26" s="90"/>
      <c r="ANI26" s="90"/>
      <c r="ANJ26" s="90"/>
      <c r="ANK26" s="90"/>
      <c r="ANL26" s="90"/>
      <c r="ANM26" s="90"/>
      <c r="ANN26" s="90"/>
      <c r="ANO26" s="90"/>
      <c r="ANP26" s="90"/>
      <c r="ANQ26" s="90"/>
      <c r="ANR26" s="90"/>
      <c r="ANS26" s="90"/>
      <c r="ANT26" s="90"/>
      <c r="ANU26" s="90"/>
      <c r="ANV26" s="90"/>
      <c r="ANW26" s="90"/>
      <c r="ANX26" s="90"/>
      <c r="ANY26" s="90"/>
      <c r="ANZ26" s="90"/>
      <c r="AOA26" s="90"/>
      <c r="AOB26" s="90"/>
      <c r="AOC26" s="90"/>
      <c r="AOD26" s="90"/>
      <c r="AOE26" s="90"/>
      <c r="AOF26" s="90"/>
      <c r="AOG26" s="90"/>
      <c r="AOH26" s="90"/>
      <c r="AOI26" s="90"/>
      <c r="AOJ26" s="90"/>
      <c r="AOK26" s="90"/>
      <c r="AOL26" s="90"/>
      <c r="AOM26" s="90"/>
      <c r="AON26" s="90"/>
      <c r="AOO26" s="90"/>
      <c r="AOP26" s="90"/>
      <c r="AOQ26" s="90"/>
      <c r="AOR26" s="90"/>
      <c r="AOS26" s="90"/>
      <c r="AOT26" s="90"/>
      <c r="AOU26" s="90"/>
      <c r="AOV26" s="90"/>
      <c r="AOW26" s="90"/>
      <c r="AOX26" s="90"/>
      <c r="AOY26" s="90"/>
      <c r="AOZ26" s="90"/>
      <c r="APA26" s="90"/>
      <c r="APB26" s="90"/>
      <c r="APC26" s="90"/>
      <c r="APD26" s="90"/>
      <c r="APE26" s="90"/>
      <c r="APF26" s="90"/>
      <c r="APG26" s="90"/>
      <c r="APH26" s="90"/>
      <c r="API26" s="90"/>
      <c r="APJ26" s="90"/>
      <c r="APK26" s="90"/>
      <c r="APL26" s="90"/>
      <c r="APM26" s="90"/>
      <c r="APN26" s="90"/>
      <c r="APO26" s="90"/>
      <c r="APP26" s="90"/>
      <c r="APQ26" s="90"/>
      <c r="APR26" s="90"/>
      <c r="APS26" s="90"/>
      <c r="APT26" s="90"/>
      <c r="APU26" s="90"/>
      <c r="APV26" s="90"/>
      <c r="APW26" s="90"/>
      <c r="APX26" s="90"/>
      <c r="APY26" s="90"/>
      <c r="APZ26" s="90"/>
      <c r="AQA26" s="90"/>
      <c r="AQB26" s="90"/>
      <c r="AQC26" s="90"/>
      <c r="AQD26" s="90"/>
      <c r="AQE26" s="90"/>
      <c r="AQF26" s="90"/>
      <c r="AQG26" s="90"/>
      <c r="AQH26" s="90"/>
      <c r="AQI26" s="90"/>
      <c r="AQJ26" s="90"/>
      <c r="AQK26" s="90"/>
      <c r="AQL26" s="90"/>
      <c r="AQM26" s="90"/>
      <c r="AQN26" s="90"/>
      <c r="AQO26" s="90"/>
      <c r="AQP26" s="90"/>
      <c r="AQQ26" s="90"/>
      <c r="AQR26" s="90"/>
      <c r="AQS26" s="90"/>
      <c r="AQT26" s="90"/>
      <c r="AQU26" s="90"/>
      <c r="AQV26" s="90"/>
      <c r="AQW26" s="90"/>
      <c r="AQX26" s="90"/>
      <c r="AQY26" s="90"/>
      <c r="AQZ26" s="90"/>
      <c r="ARA26" s="90"/>
      <c r="ARB26" s="90"/>
      <c r="ARC26" s="90"/>
      <c r="ARD26" s="90"/>
      <c r="ARE26" s="90"/>
      <c r="ARF26" s="90"/>
      <c r="ARG26" s="90"/>
      <c r="ARH26" s="90"/>
      <c r="ARI26" s="90"/>
      <c r="ARJ26" s="90"/>
      <c r="ARK26" s="90"/>
      <c r="ARL26" s="90"/>
      <c r="ARM26" s="90"/>
      <c r="ARN26" s="90"/>
      <c r="ARO26" s="90"/>
      <c r="ARP26" s="90"/>
      <c r="ARQ26" s="90"/>
      <c r="ARR26" s="90"/>
      <c r="ARS26" s="90"/>
      <c r="ART26" s="90"/>
      <c r="ARU26" s="90"/>
      <c r="ARV26" s="90"/>
      <c r="ARW26" s="90"/>
      <c r="ARX26" s="90"/>
      <c r="ARY26" s="90"/>
      <c r="ARZ26" s="90"/>
      <c r="ASA26" s="90"/>
      <c r="ASB26" s="90"/>
      <c r="ASC26" s="90"/>
      <c r="ASD26" s="90"/>
      <c r="ASE26" s="90"/>
      <c r="ASF26" s="90"/>
      <c r="ASG26" s="90"/>
      <c r="ASH26" s="90"/>
      <c r="ASI26" s="90"/>
      <c r="ASJ26" s="90"/>
      <c r="ASK26" s="90"/>
      <c r="ASL26" s="90"/>
      <c r="ASM26" s="90"/>
      <c r="ASN26" s="90"/>
      <c r="ASO26" s="90"/>
      <c r="ASP26" s="90"/>
      <c r="ASQ26" s="90"/>
      <c r="ASR26" s="90"/>
      <c r="ASS26" s="90"/>
      <c r="AST26" s="90"/>
      <c r="ASU26" s="90"/>
      <c r="ASV26" s="90"/>
      <c r="ASW26" s="90"/>
      <c r="ASX26" s="90"/>
      <c r="ASY26" s="90"/>
      <c r="ASZ26" s="90"/>
      <c r="ATA26" s="90"/>
      <c r="ATB26" s="90"/>
      <c r="ATC26" s="90"/>
      <c r="ATD26" s="90"/>
      <c r="ATE26" s="90"/>
      <c r="ATF26" s="90"/>
      <c r="ATG26" s="90"/>
      <c r="ATH26" s="90"/>
      <c r="ATI26" s="90"/>
      <c r="ATJ26" s="90"/>
      <c r="ATK26" s="90"/>
      <c r="ATL26" s="90"/>
      <c r="ATM26" s="90"/>
      <c r="ATN26" s="90"/>
      <c r="ATO26" s="90"/>
      <c r="ATP26" s="90"/>
      <c r="ATQ26" s="90"/>
      <c r="ATR26" s="90"/>
      <c r="ATS26" s="90"/>
      <c r="ATT26" s="90"/>
      <c r="ATU26" s="90"/>
      <c r="ATV26" s="90"/>
      <c r="ATW26" s="90"/>
      <c r="ATX26" s="90"/>
      <c r="ATY26" s="90"/>
      <c r="ATZ26" s="90"/>
      <c r="AUA26" s="90"/>
      <c r="AUB26" s="90"/>
      <c r="AUC26" s="90"/>
      <c r="AUD26" s="90"/>
      <c r="AUE26" s="90"/>
      <c r="AUF26" s="90"/>
      <c r="AUG26" s="90"/>
      <c r="AUH26" s="90"/>
      <c r="AUI26" s="90"/>
      <c r="AUJ26" s="90"/>
      <c r="AUK26" s="90"/>
      <c r="AUL26" s="90"/>
      <c r="AUM26" s="90"/>
      <c r="AUN26" s="90"/>
      <c r="AUO26" s="90"/>
      <c r="AUP26" s="90"/>
      <c r="AUQ26" s="90"/>
      <c r="AUR26" s="90"/>
      <c r="AUS26" s="90"/>
      <c r="AUT26" s="90"/>
      <c r="AUU26" s="90"/>
      <c r="AUV26" s="90"/>
      <c r="AUW26" s="90"/>
      <c r="AUX26" s="90"/>
      <c r="AUY26" s="90"/>
      <c r="AUZ26" s="90"/>
      <c r="AVA26" s="90"/>
      <c r="AVB26" s="90"/>
      <c r="AVC26" s="90"/>
      <c r="AVD26" s="90"/>
      <c r="AVE26" s="90"/>
      <c r="AVF26" s="90"/>
      <c r="AVG26" s="90"/>
      <c r="AVH26" s="90"/>
      <c r="AVI26" s="90"/>
      <c r="AVJ26" s="90"/>
      <c r="AVK26" s="90"/>
      <c r="AVL26" s="90"/>
      <c r="AVM26" s="90"/>
      <c r="AVN26" s="90"/>
      <c r="AVO26" s="90"/>
      <c r="AVP26" s="90"/>
      <c r="AVQ26" s="90"/>
      <c r="AVR26" s="90"/>
      <c r="AVS26" s="90"/>
      <c r="AVT26" s="90"/>
      <c r="AVU26" s="90"/>
      <c r="AVV26" s="90"/>
      <c r="AVW26" s="90"/>
      <c r="AVX26" s="90"/>
      <c r="AVY26" s="90"/>
      <c r="AVZ26" s="90"/>
      <c r="AWA26" s="90"/>
      <c r="AWB26" s="90"/>
      <c r="AWC26" s="90"/>
      <c r="AWD26" s="90"/>
      <c r="AWE26" s="90"/>
      <c r="AWF26" s="90"/>
      <c r="AWG26" s="90"/>
      <c r="AWH26" s="90"/>
      <c r="AWI26" s="90"/>
      <c r="AWJ26" s="90"/>
      <c r="AWK26" s="90"/>
      <c r="AWL26" s="90"/>
      <c r="AWM26" s="90"/>
      <c r="AWN26" s="90"/>
      <c r="AWO26" s="90"/>
      <c r="AWP26" s="90"/>
      <c r="AWQ26" s="90"/>
      <c r="AWR26" s="90"/>
      <c r="AWS26" s="90"/>
      <c r="AWT26" s="90"/>
      <c r="AWU26" s="90"/>
      <c r="AWV26" s="90"/>
      <c r="AWW26" s="90"/>
      <c r="AWX26" s="90"/>
      <c r="AWY26" s="90"/>
      <c r="AWZ26" s="90"/>
      <c r="AXA26" s="90"/>
      <c r="AXB26" s="90"/>
      <c r="AXC26" s="90"/>
      <c r="AXD26" s="90"/>
      <c r="AXE26" s="90"/>
      <c r="AXF26" s="90"/>
      <c r="AXG26" s="90"/>
      <c r="AXH26" s="90"/>
      <c r="AXI26" s="90"/>
      <c r="AXJ26" s="90"/>
      <c r="AXK26" s="90"/>
      <c r="AXL26" s="90"/>
      <c r="AXM26" s="90"/>
      <c r="AXN26" s="90"/>
      <c r="AXO26" s="90"/>
      <c r="AXP26" s="90"/>
      <c r="AXQ26" s="90"/>
      <c r="AXR26" s="90"/>
      <c r="AXS26" s="90"/>
      <c r="AXT26" s="90"/>
      <c r="AXU26" s="90"/>
      <c r="AXV26" s="90"/>
      <c r="AXW26" s="90"/>
      <c r="AXX26" s="90"/>
      <c r="AXY26" s="90"/>
      <c r="AXZ26" s="90"/>
      <c r="AYA26" s="90"/>
      <c r="AYB26" s="90"/>
      <c r="AYC26" s="90"/>
      <c r="AYD26" s="90"/>
      <c r="AYE26" s="90"/>
      <c r="AYF26" s="90"/>
      <c r="AYG26" s="90"/>
      <c r="AYH26" s="90"/>
      <c r="AYI26" s="90"/>
      <c r="AYJ26" s="90"/>
      <c r="AYK26" s="90"/>
      <c r="AYL26" s="90"/>
      <c r="AYM26" s="90"/>
      <c r="AYN26" s="90"/>
      <c r="AYO26" s="90"/>
      <c r="AYP26" s="90"/>
      <c r="AYQ26" s="90"/>
      <c r="AYR26" s="90"/>
      <c r="AYS26" s="90"/>
      <c r="AYT26" s="90"/>
      <c r="AYU26" s="90"/>
      <c r="AYV26" s="90"/>
      <c r="AYW26" s="90"/>
      <c r="AYX26" s="90"/>
      <c r="AYY26" s="90"/>
      <c r="AYZ26" s="90"/>
      <c r="AZA26" s="90"/>
      <c r="AZB26" s="90"/>
      <c r="AZC26" s="90"/>
      <c r="AZD26" s="90"/>
      <c r="AZE26" s="90"/>
      <c r="AZF26" s="90"/>
      <c r="AZG26" s="90"/>
      <c r="AZH26" s="90"/>
      <c r="AZI26" s="90"/>
      <c r="AZJ26" s="90"/>
      <c r="AZK26" s="90"/>
      <c r="AZL26" s="90"/>
      <c r="AZM26" s="90"/>
      <c r="AZN26" s="90"/>
      <c r="AZO26" s="90"/>
      <c r="AZP26" s="90"/>
      <c r="AZQ26" s="90"/>
      <c r="AZR26" s="90"/>
      <c r="AZS26" s="90"/>
      <c r="AZT26" s="90"/>
      <c r="AZU26" s="90"/>
      <c r="AZV26" s="90"/>
      <c r="AZW26" s="90"/>
      <c r="AZX26" s="90"/>
      <c r="AZY26" s="90"/>
      <c r="AZZ26" s="90"/>
      <c r="BAA26" s="90"/>
      <c r="BAB26" s="90"/>
      <c r="BAC26" s="90"/>
      <c r="BAD26" s="90"/>
      <c r="BAE26" s="90"/>
      <c r="BAF26" s="90"/>
      <c r="BAG26" s="90"/>
      <c r="BAH26" s="90"/>
      <c r="BAI26" s="90"/>
      <c r="BAJ26" s="90"/>
      <c r="BAK26" s="90"/>
      <c r="BAL26" s="90"/>
      <c r="BAM26" s="90"/>
      <c r="BAN26" s="90"/>
      <c r="BAO26" s="90"/>
      <c r="BAP26" s="90"/>
      <c r="BAQ26" s="90"/>
      <c r="BAR26" s="90"/>
      <c r="BAS26" s="90"/>
      <c r="BAT26" s="90"/>
      <c r="BAU26" s="90"/>
      <c r="BAV26" s="90"/>
      <c r="BAW26" s="90"/>
      <c r="BAX26" s="90"/>
      <c r="BAY26" s="90"/>
      <c r="BAZ26" s="90"/>
      <c r="BBA26" s="90"/>
      <c r="BBB26" s="90"/>
      <c r="BBC26" s="90"/>
      <c r="BBD26" s="90"/>
      <c r="BBE26" s="90"/>
      <c r="BBF26" s="90"/>
      <c r="BBG26" s="90"/>
      <c r="BBH26" s="90"/>
      <c r="BBI26" s="90"/>
      <c r="BBJ26" s="90"/>
      <c r="BBK26" s="90"/>
      <c r="BBL26" s="90"/>
      <c r="BBM26" s="90"/>
      <c r="BBN26" s="90"/>
      <c r="BBO26" s="90"/>
      <c r="BBP26" s="90"/>
      <c r="BBQ26" s="90"/>
      <c r="BBR26" s="90"/>
      <c r="BBS26" s="90"/>
      <c r="BBT26" s="90"/>
      <c r="BBU26" s="90"/>
      <c r="BBV26" s="90"/>
      <c r="BBW26" s="90"/>
      <c r="BBX26" s="90"/>
      <c r="BBY26" s="90"/>
      <c r="BBZ26" s="90"/>
      <c r="BCA26" s="90"/>
      <c r="BCB26" s="90"/>
      <c r="BCC26" s="90"/>
      <c r="BCD26" s="90"/>
      <c r="BCE26" s="90"/>
      <c r="BCF26" s="90"/>
      <c r="BCG26" s="90"/>
      <c r="BCH26" s="90"/>
      <c r="BCI26" s="90"/>
      <c r="BCJ26" s="90"/>
      <c r="BCK26" s="90"/>
      <c r="BCL26" s="90"/>
      <c r="BCM26" s="90"/>
      <c r="BCN26" s="90"/>
      <c r="BCO26" s="90"/>
      <c r="BCP26" s="90"/>
      <c r="BCQ26" s="90"/>
      <c r="BCR26" s="90"/>
      <c r="BCS26" s="90"/>
      <c r="BCT26" s="90"/>
      <c r="BCU26" s="90"/>
      <c r="BCV26" s="90"/>
      <c r="BCW26" s="90"/>
      <c r="BCX26" s="90"/>
      <c r="BCY26" s="90"/>
      <c r="BCZ26" s="90"/>
      <c r="BDA26" s="90"/>
      <c r="BDB26" s="90"/>
      <c r="BDC26" s="90"/>
      <c r="BDD26" s="90"/>
      <c r="BDE26" s="90"/>
      <c r="BDF26" s="90"/>
      <c r="BDG26" s="90"/>
      <c r="BDH26" s="90"/>
      <c r="BDI26" s="90"/>
      <c r="BDJ26" s="90"/>
      <c r="BDK26" s="90"/>
      <c r="BDL26" s="90"/>
      <c r="BDM26" s="90"/>
      <c r="BDN26" s="90"/>
      <c r="BDO26" s="90"/>
      <c r="BDP26" s="90"/>
      <c r="BDQ26" s="90"/>
      <c r="BDR26" s="90"/>
      <c r="BDS26" s="90"/>
      <c r="BDT26" s="90"/>
      <c r="BDU26" s="90"/>
      <c r="BDV26" s="90"/>
      <c r="BDW26" s="90"/>
      <c r="BDX26" s="90"/>
      <c r="BDY26" s="90"/>
      <c r="BDZ26" s="90"/>
      <c r="BEA26" s="90"/>
      <c r="BEB26" s="90"/>
      <c r="BEC26" s="90"/>
      <c r="BED26" s="90"/>
      <c r="BEE26" s="90"/>
      <c r="BEF26" s="90"/>
      <c r="BEG26" s="90"/>
      <c r="BEH26" s="90"/>
      <c r="BEI26" s="90"/>
      <c r="BEJ26" s="90"/>
      <c r="BEK26" s="90"/>
      <c r="BEL26" s="90"/>
      <c r="BEM26" s="90"/>
      <c r="BEN26" s="90"/>
      <c r="BEO26" s="90"/>
      <c r="BEP26" s="90"/>
      <c r="BEQ26" s="90"/>
      <c r="BER26" s="90"/>
      <c r="BES26" s="90"/>
      <c r="BET26" s="90"/>
      <c r="BEU26" s="90"/>
      <c r="BEV26" s="90"/>
      <c r="BEW26" s="90"/>
      <c r="BEX26" s="90"/>
      <c r="BEY26" s="90"/>
      <c r="BEZ26" s="90"/>
      <c r="BFA26" s="90"/>
      <c r="BFB26" s="90"/>
      <c r="BFC26" s="90"/>
      <c r="BFD26" s="90"/>
      <c r="BFE26" s="90"/>
      <c r="BFF26" s="90"/>
      <c r="BFG26" s="90"/>
      <c r="BFH26" s="90"/>
      <c r="BFI26" s="90"/>
      <c r="BFJ26" s="90"/>
      <c r="BFK26" s="90"/>
      <c r="BFL26" s="90"/>
      <c r="BFM26" s="90"/>
      <c r="BFN26" s="90"/>
      <c r="BFO26" s="90"/>
      <c r="BFP26" s="90"/>
      <c r="BFQ26" s="90"/>
      <c r="BFR26" s="90"/>
      <c r="BFS26" s="90"/>
      <c r="BFT26" s="90"/>
      <c r="BFU26" s="90"/>
      <c r="BFV26" s="90"/>
      <c r="BFW26" s="90"/>
      <c r="BFX26" s="90"/>
      <c r="BFY26" s="90"/>
      <c r="BFZ26" s="90"/>
      <c r="BGA26" s="90"/>
    </row>
    <row r="27" spans="1:1535" ht="12" hidden="1" customHeight="1" x14ac:dyDescent="0.2">
      <c r="A27" s="347"/>
      <c r="B27" s="348"/>
      <c r="C27" s="183">
        <f>Zápisy!W1602</f>
        <v>6.5</v>
      </c>
      <c r="D27" s="171">
        <f>Zápisy!X1602</f>
        <v>1.5</v>
      </c>
      <c r="E27" s="165">
        <f>Zápisy!U833</f>
        <v>6</v>
      </c>
      <c r="F27" s="175">
        <f>Zápisy!V833</f>
        <v>2</v>
      </c>
      <c r="G27" s="138">
        <f>Zápisy!U1998</f>
        <v>5</v>
      </c>
      <c r="H27" s="171">
        <f>Zápisy!V1998</f>
        <v>3</v>
      </c>
      <c r="I27" s="165">
        <f>Zápisy!W678</f>
        <v>2.5</v>
      </c>
      <c r="J27" s="175">
        <f>Zápisy!X678</f>
        <v>5.5</v>
      </c>
      <c r="K27" s="138">
        <f>Zápisy!W1801</f>
        <v>2</v>
      </c>
      <c r="L27" s="171">
        <f>Zápisy!X1801</f>
        <v>6</v>
      </c>
      <c r="M27" s="165">
        <f>Zápisy!U525</f>
        <v>3</v>
      </c>
      <c r="N27" s="175">
        <f>Zápisy!V525</f>
        <v>5</v>
      </c>
      <c r="O27" s="286"/>
      <c r="P27" s="287"/>
      <c r="Q27" s="165">
        <f>Zápisy!W349</f>
        <v>6</v>
      </c>
      <c r="R27" s="175">
        <f>Zápisy!X349</f>
        <v>2</v>
      </c>
      <c r="S27" s="138">
        <f>Zápisy!U1449</f>
        <v>4</v>
      </c>
      <c r="T27" s="171">
        <f>Zápisy!V1449</f>
        <v>4</v>
      </c>
      <c r="U27" s="165">
        <f>Zápisy!U150</f>
        <v>3</v>
      </c>
      <c r="V27" s="175">
        <f>Zápisy!V150</f>
        <v>5</v>
      </c>
      <c r="W27" s="138">
        <f>Zápisy!W1294</f>
        <v>6</v>
      </c>
      <c r="X27" s="171">
        <f>Zápisy!X1294</f>
        <v>2</v>
      </c>
      <c r="Y27" s="165">
        <f>Zápisy!W2593</f>
        <v>4.5</v>
      </c>
      <c r="Z27" s="175">
        <f>Zápisy!X2593</f>
        <v>3.5</v>
      </c>
      <c r="AA27" s="138">
        <f>Zápisy!U1141</f>
        <v>8</v>
      </c>
      <c r="AB27" s="171">
        <f>Zápisy!V1141</f>
        <v>0</v>
      </c>
      <c r="AC27" s="165">
        <f>Zápisy!U2394</f>
        <v>4</v>
      </c>
      <c r="AD27" s="175">
        <f>Zápisy!V2394</f>
        <v>4</v>
      </c>
      <c r="AE27" s="138">
        <f>Zápisy!W986</f>
        <v>5</v>
      </c>
      <c r="AF27" s="171">
        <f>Zápisy!X986</f>
        <v>3</v>
      </c>
      <c r="AG27" s="165">
        <f>Zápisy!W2197</f>
        <v>4.5</v>
      </c>
      <c r="AH27" s="132">
        <f>Zápisy!X2197</f>
        <v>3.5</v>
      </c>
      <c r="AI27" s="351"/>
      <c r="AJ27" s="420"/>
      <c r="AK27" s="420"/>
      <c r="AL27" s="420"/>
      <c r="AM27" s="376"/>
      <c r="AN27" s="443"/>
      <c r="AO27" s="399"/>
      <c r="AP27" s="394"/>
      <c r="AQ27" s="400"/>
      <c r="AR27" s="395"/>
      <c r="AS27" s="356"/>
      <c r="AT27" s="353"/>
      <c r="AU27" s="343"/>
      <c r="AV27" s="90"/>
      <c r="AW27" s="334"/>
      <c r="AX27" s="334"/>
      <c r="AY27" s="334"/>
      <c r="AZ27" s="334"/>
      <c r="BA27" s="334"/>
      <c r="BB27" s="334"/>
      <c r="BC27" s="334"/>
      <c r="BD27" s="334"/>
      <c r="BE27" s="334"/>
      <c r="BF27" s="334"/>
      <c r="BG27" s="334"/>
      <c r="BH27" s="334"/>
      <c r="BI27" s="334"/>
      <c r="BJ27" s="334"/>
      <c r="BK27" s="334"/>
      <c r="BL27" s="334"/>
      <c r="BM27" s="334"/>
      <c r="BN27" s="334"/>
      <c r="BO27" s="334"/>
      <c r="BP27" s="334"/>
      <c r="BQ27" s="334"/>
      <c r="BR27" s="334"/>
      <c r="BS27" s="334"/>
      <c r="BT27" s="334"/>
      <c r="BU27" s="334"/>
      <c r="BV27" s="334"/>
      <c r="BW27" s="334"/>
      <c r="BX27" s="334"/>
      <c r="BY27" s="334"/>
      <c r="BZ27" s="334"/>
      <c r="CA27" s="334"/>
      <c r="CB27" s="334"/>
      <c r="CC27" s="330"/>
      <c r="CD27" s="334"/>
      <c r="CE27" s="334"/>
      <c r="CF27" s="334"/>
      <c r="CG27" s="334"/>
      <c r="CH27" s="334"/>
      <c r="CI27" s="334"/>
      <c r="CJ27" s="334"/>
      <c r="CK27" s="334"/>
      <c r="CL27" s="334"/>
      <c r="CM27" s="334"/>
      <c r="CN27" s="334"/>
      <c r="CO27" s="334"/>
      <c r="CP27" s="334"/>
      <c r="CQ27" s="334"/>
      <c r="CR27" s="334"/>
      <c r="CS27" s="334"/>
      <c r="CT27" s="334"/>
      <c r="CU27" s="334"/>
      <c r="CV27" s="334"/>
      <c r="CW27" s="334"/>
      <c r="CX27" s="334"/>
      <c r="CY27" s="334"/>
      <c r="CZ27" s="334"/>
      <c r="DA27" s="334"/>
      <c r="DB27" s="334"/>
      <c r="DC27" s="334"/>
      <c r="DD27" s="334"/>
      <c r="DE27" s="334"/>
      <c r="DF27" s="334"/>
      <c r="DG27" s="334"/>
      <c r="DH27" s="334"/>
      <c r="DI27" s="334"/>
      <c r="DJ27" s="151"/>
      <c r="DK27" s="334"/>
      <c r="DL27" s="334"/>
      <c r="DM27" s="334"/>
      <c r="DN27" s="334"/>
      <c r="DO27" s="334"/>
      <c r="DP27" s="334"/>
      <c r="DQ27" s="334"/>
      <c r="DR27" s="334"/>
      <c r="DS27" s="334"/>
      <c r="DT27" s="334"/>
      <c r="DU27" s="334"/>
      <c r="DV27" s="334"/>
      <c r="DW27" s="334"/>
      <c r="DX27" s="334"/>
      <c r="DY27" s="334"/>
      <c r="DZ27" s="334"/>
      <c r="EA27" s="334"/>
      <c r="EB27" s="334"/>
      <c r="EC27" s="334"/>
      <c r="ED27" s="334"/>
      <c r="EE27" s="334"/>
      <c r="EF27" s="334"/>
      <c r="EG27" s="334"/>
      <c r="EH27" s="334"/>
      <c r="EI27" s="334"/>
      <c r="EJ27" s="334"/>
      <c r="EK27" s="334"/>
      <c r="EL27" s="334"/>
      <c r="EM27" s="334"/>
      <c r="EN27" s="334"/>
      <c r="EO27" s="334"/>
      <c r="EP27" s="334"/>
      <c r="EQ27" s="90"/>
      <c r="ER27" s="334"/>
      <c r="ES27" s="334"/>
      <c r="ET27" s="334"/>
      <c r="EU27" s="334"/>
      <c r="EV27" s="334"/>
      <c r="EW27" s="334"/>
      <c r="EX27" s="334"/>
      <c r="EY27" s="334"/>
      <c r="EZ27" s="334"/>
      <c r="FA27" s="334"/>
      <c r="FB27" s="334"/>
      <c r="FC27" s="334"/>
      <c r="FD27" s="334"/>
      <c r="FE27" s="334"/>
      <c r="FF27" s="334"/>
      <c r="FG27" s="334"/>
      <c r="FH27" s="334"/>
      <c r="FI27" s="334"/>
      <c r="FJ27" s="334"/>
      <c r="FK27" s="334"/>
      <c r="FL27" s="334"/>
      <c r="FM27" s="334"/>
      <c r="FN27" s="334"/>
      <c r="FO27" s="334"/>
      <c r="FP27" s="334"/>
      <c r="FQ27" s="334"/>
      <c r="FR27" s="334"/>
      <c r="FS27" s="334"/>
      <c r="FT27" s="334"/>
      <c r="FU27" s="334"/>
      <c r="FV27" s="334"/>
      <c r="FW27" s="334"/>
      <c r="FX27" s="90"/>
      <c r="FY27" s="334"/>
      <c r="FZ27" s="334"/>
      <c r="GA27" s="334"/>
      <c r="GB27" s="334"/>
      <c r="GC27" s="334"/>
      <c r="GD27" s="334"/>
      <c r="GE27" s="334"/>
      <c r="GF27" s="334"/>
      <c r="GG27" s="334"/>
      <c r="GH27" s="334"/>
      <c r="GI27" s="334"/>
      <c r="GJ27" s="334"/>
      <c r="GK27" s="334"/>
      <c r="GL27" s="334"/>
      <c r="GM27" s="334"/>
      <c r="GN27" s="334"/>
      <c r="GO27" s="334"/>
      <c r="GP27" s="334"/>
      <c r="GQ27" s="334"/>
      <c r="GR27" s="334"/>
      <c r="GS27" s="334"/>
      <c r="GT27" s="334"/>
      <c r="GU27" s="334"/>
      <c r="GV27" s="334"/>
      <c r="GW27" s="334"/>
      <c r="GX27" s="334"/>
      <c r="GY27" s="334"/>
      <c r="GZ27" s="334"/>
      <c r="HA27" s="334"/>
      <c r="HB27" s="334"/>
      <c r="HC27" s="334"/>
      <c r="HD27" s="334"/>
      <c r="HE27" s="90"/>
      <c r="HF27" s="334"/>
      <c r="HG27" s="334"/>
      <c r="HH27" s="334"/>
      <c r="HI27" s="334"/>
      <c r="HJ27" s="334"/>
      <c r="HK27" s="334"/>
      <c r="HL27" s="334"/>
      <c r="HM27" s="334"/>
      <c r="HN27" s="334"/>
      <c r="HO27" s="334"/>
      <c r="HP27" s="334"/>
      <c r="HQ27" s="334"/>
      <c r="HR27" s="334"/>
      <c r="HS27" s="334"/>
      <c r="HT27" s="334"/>
      <c r="HU27" s="334"/>
      <c r="HV27" s="334"/>
      <c r="HW27" s="334"/>
      <c r="HX27" s="334"/>
      <c r="HY27" s="334"/>
      <c r="HZ27" s="334"/>
      <c r="IA27" s="334"/>
      <c r="IB27" s="334"/>
      <c r="IC27" s="334"/>
      <c r="ID27" s="334"/>
      <c r="IE27" s="334"/>
      <c r="IF27" s="334"/>
      <c r="IG27" s="334"/>
      <c r="IH27" s="334"/>
      <c r="II27" s="334"/>
      <c r="IJ27" s="334"/>
      <c r="IK27" s="334"/>
      <c r="IL27" s="90"/>
      <c r="IM27" s="334"/>
      <c r="IN27" s="334"/>
      <c r="IO27" s="334"/>
      <c r="IP27" s="334"/>
      <c r="IQ27" s="334"/>
      <c r="IR27" s="334"/>
      <c r="IS27" s="334"/>
      <c r="IT27" s="334"/>
      <c r="IU27" s="334"/>
      <c r="IV27" s="334"/>
      <c r="IW27" s="334"/>
      <c r="IX27" s="334"/>
      <c r="IY27" s="334"/>
      <c r="IZ27" s="334"/>
      <c r="JA27" s="334"/>
      <c r="JB27" s="334"/>
      <c r="JC27" s="334"/>
      <c r="JD27" s="334"/>
      <c r="JE27" s="334"/>
      <c r="JF27" s="334"/>
      <c r="JG27" s="334"/>
      <c r="JH27" s="334"/>
      <c r="JI27" s="334"/>
      <c r="JJ27" s="334"/>
      <c r="JK27" s="334"/>
      <c r="JL27" s="334"/>
      <c r="JM27" s="334"/>
      <c r="JN27" s="334"/>
      <c r="JO27" s="334"/>
      <c r="JP27" s="334"/>
      <c r="JQ27" s="334"/>
      <c r="JR27" s="334"/>
      <c r="JS27" s="90"/>
      <c r="JT27" s="334"/>
      <c r="JU27" s="334"/>
      <c r="JV27" s="334"/>
      <c r="JW27" s="334"/>
      <c r="JX27" s="334"/>
      <c r="JY27" s="334"/>
      <c r="JZ27" s="334"/>
      <c r="KA27" s="334"/>
      <c r="KB27" s="334"/>
      <c r="KC27" s="334"/>
      <c r="KD27" s="334"/>
      <c r="KE27" s="334"/>
      <c r="KF27" s="334"/>
      <c r="KG27" s="334"/>
      <c r="KH27" s="334"/>
      <c r="KI27" s="334"/>
      <c r="KJ27" s="334"/>
      <c r="KK27" s="334"/>
      <c r="KL27" s="334"/>
      <c r="KM27" s="334"/>
      <c r="KN27" s="334"/>
      <c r="KO27" s="334"/>
      <c r="KP27" s="334"/>
      <c r="KQ27" s="334"/>
      <c r="KR27" s="334"/>
      <c r="KS27" s="334"/>
      <c r="KT27" s="334"/>
      <c r="KU27" s="334"/>
      <c r="KV27" s="334"/>
      <c r="KW27" s="334"/>
      <c r="KX27" s="334"/>
      <c r="KY27" s="334"/>
      <c r="KZ27" s="90"/>
      <c r="LA27" s="334"/>
      <c r="LB27" s="334"/>
      <c r="LC27" s="334"/>
      <c r="LD27" s="334"/>
      <c r="LE27" s="334"/>
      <c r="LF27" s="334"/>
      <c r="LG27" s="334"/>
      <c r="LH27" s="334"/>
      <c r="LI27" s="334"/>
      <c r="LJ27" s="334"/>
      <c r="LK27" s="334"/>
      <c r="LL27" s="334"/>
      <c r="LM27" s="334"/>
      <c r="LN27" s="334"/>
      <c r="LO27" s="334"/>
      <c r="LP27" s="334"/>
      <c r="LQ27" s="334"/>
      <c r="LR27" s="334"/>
      <c r="LS27" s="334"/>
      <c r="LT27" s="334"/>
      <c r="LU27" s="334"/>
      <c r="LV27" s="334"/>
      <c r="LW27" s="334"/>
      <c r="LX27" s="334"/>
      <c r="LY27" s="334"/>
      <c r="LZ27" s="334"/>
      <c r="MA27" s="334"/>
      <c r="MB27" s="334"/>
      <c r="MC27" s="334"/>
      <c r="MD27" s="334"/>
      <c r="ME27" s="334"/>
      <c r="MF27" s="334"/>
      <c r="MG27" s="90"/>
      <c r="MH27" s="462"/>
      <c r="MI27" s="153"/>
      <c r="MJ27" s="462"/>
      <c r="MK27" s="157"/>
      <c r="ML27" s="336"/>
      <c r="MM27" s="153"/>
      <c r="MN27" s="462"/>
      <c r="MO27" s="90"/>
      <c r="MP27" s="327"/>
      <c r="MQ27" s="90"/>
      <c r="MR27" s="90"/>
      <c r="MS27" s="90"/>
      <c r="MT27" s="90"/>
      <c r="MU27" s="90"/>
      <c r="MV27" s="90"/>
      <c r="MW27" s="90"/>
      <c r="MX27" s="90"/>
      <c r="MY27" s="90"/>
      <c r="MZ27" s="90"/>
      <c r="NA27" s="90"/>
      <c r="NB27" s="90"/>
      <c r="NC27" s="90"/>
      <c r="ND27" s="90"/>
      <c r="NE27" s="90"/>
      <c r="NF27" s="90"/>
      <c r="NG27" s="90"/>
      <c r="NH27" s="90"/>
      <c r="NI27" s="90"/>
      <c r="NJ27" s="90"/>
      <c r="NK27" s="90"/>
      <c r="NL27" s="90"/>
      <c r="NM27" s="90"/>
      <c r="NN27" s="90"/>
      <c r="NO27" s="90"/>
      <c r="NP27" s="90"/>
      <c r="NQ27" s="90"/>
      <c r="NR27" s="90"/>
      <c r="NS27" s="90"/>
      <c r="NT27" s="90"/>
      <c r="NU27" s="90"/>
      <c r="NV27" s="90"/>
      <c r="NW27" s="90"/>
      <c r="NX27" s="90"/>
      <c r="NY27" s="90"/>
      <c r="NZ27" s="90"/>
      <c r="OA27" s="90"/>
      <c r="OB27" s="90"/>
      <c r="OC27" s="90"/>
      <c r="OD27" s="90"/>
      <c r="OE27" s="90"/>
      <c r="OF27" s="90"/>
      <c r="OG27" s="90"/>
      <c r="OH27" s="90"/>
      <c r="OI27" s="90"/>
      <c r="OJ27" s="90"/>
      <c r="OK27" s="90"/>
      <c r="OL27" s="90"/>
      <c r="OM27" s="90"/>
      <c r="ON27" s="90"/>
      <c r="OO27" s="90"/>
      <c r="OP27" s="90"/>
      <c r="OQ27" s="90"/>
      <c r="OR27" s="90"/>
      <c r="OS27" s="90"/>
      <c r="OT27" s="90"/>
      <c r="OU27" s="90"/>
      <c r="OV27" s="90"/>
      <c r="OW27" s="90"/>
      <c r="OX27" s="90"/>
      <c r="OY27" s="90"/>
      <c r="OZ27" s="90"/>
      <c r="PA27" s="90"/>
      <c r="PB27" s="90"/>
      <c r="PC27" s="90"/>
      <c r="PD27" s="90"/>
      <c r="PE27" s="90"/>
      <c r="PF27" s="90"/>
      <c r="PG27" s="90"/>
      <c r="PH27" s="90"/>
      <c r="PI27" s="90"/>
      <c r="PJ27" s="90"/>
      <c r="PK27" s="90"/>
      <c r="PL27" s="90"/>
      <c r="PM27" s="90"/>
      <c r="PN27" s="90"/>
      <c r="PO27" s="90"/>
      <c r="PP27" s="90"/>
      <c r="PQ27" s="90"/>
      <c r="PR27" s="90"/>
      <c r="PS27" s="90"/>
      <c r="PT27" s="90"/>
      <c r="PU27" s="90"/>
      <c r="PV27" s="90"/>
      <c r="PW27" s="90"/>
      <c r="PX27" s="90"/>
      <c r="PY27" s="90"/>
      <c r="PZ27" s="90"/>
      <c r="QA27" s="90"/>
      <c r="QB27" s="90"/>
      <c r="QC27" s="90"/>
      <c r="QD27" s="90"/>
      <c r="QE27" s="90"/>
      <c r="QF27" s="90"/>
      <c r="QG27" s="90"/>
      <c r="QH27" s="90"/>
      <c r="QI27" s="90"/>
      <c r="QJ27" s="90"/>
      <c r="QK27" s="90"/>
      <c r="QL27" s="90"/>
      <c r="QM27" s="90"/>
      <c r="QN27" s="90"/>
      <c r="QO27" s="90"/>
      <c r="QP27" s="90"/>
      <c r="QQ27" s="90"/>
      <c r="QR27" s="90"/>
      <c r="QS27" s="90"/>
      <c r="QT27" s="90"/>
      <c r="QU27" s="90"/>
      <c r="QV27" s="90"/>
      <c r="QW27" s="90"/>
      <c r="QX27" s="90"/>
      <c r="QY27" s="90"/>
      <c r="QZ27" s="90"/>
      <c r="RA27" s="90"/>
      <c r="RB27" s="90"/>
      <c r="RC27" s="90"/>
      <c r="RD27" s="90"/>
      <c r="RE27" s="90"/>
      <c r="RF27" s="90"/>
      <c r="RG27" s="90"/>
      <c r="RH27" s="90"/>
      <c r="RI27" s="90"/>
      <c r="RJ27" s="90"/>
      <c r="RK27" s="90"/>
      <c r="RL27" s="90"/>
      <c r="RM27" s="90"/>
      <c r="RN27" s="90"/>
      <c r="RO27" s="90"/>
      <c r="RP27" s="90"/>
      <c r="RQ27" s="90"/>
      <c r="RR27" s="90"/>
      <c r="RS27" s="90"/>
      <c r="RT27" s="90"/>
      <c r="RU27" s="90"/>
      <c r="RV27" s="90"/>
      <c r="RW27" s="90"/>
      <c r="RX27" s="90"/>
      <c r="RY27" s="90"/>
      <c r="RZ27" s="90"/>
      <c r="SA27" s="90"/>
      <c r="SB27" s="90"/>
      <c r="SC27" s="90"/>
      <c r="SD27" s="90"/>
      <c r="SE27" s="90"/>
      <c r="SF27" s="90"/>
      <c r="SG27" s="90"/>
      <c r="SH27" s="90"/>
      <c r="SI27" s="90"/>
      <c r="SJ27" s="90"/>
      <c r="SK27" s="90"/>
      <c r="SL27" s="90"/>
      <c r="SM27" s="90"/>
      <c r="SN27" s="90"/>
      <c r="SO27" s="90"/>
      <c r="SP27" s="90"/>
      <c r="SQ27" s="90"/>
      <c r="SR27" s="90"/>
      <c r="SS27" s="90"/>
      <c r="ST27" s="90"/>
      <c r="SU27" s="90"/>
      <c r="SV27" s="90"/>
      <c r="SW27" s="90"/>
      <c r="SX27" s="90"/>
      <c r="SY27" s="90"/>
      <c r="SZ27" s="90"/>
      <c r="TA27" s="90"/>
      <c r="TB27" s="90"/>
      <c r="TC27" s="90"/>
      <c r="TD27" s="90"/>
      <c r="TE27" s="90"/>
      <c r="TF27" s="90"/>
      <c r="TG27" s="90"/>
      <c r="TH27" s="90"/>
      <c r="TI27" s="90"/>
      <c r="TJ27" s="90"/>
      <c r="TK27" s="90"/>
      <c r="TL27" s="90"/>
      <c r="TM27" s="90"/>
      <c r="TN27" s="90"/>
      <c r="TO27" s="90"/>
      <c r="TP27" s="90"/>
      <c r="TQ27" s="90"/>
      <c r="TR27" s="90"/>
      <c r="TS27" s="90"/>
      <c r="TT27" s="90"/>
      <c r="TU27" s="90"/>
      <c r="TV27" s="90"/>
      <c r="TW27" s="90"/>
      <c r="TX27" s="90"/>
      <c r="TY27" s="90"/>
      <c r="TZ27" s="90"/>
      <c r="UA27" s="90"/>
      <c r="UB27" s="90"/>
      <c r="UC27" s="90"/>
      <c r="UD27" s="90"/>
      <c r="UE27" s="90"/>
      <c r="UF27" s="90"/>
      <c r="UG27" s="90"/>
      <c r="UH27" s="90"/>
      <c r="UI27" s="90"/>
      <c r="UJ27" s="90"/>
      <c r="UK27" s="90"/>
      <c r="UL27" s="90"/>
      <c r="UM27" s="90"/>
      <c r="UN27" s="90"/>
      <c r="UO27" s="90"/>
      <c r="UP27" s="90"/>
      <c r="UQ27" s="90"/>
      <c r="UR27" s="90"/>
      <c r="US27" s="90"/>
      <c r="UT27" s="90"/>
      <c r="UU27" s="90"/>
      <c r="UV27" s="90"/>
      <c r="UW27" s="90"/>
      <c r="UX27" s="90"/>
      <c r="UY27" s="90"/>
      <c r="UZ27" s="90"/>
      <c r="VA27" s="90"/>
      <c r="VB27" s="90"/>
      <c r="VC27" s="90"/>
      <c r="VD27" s="90"/>
      <c r="VE27" s="90"/>
      <c r="VF27" s="90"/>
      <c r="VG27" s="90"/>
      <c r="VH27" s="90"/>
      <c r="VI27" s="90"/>
      <c r="VJ27" s="90"/>
      <c r="VK27" s="90"/>
      <c r="VL27" s="90"/>
      <c r="VM27" s="90"/>
      <c r="VN27" s="90"/>
      <c r="VO27" s="90"/>
      <c r="VP27" s="90"/>
      <c r="VQ27" s="90"/>
      <c r="VR27" s="90"/>
      <c r="VS27" s="90"/>
      <c r="VT27" s="90"/>
      <c r="VU27" s="90"/>
      <c r="VV27" s="90"/>
      <c r="VW27" s="90"/>
      <c r="VX27" s="90"/>
      <c r="VY27" s="90"/>
      <c r="VZ27" s="90"/>
      <c r="WA27" s="90"/>
      <c r="WB27" s="90"/>
      <c r="WC27" s="90"/>
      <c r="WD27" s="90"/>
      <c r="WE27" s="90"/>
      <c r="WF27" s="90"/>
      <c r="WG27" s="90"/>
      <c r="WH27" s="90"/>
      <c r="WI27" s="90"/>
      <c r="WJ27" s="90"/>
      <c r="WK27" s="90"/>
      <c r="WL27" s="90"/>
      <c r="WM27" s="90"/>
      <c r="WN27" s="90"/>
      <c r="WO27" s="90"/>
      <c r="WP27" s="90"/>
      <c r="WQ27" s="90"/>
      <c r="WR27" s="90"/>
      <c r="WS27" s="90"/>
      <c r="WT27" s="90"/>
      <c r="WU27" s="90"/>
      <c r="WV27" s="90"/>
      <c r="WW27" s="90"/>
      <c r="WX27" s="90"/>
      <c r="WY27" s="90"/>
      <c r="WZ27" s="90"/>
      <c r="XA27" s="90"/>
      <c r="XB27" s="90"/>
      <c r="XC27" s="90"/>
      <c r="XD27" s="90"/>
      <c r="XE27" s="90"/>
      <c r="XF27" s="90"/>
      <c r="XG27" s="90"/>
      <c r="XH27" s="90"/>
      <c r="XI27" s="90"/>
      <c r="XJ27" s="90"/>
      <c r="XK27" s="90"/>
      <c r="XL27" s="90"/>
      <c r="XM27" s="90"/>
      <c r="XN27" s="90"/>
      <c r="XO27" s="90"/>
      <c r="XP27" s="90"/>
      <c r="XQ27" s="90"/>
      <c r="XR27" s="90"/>
      <c r="XS27" s="90"/>
      <c r="XT27" s="90"/>
      <c r="XU27" s="90"/>
      <c r="XV27" s="90"/>
      <c r="XW27" s="90"/>
      <c r="XX27" s="90"/>
      <c r="XY27" s="90"/>
      <c r="XZ27" s="90"/>
      <c r="YA27" s="90"/>
      <c r="YB27" s="90"/>
      <c r="YC27" s="90"/>
      <c r="YD27" s="90"/>
      <c r="YE27" s="90"/>
      <c r="YF27" s="90"/>
      <c r="YG27" s="90"/>
      <c r="YH27" s="90"/>
      <c r="YI27" s="90"/>
      <c r="YJ27" s="90"/>
      <c r="YK27" s="90"/>
      <c r="YL27" s="90"/>
      <c r="YM27" s="90"/>
      <c r="YN27" s="90"/>
      <c r="YO27" s="90"/>
      <c r="YP27" s="90"/>
      <c r="YQ27" s="90"/>
      <c r="YR27" s="90"/>
      <c r="YS27" s="90"/>
      <c r="YT27" s="90"/>
      <c r="YU27" s="90"/>
      <c r="YV27" s="90"/>
      <c r="YW27" s="90"/>
      <c r="YX27" s="90"/>
      <c r="YY27" s="90"/>
      <c r="YZ27" s="90"/>
      <c r="ZA27" s="90"/>
      <c r="ZB27" s="90"/>
      <c r="ZC27" s="90"/>
      <c r="ZD27" s="90"/>
      <c r="ZE27" s="90"/>
      <c r="ZF27" s="90"/>
      <c r="ZG27" s="90"/>
      <c r="ZH27" s="90"/>
      <c r="ZI27" s="90"/>
      <c r="ZJ27" s="90"/>
      <c r="ZK27" s="90"/>
      <c r="ZL27" s="90"/>
      <c r="ZM27" s="90"/>
      <c r="ZN27" s="90"/>
      <c r="ZO27" s="90"/>
      <c r="ZP27" s="90"/>
      <c r="ZQ27" s="90"/>
      <c r="ZR27" s="90"/>
      <c r="ZS27" s="90"/>
      <c r="ZT27" s="90"/>
      <c r="ZU27" s="90"/>
      <c r="ZV27" s="90"/>
      <c r="ZW27" s="90"/>
      <c r="ZX27" s="90"/>
      <c r="ZY27" s="90"/>
      <c r="ZZ27" s="90"/>
      <c r="AAA27" s="90"/>
      <c r="AAB27" s="90"/>
      <c r="AAC27" s="90"/>
      <c r="AAD27" s="90"/>
      <c r="AAE27" s="90"/>
      <c r="AAF27" s="90"/>
      <c r="AAG27" s="90"/>
      <c r="AAH27" s="90"/>
      <c r="AAI27" s="90"/>
      <c r="AAJ27" s="90"/>
      <c r="AAK27" s="90"/>
      <c r="AAL27" s="90"/>
      <c r="AAM27" s="90"/>
      <c r="AAN27" s="90"/>
      <c r="AAO27" s="90"/>
      <c r="AAP27" s="90"/>
      <c r="AAQ27" s="90"/>
      <c r="AAR27" s="90"/>
      <c r="AAS27" s="90"/>
      <c r="AAT27" s="90"/>
      <c r="AAU27" s="90"/>
      <c r="AAV27" s="90"/>
      <c r="AAW27" s="90"/>
      <c r="AAX27" s="90"/>
      <c r="AAY27" s="90"/>
      <c r="AAZ27" s="90"/>
      <c r="ABA27" s="90"/>
      <c r="ABB27" s="90"/>
      <c r="ABC27" s="90"/>
      <c r="ABD27" s="90"/>
      <c r="ABE27" s="90"/>
      <c r="ABF27" s="90"/>
      <c r="ABG27" s="90"/>
      <c r="ABH27" s="90"/>
      <c r="ABI27" s="90"/>
      <c r="ABJ27" s="90"/>
      <c r="ABK27" s="90"/>
      <c r="ABL27" s="90"/>
      <c r="ABM27" s="90"/>
      <c r="ABN27" s="90"/>
      <c r="ABO27" s="90"/>
      <c r="ABP27" s="90"/>
      <c r="ABQ27" s="90"/>
      <c r="ABR27" s="90"/>
      <c r="ABS27" s="90"/>
      <c r="ABT27" s="90"/>
      <c r="ABU27" s="90"/>
      <c r="ABV27" s="90"/>
      <c r="ABW27" s="90"/>
      <c r="ABX27" s="90"/>
      <c r="ABY27" s="90"/>
      <c r="ABZ27" s="90"/>
      <c r="ACA27" s="90"/>
      <c r="ACB27" s="90"/>
      <c r="ACC27" s="90"/>
      <c r="ACD27" s="90"/>
      <c r="ACE27" s="90"/>
      <c r="ACF27" s="90"/>
      <c r="ACG27" s="90"/>
      <c r="ACH27" s="90"/>
      <c r="ACI27" s="90"/>
      <c r="ACJ27" s="90"/>
      <c r="ACK27" s="90"/>
      <c r="ACL27" s="90"/>
      <c r="ACM27" s="90"/>
      <c r="ACN27" s="90"/>
      <c r="ACO27" s="90"/>
      <c r="ACP27" s="90"/>
      <c r="ACQ27" s="90"/>
      <c r="ACR27" s="90"/>
      <c r="ACS27" s="90"/>
      <c r="ACT27" s="90"/>
      <c r="ACU27" s="90"/>
      <c r="ACV27" s="90"/>
      <c r="ACW27" s="90"/>
      <c r="ACX27" s="90"/>
      <c r="ACY27" s="90"/>
      <c r="ACZ27" s="90"/>
      <c r="ADA27" s="90"/>
      <c r="ADB27" s="90"/>
      <c r="ADC27" s="90"/>
      <c r="ADD27" s="90"/>
      <c r="ADE27" s="90"/>
      <c r="ADF27" s="90"/>
      <c r="ADG27" s="90"/>
      <c r="ADH27" s="90"/>
      <c r="ADI27" s="90"/>
      <c r="ADJ27" s="90"/>
      <c r="ADK27" s="90"/>
      <c r="ADL27" s="90"/>
      <c r="ADM27" s="90"/>
      <c r="ADN27" s="90"/>
      <c r="ADO27" s="90"/>
      <c r="ADP27" s="90"/>
      <c r="ADQ27" s="90"/>
      <c r="ADR27" s="90"/>
      <c r="ADS27" s="90"/>
      <c r="ADT27" s="90"/>
      <c r="ADU27" s="90"/>
      <c r="ADV27" s="90"/>
      <c r="ADW27" s="90"/>
      <c r="ADX27" s="90"/>
      <c r="ADY27" s="90"/>
      <c r="ADZ27" s="90"/>
      <c r="AEA27" s="90"/>
      <c r="AEB27" s="90"/>
      <c r="AEC27" s="90"/>
      <c r="AED27" s="90"/>
      <c r="AEE27" s="90"/>
      <c r="AEF27" s="90"/>
      <c r="AEG27" s="90"/>
      <c r="AEH27" s="90"/>
      <c r="AEI27" s="90"/>
      <c r="AEJ27" s="90"/>
      <c r="AEK27" s="90"/>
      <c r="AEL27" s="90"/>
      <c r="AEM27" s="90"/>
      <c r="AEN27" s="90"/>
      <c r="AEO27" s="90"/>
      <c r="AEP27" s="90"/>
      <c r="AEQ27" s="90"/>
      <c r="AER27" s="90"/>
      <c r="AES27" s="90"/>
      <c r="AET27" s="90"/>
      <c r="AEU27" s="90"/>
      <c r="AEV27" s="90"/>
      <c r="AEW27" s="90"/>
      <c r="AEX27" s="90"/>
      <c r="AEY27" s="90"/>
      <c r="AEZ27" s="90"/>
      <c r="AFA27" s="90"/>
      <c r="AFB27" s="90"/>
      <c r="AFC27" s="90"/>
      <c r="AFD27" s="90"/>
      <c r="AFE27" s="90"/>
      <c r="AFF27" s="90"/>
      <c r="AFG27" s="90"/>
      <c r="AFH27" s="90"/>
      <c r="AFI27" s="90"/>
      <c r="AFJ27" s="90"/>
      <c r="AFK27" s="90"/>
      <c r="AFL27" s="90"/>
      <c r="AFM27" s="90"/>
      <c r="AFN27" s="90"/>
      <c r="AFO27" s="90"/>
      <c r="AFP27" s="90"/>
      <c r="AFQ27" s="90"/>
      <c r="AFR27" s="90"/>
      <c r="AFS27" s="90"/>
      <c r="AFT27" s="90"/>
      <c r="AFU27" s="90"/>
      <c r="AFV27" s="90"/>
      <c r="AFW27" s="90"/>
      <c r="AFX27" s="90"/>
      <c r="AFY27" s="90"/>
      <c r="AFZ27" s="90"/>
      <c r="AGA27" s="90"/>
      <c r="AGB27" s="90"/>
      <c r="AGC27" s="90"/>
      <c r="AGD27" s="90"/>
      <c r="AGE27" s="90"/>
      <c r="AGF27" s="90"/>
      <c r="AGG27" s="90"/>
      <c r="AGH27" s="90"/>
      <c r="AGI27" s="90"/>
      <c r="AGJ27" s="90"/>
      <c r="AGK27" s="90"/>
      <c r="AGL27" s="90"/>
      <c r="AGM27" s="90"/>
      <c r="AGN27" s="90"/>
      <c r="AGO27" s="90"/>
      <c r="AGP27" s="90"/>
      <c r="AGQ27" s="90"/>
      <c r="AGR27" s="90"/>
      <c r="AGS27" s="90"/>
      <c r="AGT27" s="90"/>
      <c r="AGU27" s="90"/>
      <c r="AGV27" s="90"/>
      <c r="AGW27" s="90"/>
      <c r="AGX27" s="90"/>
      <c r="AGY27" s="90"/>
      <c r="AGZ27" s="90"/>
      <c r="AHA27" s="90"/>
      <c r="AHB27" s="90"/>
      <c r="AHC27" s="90"/>
      <c r="AHD27" s="90"/>
      <c r="AHE27" s="90"/>
      <c r="AHF27" s="90"/>
      <c r="AHG27" s="90"/>
      <c r="AHH27" s="90"/>
      <c r="AHI27" s="90"/>
      <c r="AHJ27" s="90"/>
      <c r="AHK27" s="90"/>
      <c r="AHL27" s="90"/>
      <c r="AHM27" s="90"/>
      <c r="AHN27" s="90"/>
      <c r="AHO27" s="90"/>
      <c r="AHP27" s="90"/>
      <c r="AHQ27" s="90"/>
      <c r="AHR27" s="90"/>
      <c r="AHS27" s="90"/>
      <c r="AHT27" s="90"/>
      <c r="AHU27" s="90"/>
      <c r="AHV27" s="90"/>
      <c r="AHW27" s="90"/>
      <c r="AHX27" s="90"/>
      <c r="AHY27" s="90"/>
      <c r="AHZ27" s="90"/>
      <c r="AIA27" s="90"/>
      <c r="AIB27" s="90"/>
      <c r="AIC27" s="90"/>
      <c r="AID27" s="90"/>
      <c r="AIE27" s="90"/>
      <c r="AIF27" s="90"/>
      <c r="AIG27" s="90"/>
      <c r="AIH27" s="90"/>
      <c r="AII27" s="90"/>
      <c r="AIJ27" s="90"/>
      <c r="AIK27" s="90"/>
      <c r="AIL27" s="90"/>
      <c r="AIM27" s="90"/>
      <c r="AIN27" s="90"/>
      <c r="AIO27" s="90"/>
      <c r="AIP27" s="90"/>
      <c r="AIQ27" s="90"/>
      <c r="AIR27" s="90"/>
      <c r="AIS27" s="90"/>
      <c r="AIT27" s="90"/>
      <c r="AIU27" s="90"/>
      <c r="AIV27" s="90"/>
      <c r="AIW27" s="90"/>
      <c r="AIX27" s="90"/>
      <c r="AIY27" s="90"/>
      <c r="AIZ27" s="90"/>
      <c r="AJA27" s="90"/>
      <c r="AJB27" s="90"/>
      <c r="AJC27" s="90"/>
      <c r="AJD27" s="90"/>
      <c r="AJE27" s="90"/>
      <c r="AJF27" s="90"/>
      <c r="AJG27" s="90"/>
      <c r="AJH27" s="90"/>
      <c r="AJI27" s="90"/>
      <c r="AJJ27" s="90"/>
      <c r="AJK27" s="90"/>
      <c r="AJL27" s="90"/>
      <c r="AJM27" s="90"/>
      <c r="AJN27" s="90"/>
      <c r="AJO27" s="90"/>
      <c r="AJP27" s="90"/>
      <c r="AJQ27" s="90"/>
      <c r="AJR27" s="90"/>
      <c r="AJS27" s="90"/>
      <c r="AJT27" s="90"/>
      <c r="AJU27" s="90"/>
      <c r="AJV27" s="90"/>
      <c r="AJW27" s="90"/>
      <c r="AJX27" s="90"/>
      <c r="AJY27" s="90"/>
      <c r="AJZ27" s="90"/>
      <c r="AKA27" s="90"/>
      <c r="AKB27" s="90"/>
      <c r="AKC27" s="90"/>
      <c r="AKD27" s="90"/>
      <c r="AKE27" s="90"/>
      <c r="AKF27" s="90"/>
      <c r="AKG27" s="90"/>
      <c r="AKH27" s="90"/>
      <c r="AKI27" s="90"/>
      <c r="AKJ27" s="90"/>
      <c r="AKK27" s="90"/>
      <c r="AKL27" s="90"/>
      <c r="AKM27" s="90"/>
      <c r="AKN27" s="90"/>
      <c r="AKO27" s="90"/>
      <c r="AKP27" s="90"/>
      <c r="AKQ27" s="90"/>
      <c r="AKR27" s="90"/>
      <c r="AKS27" s="90"/>
      <c r="AKT27" s="90"/>
      <c r="AKU27" s="90"/>
      <c r="AKV27" s="90"/>
      <c r="AKW27" s="90"/>
      <c r="AKX27" s="90"/>
      <c r="AKY27" s="90"/>
      <c r="AKZ27" s="90"/>
      <c r="ALA27" s="90"/>
      <c r="ALB27" s="90"/>
      <c r="ALC27" s="90"/>
      <c r="ALD27" s="90"/>
      <c r="ALE27" s="90"/>
      <c r="ALF27" s="90"/>
      <c r="ALG27" s="90"/>
      <c r="ALH27" s="90"/>
      <c r="ALI27" s="90"/>
      <c r="ALJ27" s="90"/>
      <c r="ALK27" s="90"/>
      <c r="ALL27" s="90"/>
      <c r="ALM27" s="90"/>
      <c r="ALN27" s="90"/>
      <c r="ALO27" s="90"/>
      <c r="ALP27" s="90"/>
      <c r="ALQ27" s="90"/>
      <c r="ALR27" s="90"/>
      <c r="ALS27" s="90"/>
      <c r="ALT27" s="90"/>
      <c r="ALU27" s="90"/>
      <c r="ALV27" s="90"/>
      <c r="ALW27" s="90"/>
      <c r="ALX27" s="90"/>
      <c r="ALY27" s="90"/>
      <c r="ALZ27" s="90"/>
      <c r="AMA27" s="90"/>
      <c r="AMB27" s="90"/>
      <c r="AMC27" s="90"/>
      <c r="AMD27" s="90"/>
      <c r="AME27" s="90"/>
      <c r="AMF27" s="90"/>
      <c r="AMG27" s="90"/>
      <c r="AMH27" s="90"/>
      <c r="AMI27" s="90"/>
      <c r="AMJ27" s="90"/>
      <c r="AMK27" s="90"/>
      <c r="AML27" s="90"/>
      <c r="AMM27" s="90"/>
      <c r="AMN27" s="90"/>
      <c r="AMO27" s="90"/>
      <c r="AMP27" s="90"/>
      <c r="AMQ27" s="90"/>
      <c r="AMR27" s="90"/>
      <c r="AMS27" s="90"/>
      <c r="AMT27" s="90"/>
      <c r="AMU27" s="90"/>
      <c r="AMV27" s="90"/>
      <c r="AMW27" s="90"/>
      <c r="AMX27" s="90"/>
      <c r="AMY27" s="90"/>
      <c r="AMZ27" s="90"/>
      <c r="ANA27" s="90"/>
      <c r="ANB27" s="90"/>
      <c r="ANC27" s="90"/>
      <c r="AND27" s="90"/>
      <c r="ANE27" s="90"/>
      <c r="ANF27" s="90"/>
      <c r="ANG27" s="90"/>
      <c r="ANH27" s="90"/>
      <c r="ANI27" s="90"/>
      <c r="ANJ27" s="90"/>
      <c r="ANK27" s="90"/>
      <c r="ANL27" s="90"/>
      <c r="ANM27" s="90"/>
      <c r="ANN27" s="90"/>
      <c r="ANO27" s="90"/>
      <c r="ANP27" s="90"/>
      <c r="ANQ27" s="90"/>
      <c r="ANR27" s="90"/>
      <c r="ANS27" s="90"/>
      <c r="ANT27" s="90"/>
      <c r="ANU27" s="90"/>
      <c r="ANV27" s="90"/>
      <c r="ANW27" s="90"/>
      <c r="ANX27" s="90"/>
      <c r="ANY27" s="90"/>
      <c r="ANZ27" s="90"/>
      <c r="AOA27" s="90"/>
      <c r="AOB27" s="90"/>
      <c r="AOC27" s="90"/>
      <c r="AOD27" s="90"/>
      <c r="AOE27" s="90"/>
      <c r="AOF27" s="90"/>
      <c r="AOG27" s="90"/>
      <c r="AOH27" s="90"/>
      <c r="AOI27" s="90"/>
      <c r="AOJ27" s="90"/>
      <c r="AOK27" s="90"/>
      <c r="AOL27" s="90"/>
      <c r="AOM27" s="90"/>
      <c r="AON27" s="90"/>
      <c r="AOO27" s="90"/>
      <c r="AOP27" s="90"/>
      <c r="AOQ27" s="90"/>
      <c r="AOR27" s="90"/>
      <c r="AOS27" s="90"/>
      <c r="AOT27" s="90"/>
      <c r="AOU27" s="90"/>
      <c r="AOV27" s="90"/>
      <c r="AOW27" s="90"/>
      <c r="AOX27" s="90"/>
      <c r="AOY27" s="90"/>
      <c r="AOZ27" s="90"/>
      <c r="APA27" s="90"/>
      <c r="APB27" s="90"/>
      <c r="APC27" s="90"/>
      <c r="APD27" s="90"/>
      <c r="APE27" s="90"/>
      <c r="APF27" s="90"/>
      <c r="APG27" s="90"/>
      <c r="APH27" s="90"/>
      <c r="API27" s="90"/>
      <c r="APJ27" s="90"/>
      <c r="APK27" s="90"/>
      <c r="APL27" s="90"/>
      <c r="APM27" s="90"/>
      <c r="APN27" s="90"/>
      <c r="APO27" s="90"/>
      <c r="APP27" s="90"/>
      <c r="APQ27" s="90"/>
      <c r="APR27" s="90"/>
      <c r="APS27" s="90"/>
      <c r="APT27" s="90"/>
      <c r="APU27" s="90"/>
      <c r="APV27" s="90"/>
      <c r="APW27" s="90"/>
      <c r="APX27" s="90"/>
      <c r="APY27" s="90"/>
      <c r="APZ27" s="90"/>
      <c r="AQA27" s="90"/>
      <c r="AQB27" s="90"/>
      <c r="AQC27" s="90"/>
      <c r="AQD27" s="90"/>
      <c r="AQE27" s="90"/>
      <c r="AQF27" s="90"/>
      <c r="AQG27" s="90"/>
      <c r="AQH27" s="90"/>
      <c r="AQI27" s="90"/>
      <c r="AQJ27" s="90"/>
      <c r="AQK27" s="90"/>
      <c r="AQL27" s="90"/>
      <c r="AQM27" s="90"/>
      <c r="AQN27" s="90"/>
      <c r="AQO27" s="90"/>
      <c r="AQP27" s="90"/>
      <c r="AQQ27" s="90"/>
      <c r="AQR27" s="90"/>
      <c r="AQS27" s="90"/>
      <c r="AQT27" s="90"/>
      <c r="AQU27" s="90"/>
      <c r="AQV27" s="90"/>
      <c r="AQW27" s="90"/>
      <c r="AQX27" s="90"/>
      <c r="AQY27" s="90"/>
      <c r="AQZ27" s="90"/>
      <c r="ARA27" s="90"/>
      <c r="ARB27" s="90"/>
      <c r="ARC27" s="90"/>
      <c r="ARD27" s="90"/>
      <c r="ARE27" s="90"/>
      <c r="ARF27" s="90"/>
      <c r="ARG27" s="90"/>
      <c r="ARH27" s="90"/>
      <c r="ARI27" s="90"/>
      <c r="ARJ27" s="90"/>
      <c r="ARK27" s="90"/>
      <c r="ARL27" s="90"/>
      <c r="ARM27" s="90"/>
      <c r="ARN27" s="90"/>
      <c r="ARO27" s="90"/>
      <c r="ARP27" s="90"/>
      <c r="ARQ27" s="90"/>
      <c r="ARR27" s="90"/>
      <c r="ARS27" s="90"/>
      <c r="ART27" s="90"/>
      <c r="ARU27" s="90"/>
      <c r="ARV27" s="90"/>
      <c r="ARW27" s="90"/>
      <c r="ARX27" s="90"/>
      <c r="ARY27" s="90"/>
      <c r="ARZ27" s="90"/>
      <c r="ASA27" s="90"/>
      <c r="ASB27" s="90"/>
      <c r="ASC27" s="90"/>
      <c r="ASD27" s="90"/>
      <c r="ASE27" s="90"/>
      <c r="ASF27" s="90"/>
      <c r="ASG27" s="90"/>
      <c r="ASH27" s="90"/>
      <c r="ASI27" s="90"/>
      <c r="ASJ27" s="90"/>
      <c r="ASK27" s="90"/>
      <c r="ASL27" s="90"/>
      <c r="ASM27" s="90"/>
      <c r="ASN27" s="90"/>
      <c r="ASO27" s="90"/>
      <c r="ASP27" s="90"/>
      <c r="ASQ27" s="90"/>
      <c r="ASR27" s="90"/>
      <c r="ASS27" s="90"/>
      <c r="AST27" s="90"/>
      <c r="ASU27" s="90"/>
      <c r="ASV27" s="90"/>
      <c r="ASW27" s="90"/>
      <c r="ASX27" s="90"/>
      <c r="ASY27" s="90"/>
      <c r="ASZ27" s="90"/>
      <c r="ATA27" s="90"/>
      <c r="ATB27" s="90"/>
      <c r="ATC27" s="90"/>
      <c r="ATD27" s="90"/>
      <c r="ATE27" s="90"/>
      <c r="ATF27" s="90"/>
      <c r="ATG27" s="90"/>
      <c r="ATH27" s="90"/>
      <c r="ATI27" s="90"/>
      <c r="ATJ27" s="90"/>
      <c r="ATK27" s="90"/>
      <c r="ATL27" s="90"/>
      <c r="ATM27" s="90"/>
      <c r="ATN27" s="90"/>
      <c r="ATO27" s="90"/>
      <c r="ATP27" s="90"/>
      <c r="ATQ27" s="90"/>
      <c r="ATR27" s="90"/>
      <c r="ATS27" s="90"/>
      <c r="ATT27" s="90"/>
      <c r="ATU27" s="90"/>
      <c r="ATV27" s="90"/>
      <c r="ATW27" s="90"/>
      <c r="ATX27" s="90"/>
      <c r="ATY27" s="90"/>
      <c r="ATZ27" s="90"/>
      <c r="AUA27" s="90"/>
      <c r="AUB27" s="90"/>
      <c r="AUC27" s="90"/>
      <c r="AUD27" s="90"/>
      <c r="AUE27" s="90"/>
      <c r="AUF27" s="90"/>
      <c r="AUG27" s="90"/>
      <c r="AUH27" s="90"/>
      <c r="AUI27" s="90"/>
      <c r="AUJ27" s="90"/>
      <c r="AUK27" s="90"/>
      <c r="AUL27" s="90"/>
      <c r="AUM27" s="90"/>
      <c r="AUN27" s="90"/>
      <c r="AUO27" s="90"/>
      <c r="AUP27" s="90"/>
      <c r="AUQ27" s="90"/>
      <c r="AUR27" s="90"/>
      <c r="AUS27" s="90"/>
      <c r="AUT27" s="90"/>
      <c r="AUU27" s="90"/>
      <c r="AUV27" s="90"/>
      <c r="AUW27" s="90"/>
      <c r="AUX27" s="90"/>
      <c r="AUY27" s="90"/>
      <c r="AUZ27" s="90"/>
      <c r="AVA27" s="90"/>
      <c r="AVB27" s="90"/>
      <c r="AVC27" s="90"/>
      <c r="AVD27" s="90"/>
      <c r="AVE27" s="90"/>
      <c r="AVF27" s="90"/>
      <c r="AVG27" s="90"/>
      <c r="AVH27" s="90"/>
      <c r="AVI27" s="90"/>
      <c r="AVJ27" s="90"/>
      <c r="AVK27" s="90"/>
      <c r="AVL27" s="90"/>
      <c r="AVM27" s="90"/>
      <c r="AVN27" s="90"/>
      <c r="AVO27" s="90"/>
      <c r="AVP27" s="90"/>
      <c r="AVQ27" s="90"/>
      <c r="AVR27" s="90"/>
      <c r="AVS27" s="90"/>
      <c r="AVT27" s="90"/>
      <c r="AVU27" s="90"/>
      <c r="AVV27" s="90"/>
      <c r="AVW27" s="90"/>
      <c r="AVX27" s="90"/>
      <c r="AVY27" s="90"/>
      <c r="AVZ27" s="90"/>
      <c r="AWA27" s="90"/>
      <c r="AWB27" s="90"/>
      <c r="AWC27" s="90"/>
      <c r="AWD27" s="90"/>
      <c r="AWE27" s="90"/>
      <c r="AWF27" s="90"/>
      <c r="AWG27" s="90"/>
      <c r="AWH27" s="90"/>
      <c r="AWI27" s="90"/>
      <c r="AWJ27" s="90"/>
      <c r="AWK27" s="90"/>
      <c r="AWL27" s="90"/>
      <c r="AWM27" s="90"/>
      <c r="AWN27" s="90"/>
      <c r="AWO27" s="90"/>
      <c r="AWP27" s="90"/>
      <c r="AWQ27" s="90"/>
      <c r="AWR27" s="90"/>
      <c r="AWS27" s="90"/>
      <c r="AWT27" s="90"/>
      <c r="AWU27" s="90"/>
      <c r="AWV27" s="90"/>
      <c r="AWW27" s="90"/>
      <c r="AWX27" s="90"/>
      <c r="AWY27" s="90"/>
      <c r="AWZ27" s="90"/>
      <c r="AXA27" s="90"/>
      <c r="AXB27" s="90"/>
      <c r="AXC27" s="90"/>
      <c r="AXD27" s="90"/>
      <c r="AXE27" s="90"/>
      <c r="AXF27" s="90"/>
      <c r="AXG27" s="90"/>
      <c r="AXH27" s="90"/>
      <c r="AXI27" s="90"/>
      <c r="AXJ27" s="90"/>
      <c r="AXK27" s="90"/>
      <c r="AXL27" s="90"/>
      <c r="AXM27" s="90"/>
      <c r="AXN27" s="90"/>
      <c r="AXO27" s="90"/>
      <c r="AXP27" s="90"/>
      <c r="AXQ27" s="90"/>
      <c r="AXR27" s="90"/>
      <c r="AXS27" s="90"/>
      <c r="AXT27" s="90"/>
      <c r="AXU27" s="90"/>
      <c r="AXV27" s="90"/>
      <c r="AXW27" s="90"/>
      <c r="AXX27" s="90"/>
      <c r="AXY27" s="90"/>
      <c r="AXZ27" s="90"/>
      <c r="AYA27" s="90"/>
      <c r="AYB27" s="90"/>
      <c r="AYC27" s="90"/>
      <c r="AYD27" s="90"/>
      <c r="AYE27" s="90"/>
      <c r="AYF27" s="90"/>
      <c r="AYG27" s="90"/>
      <c r="AYH27" s="90"/>
      <c r="AYI27" s="90"/>
      <c r="AYJ27" s="90"/>
      <c r="AYK27" s="90"/>
      <c r="AYL27" s="90"/>
      <c r="AYM27" s="90"/>
      <c r="AYN27" s="90"/>
      <c r="AYO27" s="90"/>
      <c r="AYP27" s="90"/>
      <c r="AYQ27" s="90"/>
      <c r="AYR27" s="90"/>
      <c r="AYS27" s="90"/>
      <c r="AYT27" s="90"/>
      <c r="AYU27" s="90"/>
      <c r="AYV27" s="90"/>
      <c r="AYW27" s="90"/>
      <c r="AYX27" s="90"/>
      <c r="AYY27" s="90"/>
      <c r="AYZ27" s="90"/>
      <c r="AZA27" s="90"/>
      <c r="AZB27" s="90"/>
      <c r="AZC27" s="90"/>
      <c r="AZD27" s="90"/>
      <c r="AZE27" s="90"/>
      <c r="AZF27" s="90"/>
      <c r="AZG27" s="90"/>
      <c r="AZH27" s="90"/>
      <c r="AZI27" s="90"/>
      <c r="AZJ27" s="90"/>
      <c r="AZK27" s="90"/>
      <c r="AZL27" s="90"/>
      <c r="AZM27" s="90"/>
      <c r="AZN27" s="90"/>
      <c r="AZO27" s="90"/>
      <c r="AZP27" s="90"/>
      <c r="AZQ27" s="90"/>
      <c r="AZR27" s="90"/>
      <c r="AZS27" s="90"/>
      <c r="AZT27" s="90"/>
      <c r="AZU27" s="90"/>
      <c r="AZV27" s="90"/>
      <c r="AZW27" s="90"/>
      <c r="AZX27" s="90"/>
      <c r="AZY27" s="90"/>
      <c r="AZZ27" s="90"/>
      <c r="BAA27" s="90"/>
      <c r="BAB27" s="90"/>
      <c r="BAC27" s="90"/>
      <c r="BAD27" s="90"/>
      <c r="BAE27" s="90"/>
      <c r="BAF27" s="90"/>
      <c r="BAG27" s="90"/>
      <c r="BAH27" s="90"/>
      <c r="BAI27" s="90"/>
      <c r="BAJ27" s="90"/>
      <c r="BAK27" s="90"/>
      <c r="BAL27" s="90"/>
      <c r="BAM27" s="90"/>
      <c r="BAN27" s="90"/>
      <c r="BAO27" s="90"/>
      <c r="BAP27" s="90"/>
      <c r="BAQ27" s="90"/>
      <c r="BAR27" s="90"/>
      <c r="BAS27" s="90"/>
      <c r="BAT27" s="90"/>
      <c r="BAU27" s="90"/>
      <c r="BAV27" s="90"/>
      <c r="BAW27" s="90"/>
      <c r="BAX27" s="90"/>
      <c r="BAY27" s="90"/>
      <c r="BAZ27" s="90"/>
      <c r="BBA27" s="90"/>
      <c r="BBB27" s="90"/>
      <c r="BBC27" s="90"/>
      <c r="BBD27" s="90"/>
      <c r="BBE27" s="90"/>
      <c r="BBF27" s="90"/>
      <c r="BBG27" s="90"/>
      <c r="BBH27" s="90"/>
      <c r="BBI27" s="90"/>
      <c r="BBJ27" s="90"/>
      <c r="BBK27" s="90"/>
      <c r="BBL27" s="90"/>
      <c r="BBM27" s="90"/>
      <c r="BBN27" s="90"/>
      <c r="BBO27" s="90"/>
      <c r="BBP27" s="90"/>
      <c r="BBQ27" s="90"/>
      <c r="BBR27" s="90"/>
      <c r="BBS27" s="90"/>
      <c r="BBT27" s="90"/>
      <c r="BBU27" s="90"/>
      <c r="BBV27" s="90"/>
      <c r="BBW27" s="90"/>
      <c r="BBX27" s="90"/>
      <c r="BBY27" s="90"/>
      <c r="BBZ27" s="90"/>
      <c r="BCA27" s="90"/>
      <c r="BCB27" s="90"/>
      <c r="BCC27" s="90"/>
      <c r="BCD27" s="90"/>
      <c r="BCE27" s="90"/>
      <c r="BCF27" s="90"/>
      <c r="BCG27" s="90"/>
      <c r="BCH27" s="90"/>
      <c r="BCI27" s="90"/>
      <c r="BCJ27" s="90"/>
      <c r="BCK27" s="90"/>
      <c r="BCL27" s="90"/>
      <c r="BCM27" s="90"/>
      <c r="BCN27" s="90"/>
      <c r="BCO27" s="90"/>
      <c r="BCP27" s="90"/>
      <c r="BCQ27" s="90"/>
      <c r="BCR27" s="90"/>
      <c r="BCS27" s="90"/>
      <c r="BCT27" s="90"/>
      <c r="BCU27" s="90"/>
      <c r="BCV27" s="90"/>
      <c r="BCW27" s="90"/>
      <c r="BCX27" s="90"/>
      <c r="BCY27" s="90"/>
      <c r="BCZ27" s="90"/>
      <c r="BDA27" s="90"/>
      <c r="BDB27" s="90"/>
      <c r="BDC27" s="90"/>
      <c r="BDD27" s="90"/>
      <c r="BDE27" s="90"/>
      <c r="BDF27" s="90"/>
      <c r="BDG27" s="90"/>
      <c r="BDH27" s="90"/>
      <c r="BDI27" s="90"/>
      <c r="BDJ27" s="90"/>
      <c r="BDK27" s="90"/>
      <c r="BDL27" s="90"/>
      <c r="BDM27" s="90"/>
      <c r="BDN27" s="90"/>
      <c r="BDO27" s="90"/>
      <c r="BDP27" s="90"/>
      <c r="BDQ27" s="90"/>
      <c r="BDR27" s="90"/>
      <c r="BDS27" s="90"/>
      <c r="BDT27" s="90"/>
      <c r="BDU27" s="90"/>
      <c r="BDV27" s="90"/>
      <c r="BDW27" s="90"/>
      <c r="BDX27" s="90"/>
      <c r="BDY27" s="90"/>
      <c r="BDZ27" s="90"/>
      <c r="BEA27" s="90"/>
      <c r="BEB27" s="90"/>
      <c r="BEC27" s="90"/>
      <c r="BED27" s="90"/>
      <c r="BEE27" s="90"/>
      <c r="BEF27" s="90"/>
      <c r="BEG27" s="90"/>
      <c r="BEH27" s="90"/>
      <c r="BEI27" s="90"/>
      <c r="BEJ27" s="90"/>
      <c r="BEK27" s="90"/>
      <c r="BEL27" s="90"/>
      <c r="BEM27" s="90"/>
      <c r="BEN27" s="90"/>
      <c r="BEO27" s="90"/>
      <c r="BEP27" s="90"/>
      <c r="BEQ27" s="90"/>
      <c r="BER27" s="90"/>
      <c r="BES27" s="90"/>
      <c r="BET27" s="90"/>
      <c r="BEU27" s="90"/>
      <c r="BEV27" s="90"/>
      <c r="BEW27" s="90"/>
      <c r="BEX27" s="90"/>
      <c r="BEY27" s="90"/>
      <c r="BEZ27" s="90"/>
      <c r="BFA27" s="90"/>
      <c r="BFB27" s="90"/>
      <c r="BFC27" s="90"/>
      <c r="BFD27" s="90"/>
      <c r="BFE27" s="90"/>
      <c r="BFF27" s="90"/>
      <c r="BFG27" s="90"/>
      <c r="BFH27" s="90"/>
      <c r="BFI27" s="90"/>
      <c r="BFJ27" s="90"/>
      <c r="BFK27" s="90"/>
      <c r="BFL27" s="90"/>
      <c r="BFM27" s="90"/>
      <c r="BFN27" s="90"/>
      <c r="BFO27" s="90"/>
      <c r="BFP27" s="90"/>
      <c r="BFQ27" s="90"/>
      <c r="BFR27" s="90"/>
      <c r="BFS27" s="90"/>
      <c r="BFT27" s="90"/>
      <c r="BFU27" s="90"/>
      <c r="BFV27" s="90"/>
      <c r="BFW27" s="90"/>
      <c r="BFX27" s="90"/>
      <c r="BFY27" s="90"/>
      <c r="BFZ27" s="90"/>
      <c r="BGA27" s="90"/>
    </row>
    <row r="28" spans="1:1535" ht="12" customHeight="1" thickBot="1" x14ac:dyDescent="0.25">
      <c r="A28" s="349"/>
      <c r="B28" s="350"/>
      <c r="C28" s="185">
        <f>Zápisy!W1603</f>
        <v>1027</v>
      </c>
      <c r="D28" s="173">
        <f>Zápisy!X1603</f>
        <v>983</v>
      </c>
      <c r="E28" s="166">
        <f>Zápisy!U834</f>
        <v>1008</v>
      </c>
      <c r="F28" s="176">
        <f>Zápisy!V834</f>
        <v>947</v>
      </c>
      <c r="G28" s="140">
        <f>Zápisy!U1999</f>
        <v>1028</v>
      </c>
      <c r="H28" s="173">
        <f>Zápisy!V1999</f>
        <v>1008</v>
      </c>
      <c r="I28" s="166">
        <f>Zápisy!W679</f>
        <v>983</v>
      </c>
      <c r="J28" s="176">
        <f>Zápisy!X679</f>
        <v>1023</v>
      </c>
      <c r="K28" s="140">
        <f>Zápisy!W1802</f>
        <v>999</v>
      </c>
      <c r="L28" s="173">
        <f>Zápisy!X1802</f>
        <v>1053</v>
      </c>
      <c r="M28" s="166">
        <f>Zápisy!U526</f>
        <v>1021</v>
      </c>
      <c r="N28" s="176">
        <f>Zápisy!V526</f>
        <v>1031</v>
      </c>
      <c r="O28" s="302"/>
      <c r="P28" s="303"/>
      <c r="Q28" s="166">
        <f>Zápisy!W350</f>
        <v>966</v>
      </c>
      <c r="R28" s="176">
        <f>Zápisy!X350</f>
        <v>858</v>
      </c>
      <c r="S28" s="140">
        <f>Zápisy!U1450</f>
        <v>941</v>
      </c>
      <c r="T28" s="173">
        <f>Zápisy!V1450</f>
        <v>942</v>
      </c>
      <c r="U28" s="166">
        <f>Zápisy!U151</f>
        <v>1054</v>
      </c>
      <c r="V28" s="176">
        <f>Zápisy!V151</f>
        <v>1093</v>
      </c>
      <c r="W28" s="140">
        <f>Zápisy!W1295</f>
        <v>991</v>
      </c>
      <c r="X28" s="173">
        <f>Zápisy!X1295</f>
        <v>927</v>
      </c>
      <c r="Y28" s="166">
        <f>Zápisy!W2594</f>
        <v>1050</v>
      </c>
      <c r="Z28" s="176">
        <f>Zápisy!X2594</f>
        <v>1042</v>
      </c>
      <c r="AA28" s="140">
        <f>Zápisy!U1142</f>
        <v>1079</v>
      </c>
      <c r="AB28" s="173">
        <f>Zápisy!V1142</f>
        <v>935</v>
      </c>
      <c r="AC28" s="166">
        <f>Zápisy!U2395</f>
        <v>981</v>
      </c>
      <c r="AD28" s="176">
        <f>Zápisy!V2395</f>
        <v>1003</v>
      </c>
      <c r="AE28" s="140">
        <f>Zápisy!W987</f>
        <v>989</v>
      </c>
      <c r="AF28" s="173">
        <f>Zápisy!X987</f>
        <v>976</v>
      </c>
      <c r="AG28" s="166">
        <f>Zápisy!W2198</f>
        <v>972</v>
      </c>
      <c r="AH28" s="136">
        <f>Zápisy!X2198</f>
        <v>969</v>
      </c>
      <c r="AI28" s="351"/>
      <c r="AJ28" s="420"/>
      <c r="AK28" s="420"/>
      <c r="AL28" s="420"/>
      <c r="AM28" s="376"/>
      <c r="AN28" s="443"/>
      <c r="AO28" s="399"/>
      <c r="AP28" s="394"/>
      <c r="AQ28" s="400"/>
      <c r="AR28" s="395"/>
      <c r="AS28" s="357"/>
      <c r="AT28" s="354"/>
      <c r="AU28" s="344"/>
      <c r="AV28" s="90"/>
      <c r="AW28" s="334"/>
      <c r="AX28" s="334"/>
      <c r="AY28" s="334"/>
      <c r="AZ28" s="334"/>
      <c r="BA28" s="334"/>
      <c r="BB28" s="334"/>
      <c r="BC28" s="334"/>
      <c r="BD28" s="334"/>
      <c r="BE28" s="334"/>
      <c r="BF28" s="334"/>
      <c r="BG28" s="334"/>
      <c r="BH28" s="334"/>
      <c r="BI28" s="334"/>
      <c r="BJ28" s="334"/>
      <c r="BK28" s="334"/>
      <c r="BL28" s="334"/>
      <c r="BM28" s="334"/>
      <c r="BN28" s="334"/>
      <c r="BO28" s="334"/>
      <c r="BP28" s="334"/>
      <c r="BQ28" s="334"/>
      <c r="BR28" s="334"/>
      <c r="BS28" s="334"/>
      <c r="BT28" s="334"/>
      <c r="BU28" s="334"/>
      <c r="BV28" s="334"/>
      <c r="BW28" s="334"/>
      <c r="BX28" s="334"/>
      <c r="BY28" s="334"/>
      <c r="BZ28" s="334"/>
      <c r="CA28" s="334"/>
      <c r="CB28" s="334"/>
      <c r="CC28" s="330"/>
      <c r="CD28" s="334"/>
      <c r="CE28" s="334"/>
      <c r="CF28" s="334"/>
      <c r="CG28" s="334"/>
      <c r="CH28" s="334"/>
      <c r="CI28" s="334"/>
      <c r="CJ28" s="334"/>
      <c r="CK28" s="334"/>
      <c r="CL28" s="334"/>
      <c r="CM28" s="334"/>
      <c r="CN28" s="334"/>
      <c r="CO28" s="334"/>
      <c r="CP28" s="334"/>
      <c r="CQ28" s="334"/>
      <c r="CR28" s="334"/>
      <c r="CS28" s="334"/>
      <c r="CT28" s="334"/>
      <c r="CU28" s="334"/>
      <c r="CV28" s="334"/>
      <c r="CW28" s="334"/>
      <c r="CX28" s="334"/>
      <c r="CY28" s="334"/>
      <c r="CZ28" s="334"/>
      <c r="DA28" s="334"/>
      <c r="DB28" s="334"/>
      <c r="DC28" s="334"/>
      <c r="DD28" s="334"/>
      <c r="DE28" s="334"/>
      <c r="DF28" s="334"/>
      <c r="DG28" s="334"/>
      <c r="DH28" s="334"/>
      <c r="DI28" s="334"/>
      <c r="DJ28" s="151"/>
      <c r="DK28" s="334"/>
      <c r="DL28" s="334"/>
      <c r="DM28" s="334"/>
      <c r="DN28" s="334"/>
      <c r="DO28" s="334"/>
      <c r="DP28" s="334"/>
      <c r="DQ28" s="334"/>
      <c r="DR28" s="334"/>
      <c r="DS28" s="334"/>
      <c r="DT28" s="334"/>
      <c r="DU28" s="334"/>
      <c r="DV28" s="334"/>
      <c r="DW28" s="334"/>
      <c r="DX28" s="334"/>
      <c r="DY28" s="334"/>
      <c r="DZ28" s="334"/>
      <c r="EA28" s="334"/>
      <c r="EB28" s="334"/>
      <c r="EC28" s="334"/>
      <c r="ED28" s="334"/>
      <c r="EE28" s="334"/>
      <c r="EF28" s="334"/>
      <c r="EG28" s="334"/>
      <c r="EH28" s="334"/>
      <c r="EI28" s="334"/>
      <c r="EJ28" s="334"/>
      <c r="EK28" s="334"/>
      <c r="EL28" s="334"/>
      <c r="EM28" s="334"/>
      <c r="EN28" s="334"/>
      <c r="EO28" s="334"/>
      <c r="EP28" s="334"/>
      <c r="EQ28" s="90"/>
      <c r="ER28" s="334"/>
      <c r="ES28" s="334"/>
      <c r="ET28" s="334"/>
      <c r="EU28" s="334"/>
      <c r="EV28" s="334"/>
      <c r="EW28" s="334"/>
      <c r="EX28" s="334"/>
      <c r="EY28" s="334"/>
      <c r="EZ28" s="334"/>
      <c r="FA28" s="334"/>
      <c r="FB28" s="334"/>
      <c r="FC28" s="334"/>
      <c r="FD28" s="334"/>
      <c r="FE28" s="334"/>
      <c r="FF28" s="334"/>
      <c r="FG28" s="334"/>
      <c r="FH28" s="334"/>
      <c r="FI28" s="334"/>
      <c r="FJ28" s="334"/>
      <c r="FK28" s="334"/>
      <c r="FL28" s="334"/>
      <c r="FM28" s="334"/>
      <c r="FN28" s="334"/>
      <c r="FO28" s="334"/>
      <c r="FP28" s="334"/>
      <c r="FQ28" s="334"/>
      <c r="FR28" s="334"/>
      <c r="FS28" s="334"/>
      <c r="FT28" s="334"/>
      <c r="FU28" s="334"/>
      <c r="FV28" s="334"/>
      <c r="FW28" s="334"/>
      <c r="FX28" s="90"/>
      <c r="FY28" s="334"/>
      <c r="FZ28" s="334"/>
      <c r="GA28" s="334"/>
      <c r="GB28" s="334"/>
      <c r="GC28" s="334"/>
      <c r="GD28" s="334"/>
      <c r="GE28" s="334"/>
      <c r="GF28" s="334"/>
      <c r="GG28" s="334"/>
      <c r="GH28" s="334"/>
      <c r="GI28" s="334"/>
      <c r="GJ28" s="334"/>
      <c r="GK28" s="334"/>
      <c r="GL28" s="334"/>
      <c r="GM28" s="334"/>
      <c r="GN28" s="334"/>
      <c r="GO28" s="334"/>
      <c r="GP28" s="334"/>
      <c r="GQ28" s="334"/>
      <c r="GR28" s="334"/>
      <c r="GS28" s="334"/>
      <c r="GT28" s="334"/>
      <c r="GU28" s="334"/>
      <c r="GV28" s="334"/>
      <c r="GW28" s="334"/>
      <c r="GX28" s="334"/>
      <c r="GY28" s="334"/>
      <c r="GZ28" s="334"/>
      <c r="HA28" s="334"/>
      <c r="HB28" s="334"/>
      <c r="HC28" s="334"/>
      <c r="HD28" s="334"/>
      <c r="HE28" s="90"/>
      <c r="HF28" s="334"/>
      <c r="HG28" s="334"/>
      <c r="HH28" s="334"/>
      <c r="HI28" s="334"/>
      <c r="HJ28" s="334"/>
      <c r="HK28" s="334"/>
      <c r="HL28" s="334"/>
      <c r="HM28" s="334"/>
      <c r="HN28" s="334"/>
      <c r="HO28" s="334"/>
      <c r="HP28" s="334"/>
      <c r="HQ28" s="334"/>
      <c r="HR28" s="334"/>
      <c r="HS28" s="334"/>
      <c r="HT28" s="334"/>
      <c r="HU28" s="334"/>
      <c r="HV28" s="334"/>
      <c r="HW28" s="334"/>
      <c r="HX28" s="334"/>
      <c r="HY28" s="334"/>
      <c r="HZ28" s="334"/>
      <c r="IA28" s="334"/>
      <c r="IB28" s="334"/>
      <c r="IC28" s="334"/>
      <c r="ID28" s="334"/>
      <c r="IE28" s="334"/>
      <c r="IF28" s="334"/>
      <c r="IG28" s="334"/>
      <c r="IH28" s="334"/>
      <c r="II28" s="334"/>
      <c r="IJ28" s="334"/>
      <c r="IK28" s="334"/>
      <c r="IL28" s="90"/>
      <c r="IM28" s="334"/>
      <c r="IN28" s="334"/>
      <c r="IO28" s="334"/>
      <c r="IP28" s="334"/>
      <c r="IQ28" s="334"/>
      <c r="IR28" s="334"/>
      <c r="IS28" s="334"/>
      <c r="IT28" s="334"/>
      <c r="IU28" s="334"/>
      <c r="IV28" s="334"/>
      <c r="IW28" s="334"/>
      <c r="IX28" s="334"/>
      <c r="IY28" s="334"/>
      <c r="IZ28" s="334"/>
      <c r="JA28" s="334"/>
      <c r="JB28" s="334"/>
      <c r="JC28" s="334"/>
      <c r="JD28" s="334"/>
      <c r="JE28" s="334"/>
      <c r="JF28" s="334"/>
      <c r="JG28" s="334"/>
      <c r="JH28" s="334"/>
      <c r="JI28" s="334"/>
      <c r="JJ28" s="334"/>
      <c r="JK28" s="334"/>
      <c r="JL28" s="334"/>
      <c r="JM28" s="334"/>
      <c r="JN28" s="334"/>
      <c r="JO28" s="334"/>
      <c r="JP28" s="334"/>
      <c r="JQ28" s="334"/>
      <c r="JR28" s="334"/>
      <c r="JS28" s="90"/>
      <c r="JT28" s="334"/>
      <c r="JU28" s="334"/>
      <c r="JV28" s="334"/>
      <c r="JW28" s="334"/>
      <c r="JX28" s="334"/>
      <c r="JY28" s="334"/>
      <c r="JZ28" s="334"/>
      <c r="KA28" s="334"/>
      <c r="KB28" s="334"/>
      <c r="KC28" s="334"/>
      <c r="KD28" s="334"/>
      <c r="KE28" s="334"/>
      <c r="KF28" s="334"/>
      <c r="KG28" s="334"/>
      <c r="KH28" s="334"/>
      <c r="KI28" s="334"/>
      <c r="KJ28" s="334"/>
      <c r="KK28" s="334"/>
      <c r="KL28" s="334"/>
      <c r="KM28" s="334"/>
      <c r="KN28" s="334"/>
      <c r="KO28" s="334"/>
      <c r="KP28" s="334"/>
      <c r="KQ28" s="334"/>
      <c r="KR28" s="334"/>
      <c r="KS28" s="334"/>
      <c r="KT28" s="334"/>
      <c r="KU28" s="334"/>
      <c r="KV28" s="334"/>
      <c r="KW28" s="334"/>
      <c r="KX28" s="334"/>
      <c r="KY28" s="334"/>
      <c r="KZ28" s="90"/>
      <c r="LA28" s="334"/>
      <c r="LB28" s="334"/>
      <c r="LC28" s="334"/>
      <c r="LD28" s="334"/>
      <c r="LE28" s="334"/>
      <c r="LF28" s="334"/>
      <c r="LG28" s="334"/>
      <c r="LH28" s="334"/>
      <c r="LI28" s="334"/>
      <c r="LJ28" s="334"/>
      <c r="LK28" s="334"/>
      <c r="LL28" s="334"/>
      <c r="LM28" s="334"/>
      <c r="LN28" s="334"/>
      <c r="LO28" s="334"/>
      <c r="LP28" s="334"/>
      <c r="LQ28" s="334"/>
      <c r="LR28" s="334"/>
      <c r="LS28" s="334"/>
      <c r="LT28" s="334"/>
      <c r="LU28" s="334"/>
      <c r="LV28" s="334"/>
      <c r="LW28" s="334"/>
      <c r="LX28" s="334"/>
      <c r="LY28" s="334"/>
      <c r="LZ28" s="334"/>
      <c r="MA28" s="334"/>
      <c r="MB28" s="334"/>
      <c r="MC28" s="334"/>
      <c r="MD28" s="334"/>
      <c r="ME28" s="334"/>
      <c r="MF28" s="334"/>
      <c r="MG28" s="90"/>
      <c r="MH28" s="462"/>
      <c r="MI28" s="153"/>
      <c r="MJ28" s="462"/>
      <c r="MK28" s="157"/>
      <c r="ML28" s="336"/>
      <c r="MM28" s="153"/>
      <c r="MN28" s="462"/>
      <c r="MO28" s="90"/>
      <c r="MP28" s="327"/>
      <c r="MQ28" s="90"/>
      <c r="MR28" s="90"/>
      <c r="MS28" s="90"/>
      <c r="MT28" s="90"/>
      <c r="MU28" s="90"/>
      <c r="MV28" s="90"/>
      <c r="MW28" s="90"/>
      <c r="MX28" s="90"/>
      <c r="MY28" s="90"/>
      <c r="MZ28" s="90"/>
      <c r="NA28" s="90"/>
      <c r="NB28" s="90"/>
      <c r="NC28" s="90"/>
      <c r="ND28" s="90"/>
      <c r="NE28" s="90"/>
      <c r="NF28" s="90"/>
      <c r="NG28" s="90"/>
      <c r="NH28" s="90"/>
      <c r="NI28" s="90"/>
      <c r="NJ28" s="90"/>
      <c r="NK28" s="90"/>
      <c r="NL28" s="90"/>
      <c r="NM28" s="90"/>
      <c r="NN28" s="90"/>
      <c r="NO28" s="90"/>
      <c r="NP28" s="90"/>
      <c r="NQ28" s="90"/>
      <c r="NR28" s="90"/>
      <c r="NS28" s="90"/>
      <c r="NT28" s="90"/>
      <c r="NU28" s="90"/>
      <c r="NV28" s="90"/>
      <c r="NW28" s="90"/>
      <c r="NX28" s="90"/>
      <c r="NY28" s="90"/>
      <c r="NZ28" s="90"/>
      <c r="OA28" s="90"/>
      <c r="OB28" s="90"/>
      <c r="OC28" s="90"/>
      <c r="OD28" s="90"/>
      <c r="OE28" s="90"/>
      <c r="OF28" s="90"/>
      <c r="OG28" s="90"/>
      <c r="OH28" s="90"/>
      <c r="OI28" s="90"/>
      <c r="OJ28" s="90"/>
      <c r="OK28" s="90"/>
      <c r="OL28" s="90"/>
      <c r="OM28" s="90"/>
      <c r="ON28" s="90"/>
      <c r="OO28" s="90"/>
      <c r="OP28" s="90"/>
      <c r="OQ28" s="90"/>
      <c r="OR28" s="90"/>
      <c r="OS28" s="90"/>
      <c r="OT28" s="90"/>
      <c r="OU28" s="90"/>
      <c r="OV28" s="90"/>
      <c r="OW28" s="90"/>
      <c r="OX28" s="90"/>
      <c r="OY28" s="90"/>
      <c r="OZ28" s="90"/>
      <c r="PA28" s="90"/>
      <c r="PB28" s="90"/>
      <c r="PC28" s="90"/>
      <c r="PD28" s="90"/>
      <c r="PE28" s="90"/>
      <c r="PF28" s="90"/>
      <c r="PG28" s="90"/>
      <c r="PH28" s="90"/>
      <c r="PI28" s="90"/>
      <c r="PJ28" s="90"/>
      <c r="PK28" s="90"/>
      <c r="PL28" s="90"/>
      <c r="PM28" s="90"/>
      <c r="PN28" s="90"/>
      <c r="PO28" s="90"/>
      <c r="PP28" s="90"/>
      <c r="PQ28" s="90"/>
      <c r="PR28" s="90"/>
      <c r="PS28" s="90"/>
      <c r="PT28" s="90"/>
      <c r="PU28" s="90"/>
      <c r="PV28" s="90"/>
      <c r="PW28" s="90"/>
      <c r="PX28" s="90"/>
      <c r="PY28" s="90"/>
      <c r="PZ28" s="90"/>
      <c r="QA28" s="90"/>
      <c r="QB28" s="90"/>
      <c r="QC28" s="90"/>
      <c r="QD28" s="90"/>
      <c r="QE28" s="90"/>
      <c r="QF28" s="90"/>
      <c r="QG28" s="90"/>
      <c r="QH28" s="90"/>
      <c r="QI28" s="90"/>
      <c r="QJ28" s="90"/>
      <c r="QK28" s="90"/>
      <c r="QL28" s="90"/>
      <c r="QM28" s="90"/>
      <c r="QN28" s="90"/>
      <c r="QO28" s="90"/>
      <c r="QP28" s="90"/>
      <c r="QQ28" s="90"/>
      <c r="QR28" s="90"/>
      <c r="QS28" s="90"/>
      <c r="QT28" s="90"/>
      <c r="QU28" s="90"/>
      <c r="QV28" s="90"/>
      <c r="QW28" s="90"/>
      <c r="QX28" s="90"/>
      <c r="QY28" s="90"/>
      <c r="QZ28" s="90"/>
      <c r="RA28" s="90"/>
      <c r="RB28" s="90"/>
      <c r="RC28" s="90"/>
      <c r="RD28" s="90"/>
      <c r="RE28" s="90"/>
      <c r="RF28" s="90"/>
      <c r="RG28" s="90"/>
      <c r="RH28" s="90"/>
      <c r="RI28" s="90"/>
      <c r="RJ28" s="90"/>
      <c r="RK28" s="90"/>
      <c r="RL28" s="90"/>
      <c r="RM28" s="90"/>
      <c r="RN28" s="90"/>
      <c r="RO28" s="90"/>
      <c r="RP28" s="90"/>
      <c r="RQ28" s="90"/>
      <c r="RR28" s="90"/>
      <c r="RS28" s="90"/>
      <c r="RT28" s="90"/>
      <c r="RU28" s="90"/>
      <c r="RV28" s="90"/>
      <c r="RW28" s="90"/>
      <c r="RX28" s="90"/>
      <c r="RY28" s="90"/>
      <c r="RZ28" s="90"/>
      <c r="SA28" s="90"/>
      <c r="SB28" s="90"/>
      <c r="SC28" s="90"/>
      <c r="SD28" s="90"/>
      <c r="SE28" s="90"/>
      <c r="SF28" s="90"/>
      <c r="SG28" s="90"/>
      <c r="SH28" s="90"/>
      <c r="SI28" s="90"/>
      <c r="SJ28" s="90"/>
      <c r="SK28" s="90"/>
      <c r="SL28" s="90"/>
      <c r="SM28" s="90"/>
      <c r="SN28" s="90"/>
      <c r="SO28" s="90"/>
      <c r="SP28" s="90"/>
      <c r="SQ28" s="90"/>
      <c r="SR28" s="90"/>
      <c r="SS28" s="90"/>
      <c r="ST28" s="90"/>
      <c r="SU28" s="90"/>
      <c r="SV28" s="90"/>
      <c r="SW28" s="90"/>
      <c r="SX28" s="90"/>
      <c r="SY28" s="90"/>
      <c r="SZ28" s="90"/>
      <c r="TA28" s="90"/>
      <c r="TB28" s="90"/>
      <c r="TC28" s="90"/>
      <c r="TD28" s="90"/>
      <c r="TE28" s="90"/>
      <c r="TF28" s="90"/>
      <c r="TG28" s="90"/>
      <c r="TH28" s="90"/>
      <c r="TI28" s="90"/>
      <c r="TJ28" s="90"/>
      <c r="TK28" s="90"/>
      <c r="TL28" s="90"/>
      <c r="TM28" s="90"/>
      <c r="TN28" s="90"/>
      <c r="TO28" s="90"/>
      <c r="TP28" s="90"/>
      <c r="TQ28" s="90"/>
      <c r="TR28" s="90"/>
      <c r="TS28" s="90"/>
      <c r="TT28" s="90"/>
      <c r="TU28" s="90"/>
      <c r="TV28" s="90"/>
      <c r="TW28" s="90"/>
      <c r="TX28" s="90"/>
      <c r="TY28" s="90"/>
      <c r="TZ28" s="90"/>
      <c r="UA28" s="90"/>
      <c r="UB28" s="90"/>
      <c r="UC28" s="90"/>
      <c r="UD28" s="90"/>
      <c r="UE28" s="90"/>
      <c r="UF28" s="90"/>
      <c r="UG28" s="90"/>
      <c r="UH28" s="90"/>
      <c r="UI28" s="90"/>
      <c r="UJ28" s="90"/>
      <c r="UK28" s="90"/>
      <c r="UL28" s="90"/>
      <c r="UM28" s="90"/>
      <c r="UN28" s="90"/>
      <c r="UO28" s="90"/>
      <c r="UP28" s="90"/>
      <c r="UQ28" s="90"/>
      <c r="UR28" s="90"/>
      <c r="US28" s="90"/>
      <c r="UT28" s="90"/>
      <c r="UU28" s="90"/>
      <c r="UV28" s="90"/>
      <c r="UW28" s="90"/>
      <c r="UX28" s="90"/>
      <c r="UY28" s="90"/>
      <c r="UZ28" s="90"/>
      <c r="VA28" s="90"/>
      <c r="VB28" s="90"/>
      <c r="VC28" s="90"/>
      <c r="VD28" s="90"/>
      <c r="VE28" s="90"/>
      <c r="VF28" s="90"/>
      <c r="VG28" s="90"/>
      <c r="VH28" s="90"/>
      <c r="VI28" s="90"/>
      <c r="VJ28" s="90"/>
      <c r="VK28" s="90"/>
      <c r="VL28" s="90"/>
      <c r="VM28" s="90"/>
      <c r="VN28" s="90"/>
      <c r="VO28" s="90"/>
      <c r="VP28" s="90"/>
      <c r="VQ28" s="90"/>
      <c r="VR28" s="90"/>
      <c r="VS28" s="90"/>
      <c r="VT28" s="90"/>
      <c r="VU28" s="90"/>
      <c r="VV28" s="90"/>
      <c r="VW28" s="90"/>
      <c r="VX28" s="90"/>
      <c r="VY28" s="90"/>
      <c r="VZ28" s="90"/>
      <c r="WA28" s="90"/>
      <c r="WB28" s="90"/>
      <c r="WC28" s="90"/>
      <c r="WD28" s="90"/>
      <c r="WE28" s="90"/>
      <c r="WF28" s="90"/>
      <c r="WG28" s="90"/>
      <c r="WH28" s="90"/>
      <c r="WI28" s="90"/>
      <c r="WJ28" s="90"/>
      <c r="WK28" s="90"/>
      <c r="WL28" s="90"/>
      <c r="WM28" s="90"/>
      <c r="WN28" s="90"/>
      <c r="WO28" s="90"/>
      <c r="WP28" s="90"/>
      <c r="WQ28" s="90"/>
      <c r="WR28" s="90"/>
      <c r="WS28" s="90"/>
      <c r="WT28" s="90"/>
      <c r="WU28" s="90"/>
      <c r="WV28" s="90"/>
      <c r="WW28" s="90"/>
      <c r="WX28" s="90"/>
      <c r="WY28" s="90"/>
      <c r="WZ28" s="90"/>
      <c r="XA28" s="90"/>
      <c r="XB28" s="90"/>
      <c r="XC28" s="90"/>
      <c r="XD28" s="90"/>
      <c r="XE28" s="90"/>
      <c r="XF28" s="90"/>
      <c r="XG28" s="90"/>
      <c r="XH28" s="90"/>
      <c r="XI28" s="90"/>
      <c r="XJ28" s="90"/>
      <c r="XK28" s="90"/>
      <c r="XL28" s="90"/>
      <c r="XM28" s="90"/>
      <c r="XN28" s="90"/>
      <c r="XO28" s="90"/>
      <c r="XP28" s="90"/>
      <c r="XQ28" s="90"/>
      <c r="XR28" s="90"/>
      <c r="XS28" s="90"/>
      <c r="XT28" s="90"/>
      <c r="XU28" s="90"/>
      <c r="XV28" s="90"/>
      <c r="XW28" s="90"/>
      <c r="XX28" s="90"/>
      <c r="XY28" s="90"/>
      <c r="XZ28" s="90"/>
      <c r="YA28" s="90"/>
      <c r="YB28" s="90"/>
      <c r="YC28" s="90"/>
      <c r="YD28" s="90"/>
      <c r="YE28" s="90"/>
      <c r="YF28" s="90"/>
      <c r="YG28" s="90"/>
      <c r="YH28" s="90"/>
      <c r="YI28" s="90"/>
      <c r="YJ28" s="90"/>
      <c r="YK28" s="90"/>
      <c r="YL28" s="90"/>
      <c r="YM28" s="90"/>
      <c r="YN28" s="90"/>
      <c r="YO28" s="90"/>
      <c r="YP28" s="90"/>
      <c r="YQ28" s="90"/>
      <c r="YR28" s="90"/>
      <c r="YS28" s="90"/>
      <c r="YT28" s="90"/>
      <c r="YU28" s="90"/>
      <c r="YV28" s="90"/>
      <c r="YW28" s="90"/>
      <c r="YX28" s="90"/>
      <c r="YY28" s="90"/>
      <c r="YZ28" s="90"/>
      <c r="ZA28" s="90"/>
      <c r="ZB28" s="90"/>
      <c r="ZC28" s="90"/>
      <c r="ZD28" s="90"/>
      <c r="ZE28" s="90"/>
      <c r="ZF28" s="90"/>
      <c r="ZG28" s="90"/>
      <c r="ZH28" s="90"/>
      <c r="ZI28" s="90"/>
      <c r="ZJ28" s="90"/>
      <c r="ZK28" s="90"/>
      <c r="ZL28" s="90"/>
      <c r="ZM28" s="90"/>
      <c r="ZN28" s="90"/>
      <c r="ZO28" s="90"/>
      <c r="ZP28" s="90"/>
      <c r="ZQ28" s="90"/>
      <c r="ZR28" s="90"/>
      <c r="ZS28" s="90"/>
      <c r="ZT28" s="90"/>
      <c r="ZU28" s="90"/>
      <c r="ZV28" s="90"/>
      <c r="ZW28" s="90"/>
      <c r="ZX28" s="90"/>
      <c r="ZY28" s="90"/>
      <c r="ZZ28" s="90"/>
      <c r="AAA28" s="90"/>
      <c r="AAB28" s="90"/>
      <c r="AAC28" s="90"/>
      <c r="AAD28" s="90"/>
      <c r="AAE28" s="90"/>
      <c r="AAF28" s="90"/>
      <c r="AAG28" s="90"/>
      <c r="AAH28" s="90"/>
      <c r="AAI28" s="90"/>
      <c r="AAJ28" s="90"/>
      <c r="AAK28" s="90"/>
      <c r="AAL28" s="90"/>
      <c r="AAM28" s="90"/>
      <c r="AAN28" s="90"/>
      <c r="AAO28" s="90"/>
      <c r="AAP28" s="90"/>
      <c r="AAQ28" s="90"/>
      <c r="AAR28" s="90"/>
      <c r="AAS28" s="90"/>
      <c r="AAT28" s="90"/>
      <c r="AAU28" s="90"/>
      <c r="AAV28" s="90"/>
      <c r="AAW28" s="90"/>
      <c r="AAX28" s="90"/>
      <c r="AAY28" s="90"/>
      <c r="AAZ28" s="90"/>
      <c r="ABA28" s="90"/>
      <c r="ABB28" s="90"/>
      <c r="ABC28" s="90"/>
      <c r="ABD28" s="90"/>
      <c r="ABE28" s="90"/>
      <c r="ABF28" s="90"/>
      <c r="ABG28" s="90"/>
      <c r="ABH28" s="90"/>
      <c r="ABI28" s="90"/>
      <c r="ABJ28" s="90"/>
      <c r="ABK28" s="90"/>
      <c r="ABL28" s="90"/>
      <c r="ABM28" s="90"/>
      <c r="ABN28" s="90"/>
      <c r="ABO28" s="90"/>
      <c r="ABP28" s="90"/>
      <c r="ABQ28" s="90"/>
      <c r="ABR28" s="90"/>
      <c r="ABS28" s="90"/>
      <c r="ABT28" s="90"/>
      <c r="ABU28" s="90"/>
      <c r="ABV28" s="90"/>
      <c r="ABW28" s="90"/>
      <c r="ABX28" s="90"/>
      <c r="ABY28" s="90"/>
      <c r="ABZ28" s="90"/>
      <c r="ACA28" s="90"/>
      <c r="ACB28" s="90"/>
      <c r="ACC28" s="90"/>
      <c r="ACD28" s="90"/>
      <c r="ACE28" s="90"/>
      <c r="ACF28" s="90"/>
      <c r="ACG28" s="90"/>
      <c r="ACH28" s="90"/>
      <c r="ACI28" s="90"/>
      <c r="ACJ28" s="90"/>
      <c r="ACK28" s="90"/>
      <c r="ACL28" s="90"/>
      <c r="ACM28" s="90"/>
      <c r="ACN28" s="90"/>
      <c r="ACO28" s="90"/>
      <c r="ACP28" s="90"/>
      <c r="ACQ28" s="90"/>
      <c r="ACR28" s="90"/>
      <c r="ACS28" s="90"/>
      <c r="ACT28" s="90"/>
      <c r="ACU28" s="90"/>
      <c r="ACV28" s="90"/>
      <c r="ACW28" s="90"/>
      <c r="ACX28" s="90"/>
      <c r="ACY28" s="90"/>
      <c r="ACZ28" s="90"/>
      <c r="ADA28" s="90"/>
      <c r="ADB28" s="90"/>
      <c r="ADC28" s="90"/>
      <c r="ADD28" s="90"/>
      <c r="ADE28" s="90"/>
      <c r="ADF28" s="90"/>
      <c r="ADG28" s="90"/>
      <c r="ADH28" s="90"/>
      <c r="ADI28" s="90"/>
      <c r="ADJ28" s="90"/>
      <c r="ADK28" s="90"/>
      <c r="ADL28" s="90"/>
      <c r="ADM28" s="90"/>
      <c r="ADN28" s="90"/>
      <c r="ADO28" s="90"/>
      <c r="ADP28" s="90"/>
      <c r="ADQ28" s="90"/>
      <c r="ADR28" s="90"/>
      <c r="ADS28" s="90"/>
      <c r="ADT28" s="90"/>
      <c r="ADU28" s="90"/>
      <c r="ADV28" s="90"/>
      <c r="ADW28" s="90"/>
      <c r="ADX28" s="90"/>
      <c r="ADY28" s="90"/>
      <c r="ADZ28" s="90"/>
      <c r="AEA28" s="90"/>
      <c r="AEB28" s="90"/>
      <c r="AEC28" s="90"/>
      <c r="AED28" s="90"/>
      <c r="AEE28" s="90"/>
      <c r="AEF28" s="90"/>
      <c r="AEG28" s="90"/>
      <c r="AEH28" s="90"/>
      <c r="AEI28" s="90"/>
      <c r="AEJ28" s="90"/>
      <c r="AEK28" s="90"/>
      <c r="AEL28" s="90"/>
      <c r="AEM28" s="90"/>
      <c r="AEN28" s="90"/>
      <c r="AEO28" s="90"/>
      <c r="AEP28" s="90"/>
      <c r="AEQ28" s="90"/>
      <c r="AER28" s="90"/>
      <c r="AES28" s="90"/>
      <c r="AET28" s="90"/>
      <c r="AEU28" s="90"/>
      <c r="AEV28" s="90"/>
      <c r="AEW28" s="90"/>
      <c r="AEX28" s="90"/>
      <c r="AEY28" s="90"/>
      <c r="AEZ28" s="90"/>
      <c r="AFA28" s="90"/>
      <c r="AFB28" s="90"/>
      <c r="AFC28" s="90"/>
      <c r="AFD28" s="90"/>
      <c r="AFE28" s="90"/>
      <c r="AFF28" s="90"/>
      <c r="AFG28" s="90"/>
      <c r="AFH28" s="90"/>
      <c r="AFI28" s="90"/>
      <c r="AFJ28" s="90"/>
      <c r="AFK28" s="90"/>
      <c r="AFL28" s="90"/>
      <c r="AFM28" s="90"/>
      <c r="AFN28" s="90"/>
      <c r="AFO28" s="90"/>
      <c r="AFP28" s="90"/>
      <c r="AFQ28" s="90"/>
      <c r="AFR28" s="90"/>
      <c r="AFS28" s="90"/>
      <c r="AFT28" s="90"/>
      <c r="AFU28" s="90"/>
      <c r="AFV28" s="90"/>
      <c r="AFW28" s="90"/>
      <c r="AFX28" s="90"/>
      <c r="AFY28" s="90"/>
      <c r="AFZ28" s="90"/>
      <c r="AGA28" s="90"/>
      <c r="AGB28" s="90"/>
      <c r="AGC28" s="90"/>
      <c r="AGD28" s="90"/>
      <c r="AGE28" s="90"/>
      <c r="AGF28" s="90"/>
      <c r="AGG28" s="90"/>
      <c r="AGH28" s="90"/>
      <c r="AGI28" s="90"/>
      <c r="AGJ28" s="90"/>
      <c r="AGK28" s="90"/>
      <c r="AGL28" s="90"/>
      <c r="AGM28" s="90"/>
      <c r="AGN28" s="90"/>
      <c r="AGO28" s="90"/>
      <c r="AGP28" s="90"/>
      <c r="AGQ28" s="90"/>
      <c r="AGR28" s="90"/>
      <c r="AGS28" s="90"/>
      <c r="AGT28" s="90"/>
      <c r="AGU28" s="90"/>
      <c r="AGV28" s="90"/>
      <c r="AGW28" s="90"/>
      <c r="AGX28" s="90"/>
      <c r="AGY28" s="90"/>
      <c r="AGZ28" s="90"/>
      <c r="AHA28" s="90"/>
      <c r="AHB28" s="90"/>
      <c r="AHC28" s="90"/>
      <c r="AHD28" s="90"/>
      <c r="AHE28" s="90"/>
      <c r="AHF28" s="90"/>
      <c r="AHG28" s="90"/>
      <c r="AHH28" s="90"/>
      <c r="AHI28" s="90"/>
      <c r="AHJ28" s="90"/>
      <c r="AHK28" s="90"/>
      <c r="AHL28" s="90"/>
      <c r="AHM28" s="90"/>
      <c r="AHN28" s="90"/>
      <c r="AHO28" s="90"/>
      <c r="AHP28" s="90"/>
      <c r="AHQ28" s="90"/>
      <c r="AHR28" s="90"/>
      <c r="AHS28" s="90"/>
      <c r="AHT28" s="90"/>
      <c r="AHU28" s="90"/>
      <c r="AHV28" s="90"/>
      <c r="AHW28" s="90"/>
      <c r="AHX28" s="90"/>
      <c r="AHY28" s="90"/>
      <c r="AHZ28" s="90"/>
      <c r="AIA28" s="90"/>
      <c r="AIB28" s="90"/>
      <c r="AIC28" s="90"/>
      <c r="AID28" s="90"/>
      <c r="AIE28" s="90"/>
      <c r="AIF28" s="90"/>
      <c r="AIG28" s="90"/>
      <c r="AIH28" s="90"/>
      <c r="AII28" s="90"/>
      <c r="AIJ28" s="90"/>
      <c r="AIK28" s="90"/>
      <c r="AIL28" s="90"/>
      <c r="AIM28" s="90"/>
      <c r="AIN28" s="90"/>
      <c r="AIO28" s="90"/>
      <c r="AIP28" s="90"/>
      <c r="AIQ28" s="90"/>
      <c r="AIR28" s="90"/>
      <c r="AIS28" s="90"/>
      <c r="AIT28" s="90"/>
      <c r="AIU28" s="90"/>
      <c r="AIV28" s="90"/>
      <c r="AIW28" s="90"/>
      <c r="AIX28" s="90"/>
      <c r="AIY28" s="90"/>
      <c r="AIZ28" s="90"/>
      <c r="AJA28" s="90"/>
      <c r="AJB28" s="90"/>
      <c r="AJC28" s="90"/>
      <c r="AJD28" s="90"/>
      <c r="AJE28" s="90"/>
      <c r="AJF28" s="90"/>
      <c r="AJG28" s="90"/>
      <c r="AJH28" s="90"/>
      <c r="AJI28" s="90"/>
      <c r="AJJ28" s="90"/>
      <c r="AJK28" s="90"/>
      <c r="AJL28" s="90"/>
      <c r="AJM28" s="90"/>
      <c r="AJN28" s="90"/>
      <c r="AJO28" s="90"/>
      <c r="AJP28" s="90"/>
      <c r="AJQ28" s="90"/>
      <c r="AJR28" s="90"/>
      <c r="AJS28" s="90"/>
      <c r="AJT28" s="90"/>
      <c r="AJU28" s="90"/>
      <c r="AJV28" s="90"/>
      <c r="AJW28" s="90"/>
      <c r="AJX28" s="90"/>
      <c r="AJY28" s="90"/>
      <c r="AJZ28" s="90"/>
      <c r="AKA28" s="90"/>
      <c r="AKB28" s="90"/>
      <c r="AKC28" s="90"/>
      <c r="AKD28" s="90"/>
      <c r="AKE28" s="90"/>
      <c r="AKF28" s="90"/>
      <c r="AKG28" s="90"/>
      <c r="AKH28" s="90"/>
      <c r="AKI28" s="90"/>
      <c r="AKJ28" s="90"/>
      <c r="AKK28" s="90"/>
      <c r="AKL28" s="90"/>
      <c r="AKM28" s="90"/>
      <c r="AKN28" s="90"/>
      <c r="AKO28" s="90"/>
      <c r="AKP28" s="90"/>
      <c r="AKQ28" s="90"/>
      <c r="AKR28" s="90"/>
      <c r="AKS28" s="90"/>
      <c r="AKT28" s="90"/>
      <c r="AKU28" s="90"/>
      <c r="AKV28" s="90"/>
      <c r="AKW28" s="90"/>
      <c r="AKX28" s="90"/>
      <c r="AKY28" s="90"/>
      <c r="AKZ28" s="90"/>
      <c r="ALA28" s="90"/>
      <c r="ALB28" s="90"/>
      <c r="ALC28" s="90"/>
      <c r="ALD28" s="90"/>
      <c r="ALE28" s="90"/>
      <c r="ALF28" s="90"/>
      <c r="ALG28" s="90"/>
      <c r="ALH28" s="90"/>
      <c r="ALI28" s="90"/>
      <c r="ALJ28" s="90"/>
      <c r="ALK28" s="90"/>
      <c r="ALL28" s="90"/>
      <c r="ALM28" s="90"/>
      <c r="ALN28" s="90"/>
      <c r="ALO28" s="90"/>
      <c r="ALP28" s="90"/>
      <c r="ALQ28" s="90"/>
      <c r="ALR28" s="90"/>
      <c r="ALS28" s="90"/>
      <c r="ALT28" s="90"/>
      <c r="ALU28" s="90"/>
      <c r="ALV28" s="90"/>
      <c r="ALW28" s="90"/>
      <c r="ALX28" s="90"/>
      <c r="ALY28" s="90"/>
      <c r="ALZ28" s="90"/>
      <c r="AMA28" s="90"/>
      <c r="AMB28" s="90"/>
      <c r="AMC28" s="90"/>
      <c r="AMD28" s="90"/>
      <c r="AME28" s="90"/>
      <c r="AMF28" s="90"/>
      <c r="AMG28" s="90"/>
      <c r="AMH28" s="90"/>
      <c r="AMI28" s="90"/>
      <c r="AMJ28" s="90"/>
      <c r="AMK28" s="90"/>
      <c r="AML28" s="90"/>
      <c r="AMM28" s="90"/>
      <c r="AMN28" s="90"/>
      <c r="AMO28" s="90"/>
      <c r="AMP28" s="90"/>
      <c r="AMQ28" s="90"/>
      <c r="AMR28" s="90"/>
      <c r="AMS28" s="90"/>
      <c r="AMT28" s="90"/>
      <c r="AMU28" s="90"/>
      <c r="AMV28" s="90"/>
      <c r="AMW28" s="90"/>
      <c r="AMX28" s="90"/>
      <c r="AMY28" s="90"/>
      <c r="AMZ28" s="90"/>
      <c r="ANA28" s="90"/>
      <c r="ANB28" s="90"/>
      <c r="ANC28" s="90"/>
      <c r="AND28" s="90"/>
      <c r="ANE28" s="90"/>
      <c r="ANF28" s="90"/>
      <c r="ANG28" s="90"/>
      <c r="ANH28" s="90"/>
      <c r="ANI28" s="90"/>
      <c r="ANJ28" s="90"/>
      <c r="ANK28" s="90"/>
      <c r="ANL28" s="90"/>
      <c r="ANM28" s="90"/>
      <c r="ANN28" s="90"/>
      <c r="ANO28" s="90"/>
      <c r="ANP28" s="90"/>
      <c r="ANQ28" s="90"/>
      <c r="ANR28" s="90"/>
      <c r="ANS28" s="90"/>
      <c r="ANT28" s="90"/>
      <c r="ANU28" s="90"/>
      <c r="ANV28" s="90"/>
      <c r="ANW28" s="90"/>
      <c r="ANX28" s="90"/>
      <c r="ANY28" s="90"/>
      <c r="ANZ28" s="90"/>
      <c r="AOA28" s="90"/>
      <c r="AOB28" s="90"/>
      <c r="AOC28" s="90"/>
      <c r="AOD28" s="90"/>
      <c r="AOE28" s="90"/>
      <c r="AOF28" s="90"/>
      <c r="AOG28" s="90"/>
      <c r="AOH28" s="90"/>
      <c r="AOI28" s="90"/>
      <c r="AOJ28" s="90"/>
      <c r="AOK28" s="90"/>
      <c r="AOL28" s="90"/>
      <c r="AOM28" s="90"/>
      <c r="AON28" s="90"/>
      <c r="AOO28" s="90"/>
      <c r="AOP28" s="90"/>
      <c r="AOQ28" s="90"/>
      <c r="AOR28" s="90"/>
      <c r="AOS28" s="90"/>
      <c r="AOT28" s="90"/>
      <c r="AOU28" s="90"/>
      <c r="AOV28" s="90"/>
      <c r="AOW28" s="90"/>
      <c r="AOX28" s="90"/>
      <c r="AOY28" s="90"/>
      <c r="AOZ28" s="90"/>
      <c r="APA28" s="90"/>
      <c r="APB28" s="90"/>
      <c r="APC28" s="90"/>
      <c r="APD28" s="90"/>
      <c r="APE28" s="90"/>
      <c r="APF28" s="90"/>
      <c r="APG28" s="90"/>
      <c r="APH28" s="90"/>
      <c r="API28" s="90"/>
      <c r="APJ28" s="90"/>
      <c r="APK28" s="90"/>
      <c r="APL28" s="90"/>
      <c r="APM28" s="90"/>
      <c r="APN28" s="90"/>
      <c r="APO28" s="90"/>
      <c r="APP28" s="90"/>
      <c r="APQ28" s="90"/>
      <c r="APR28" s="90"/>
      <c r="APS28" s="90"/>
      <c r="APT28" s="90"/>
      <c r="APU28" s="90"/>
      <c r="APV28" s="90"/>
      <c r="APW28" s="90"/>
      <c r="APX28" s="90"/>
      <c r="APY28" s="90"/>
      <c r="APZ28" s="90"/>
      <c r="AQA28" s="90"/>
      <c r="AQB28" s="90"/>
      <c r="AQC28" s="90"/>
      <c r="AQD28" s="90"/>
      <c r="AQE28" s="90"/>
      <c r="AQF28" s="90"/>
      <c r="AQG28" s="90"/>
      <c r="AQH28" s="90"/>
      <c r="AQI28" s="90"/>
      <c r="AQJ28" s="90"/>
      <c r="AQK28" s="90"/>
      <c r="AQL28" s="90"/>
      <c r="AQM28" s="90"/>
      <c r="AQN28" s="90"/>
      <c r="AQO28" s="90"/>
      <c r="AQP28" s="90"/>
      <c r="AQQ28" s="90"/>
      <c r="AQR28" s="90"/>
      <c r="AQS28" s="90"/>
      <c r="AQT28" s="90"/>
      <c r="AQU28" s="90"/>
      <c r="AQV28" s="90"/>
      <c r="AQW28" s="90"/>
      <c r="AQX28" s="90"/>
      <c r="AQY28" s="90"/>
      <c r="AQZ28" s="90"/>
      <c r="ARA28" s="90"/>
      <c r="ARB28" s="90"/>
      <c r="ARC28" s="90"/>
      <c r="ARD28" s="90"/>
      <c r="ARE28" s="90"/>
      <c r="ARF28" s="90"/>
      <c r="ARG28" s="90"/>
      <c r="ARH28" s="90"/>
      <c r="ARI28" s="90"/>
      <c r="ARJ28" s="90"/>
      <c r="ARK28" s="90"/>
      <c r="ARL28" s="90"/>
      <c r="ARM28" s="90"/>
      <c r="ARN28" s="90"/>
      <c r="ARO28" s="90"/>
      <c r="ARP28" s="90"/>
      <c r="ARQ28" s="90"/>
      <c r="ARR28" s="90"/>
      <c r="ARS28" s="90"/>
      <c r="ART28" s="90"/>
      <c r="ARU28" s="90"/>
      <c r="ARV28" s="90"/>
      <c r="ARW28" s="90"/>
      <c r="ARX28" s="90"/>
      <c r="ARY28" s="90"/>
      <c r="ARZ28" s="90"/>
      <c r="ASA28" s="90"/>
      <c r="ASB28" s="90"/>
      <c r="ASC28" s="90"/>
      <c r="ASD28" s="90"/>
      <c r="ASE28" s="90"/>
      <c r="ASF28" s="90"/>
      <c r="ASG28" s="90"/>
      <c r="ASH28" s="90"/>
      <c r="ASI28" s="90"/>
      <c r="ASJ28" s="90"/>
      <c r="ASK28" s="90"/>
      <c r="ASL28" s="90"/>
      <c r="ASM28" s="90"/>
      <c r="ASN28" s="90"/>
      <c r="ASO28" s="90"/>
      <c r="ASP28" s="90"/>
      <c r="ASQ28" s="90"/>
      <c r="ASR28" s="90"/>
      <c r="ASS28" s="90"/>
      <c r="AST28" s="90"/>
      <c r="ASU28" s="90"/>
      <c r="ASV28" s="90"/>
      <c r="ASW28" s="90"/>
      <c r="ASX28" s="90"/>
      <c r="ASY28" s="90"/>
      <c r="ASZ28" s="90"/>
      <c r="ATA28" s="90"/>
      <c r="ATB28" s="90"/>
      <c r="ATC28" s="90"/>
      <c r="ATD28" s="90"/>
      <c r="ATE28" s="90"/>
      <c r="ATF28" s="90"/>
      <c r="ATG28" s="90"/>
      <c r="ATH28" s="90"/>
      <c r="ATI28" s="90"/>
      <c r="ATJ28" s="90"/>
      <c r="ATK28" s="90"/>
      <c r="ATL28" s="90"/>
      <c r="ATM28" s="90"/>
      <c r="ATN28" s="90"/>
      <c r="ATO28" s="90"/>
      <c r="ATP28" s="90"/>
      <c r="ATQ28" s="90"/>
      <c r="ATR28" s="90"/>
      <c r="ATS28" s="90"/>
      <c r="ATT28" s="90"/>
      <c r="ATU28" s="90"/>
      <c r="ATV28" s="90"/>
      <c r="ATW28" s="90"/>
      <c r="ATX28" s="90"/>
      <c r="ATY28" s="90"/>
      <c r="ATZ28" s="90"/>
      <c r="AUA28" s="90"/>
      <c r="AUB28" s="90"/>
      <c r="AUC28" s="90"/>
      <c r="AUD28" s="90"/>
      <c r="AUE28" s="90"/>
      <c r="AUF28" s="90"/>
      <c r="AUG28" s="90"/>
      <c r="AUH28" s="90"/>
      <c r="AUI28" s="90"/>
      <c r="AUJ28" s="90"/>
      <c r="AUK28" s="90"/>
      <c r="AUL28" s="90"/>
      <c r="AUM28" s="90"/>
      <c r="AUN28" s="90"/>
      <c r="AUO28" s="90"/>
      <c r="AUP28" s="90"/>
      <c r="AUQ28" s="90"/>
      <c r="AUR28" s="90"/>
      <c r="AUS28" s="90"/>
      <c r="AUT28" s="90"/>
      <c r="AUU28" s="90"/>
      <c r="AUV28" s="90"/>
      <c r="AUW28" s="90"/>
      <c r="AUX28" s="90"/>
      <c r="AUY28" s="90"/>
      <c r="AUZ28" s="90"/>
      <c r="AVA28" s="90"/>
      <c r="AVB28" s="90"/>
      <c r="AVC28" s="90"/>
      <c r="AVD28" s="90"/>
      <c r="AVE28" s="90"/>
      <c r="AVF28" s="90"/>
      <c r="AVG28" s="90"/>
      <c r="AVH28" s="90"/>
      <c r="AVI28" s="90"/>
      <c r="AVJ28" s="90"/>
      <c r="AVK28" s="90"/>
      <c r="AVL28" s="90"/>
      <c r="AVM28" s="90"/>
      <c r="AVN28" s="90"/>
      <c r="AVO28" s="90"/>
      <c r="AVP28" s="90"/>
      <c r="AVQ28" s="90"/>
      <c r="AVR28" s="90"/>
      <c r="AVS28" s="90"/>
      <c r="AVT28" s="90"/>
      <c r="AVU28" s="90"/>
      <c r="AVV28" s="90"/>
      <c r="AVW28" s="90"/>
      <c r="AVX28" s="90"/>
      <c r="AVY28" s="90"/>
      <c r="AVZ28" s="90"/>
      <c r="AWA28" s="90"/>
      <c r="AWB28" s="90"/>
      <c r="AWC28" s="90"/>
      <c r="AWD28" s="90"/>
      <c r="AWE28" s="90"/>
      <c r="AWF28" s="90"/>
      <c r="AWG28" s="90"/>
      <c r="AWH28" s="90"/>
      <c r="AWI28" s="90"/>
      <c r="AWJ28" s="90"/>
      <c r="AWK28" s="90"/>
      <c r="AWL28" s="90"/>
      <c r="AWM28" s="90"/>
      <c r="AWN28" s="90"/>
      <c r="AWO28" s="90"/>
      <c r="AWP28" s="90"/>
      <c r="AWQ28" s="90"/>
      <c r="AWR28" s="90"/>
      <c r="AWS28" s="90"/>
      <c r="AWT28" s="90"/>
      <c r="AWU28" s="90"/>
      <c r="AWV28" s="90"/>
      <c r="AWW28" s="90"/>
      <c r="AWX28" s="90"/>
      <c r="AWY28" s="90"/>
      <c r="AWZ28" s="90"/>
      <c r="AXA28" s="90"/>
      <c r="AXB28" s="90"/>
      <c r="AXC28" s="90"/>
      <c r="AXD28" s="90"/>
      <c r="AXE28" s="90"/>
      <c r="AXF28" s="90"/>
      <c r="AXG28" s="90"/>
      <c r="AXH28" s="90"/>
      <c r="AXI28" s="90"/>
      <c r="AXJ28" s="90"/>
      <c r="AXK28" s="90"/>
      <c r="AXL28" s="90"/>
      <c r="AXM28" s="90"/>
      <c r="AXN28" s="90"/>
      <c r="AXO28" s="90"/>
      <c r="AXP28" s="90"/>
      <c r="AXQ28" s="90"/>
      <c r="AXR28" s="90"/>
      <c r="AXS28" s="90"/>
      <c r="AXT28" s="90"/>
      <c r="AXU28" s="90"/>
      <c r="AXV28" s="90"/>
      <c r="AXW28" s="90"/>
      <c r="AXX28" s="90"/>
      <c r="AXY28" s="90"/>
      <c r="AXZ28" s="90"/>
      <c r="AYA28" s="90"/>
      <c r="AYB28" s="90"/>
      <c r="AYC28" s="90"/>
      <c r="AYD28" s="90"/>
      <c r="AYE28" s="90"/>
      <c r="AYF28" s="90"/>
      <c r="AYG28" s="90"/>
      <c r="AYH28" s="90"/>
      <c r="AYI28" s="90"/>
      <c r="AYJ28" s="90"/>
      <c r="AYK28" s="90"/>
      <c r="AYL28" s="90"/>
      <c r="AYM28" s="90"/>
      <c r="AYN28" s="90"/>
      <c r="AYO28" s="90"/>
      <c r="AYP28" s="90"/>
      <c r="AYQ28" s="90"/>
      <c r="AYR28" s="90"/>
      <c r="AYS28" s="90"/>
      <c r="AYT28" s="90"/>
      <c r="AYU28" s="90"/>
      <c r="AYV28" s="90"/>
      <c r="AYW28" s="90"/>
      <c r="AYX28" s="90"/>
      <c r="AYY28" s="90"/>
      <c r="AYZ28" s="90"/>
      <c r="AZA28" s="90"/>
      <c r="AZB28" s="90"/>
      <c r="AZC28" s="90"/>
      <c r="AZD28" s="90"/>
      <c r="AZE28" s="90"/>
      <c r="AZF28" s="90"/>
      <c r="AZG28" s="90"/>
      <c r="AZH28" s="90"/>
      <c r="AZI28" s="90"/>
      <c r="AZJ28" s="90"/>
      <c r="AZK28" s="90"/>
      <c r="AZL28" s="90"/>
      <c r="AZM28" s="90"/>
      <c r="AZN28" s="90"/>
      <c r="AZO28" s="90"/>
      <c r="AZP28" s="90"/>
      <c r="AZQ28" s="90"/>
      <c r="AZR28" s="90"/>
      <c r="AZS28" s="90"/>
      <c r="AZT28" s="90"/>
      <c r="AZU28" s="90"/>
      <c r="AZV28" s="90"/>
      <c r="AZW28" s="90"/>
      <c r="AZX28" s="90"/>
      <c r="AZY28" s="90"/>
      <c r="AZZ28" s="90"/>
      <c r="BAA28" s="90"/>
      <c r="BAB28" s="90"/>
      <c r="BAC28" s="90"/>
      <c r="BAD28" s="90"/>
      <c r="BAE28" s="90"/>
      <c r="BAF28" s="90"/>
      <c r="BAG28" s="90"/>
      <c r="BAH28" s="90"/>
      <c r="BAI28" s="90"/>
      <c r="BAJ28" s="90"/>
      <c r="BAK28" s="90"/>
      <c r="BAL28" s="90"/>
      <c r="BAM28" s="90"/>
      <c r="BAN28" s="90"/>
      <c r="BAO28" s="90"/>
      <c r="BAP28" s="90"/>
      <c r="BAQ28" s="90"/>
      <c r="BAR28" s="90"/>
      <c r="BAS28" s="90"/>
      <c r="BAT28" s="90"/>
      <c r="BAU28" s="90"/>
      <c r="BAV28" s="90"/>
      <c r="BAW28" s="90"/>
      <c r="BAX28" s="90"/>
      <c r="BAY28" s="90"/>
      <c r="BAZ28" s="90"/>
      <c r="BBA28" s="90"/>
      <c r="BBB28" s="90"/>
      <c r="BBC28" s="90"/>
      <c r="BBD28" s="90"/>
      <c r="BBE28" s="90"/>
      <c r="BBF28" s="90"/>
      <c r="BBG28" s="90"/>
      <c r="BBH28" s="90"/>
      <c r="BBI28" s="90"/>
      <c r="BBJ28" s="90"/>
      <c r="BBK28" s="90"/>
      <c r="BBL28" s="90"/>
      <c r="BBM28" s="90"/>
      <c r="BBN28" s="90"/>
      <c r="BBO28" s="90"/>
      <c r="BBP28" s="90"/>
      <c r="BBQ28" s="90"/>
      <c r="BBR28" s="90"/>
      <c r="BBS28" s="90"/>
      <c r="BBT28" s="90"/>
      <c r="BBU28" s="90"/>
      <c r="BBV28" s="90"/>
      <c r="BBW28" s="90"/>
      <c r="BBX28" s="90"/>
      <c r="BBY28" s="90"/>
      <c r="BBZ28" s="90"/>
      <c r="BCA28" s="90"/>
      <c r="BCB28" s="90"/>
      <c r="BCC28" s="90"/>
      <c r="BCD28" s="90"/>
      <c r="BCE28" s="90"/>
      <c r="BCF28" s="90"/>
      <c r="BCG28" s="90"/>
      <c r="BCH28" s="90"/>
      <c r="BCI28" s="90"/>
      <c r="BCJ28" s="90"/>
      <c r="BCK28" s="90"/>
      <c r="BCL28" s="90"/>
      <c r="BCM28" s="90"/>
      <c r="BCN28" s="90"/>
      <c r="BCO28" s="90"/>
      <c r="BCP28" s="90"/>
      <c r="BCQ28" s="90"/>
      <c r="BCR28" s="90"/>
      <c r="BCS28" s="90"/>
      <c r="BCT28" s="90"/>
      <c r="BCU28" s="90"/>
      <c r="BCV28" s="90"/>
      <c r="BCW28" s="90"/>
      <c r="BCX28" s="90"/>
      <c r="BCY28" s="90"/>
      <c r="BCZ28" s="90"/>
      <c r="BDA28" s="90"/>
      <c r="BDB28" s="90"/>
      <c r="BDC28" s="90"/>
      <c r="BDD28" s="90"/>
      <c r="BDE28" s="90"/>
      <c r="BDF28" s="90"/>
      <c r="BDG28" s="90"/>
      <c r="BDH28" s="90"/>
      <c r="BDI28" s="90"/>
      <c r="BDJ28" s="90"/>
      <c r="BDK28" s="90"/>
      <c r="BDL28" s="90"/>
      <c r="BDM28" s="90"/>
      <c r="BDN28" s="90"/>
      <c r="BDO28" s="90"/>
      <c r="BDP28" s="90"/>
      <c r="BDQ28" s="90"/>
      <c r="BDR28" s="90"/>
      <c r="BDS28" s="90"/>
      <c r="BDT28" s="90"/>
      <c r="BDU28" s="90"/>
      <c r="BDV28" s="90"/>
      <c r="BDW28" s="90"/>
      <c r="BDX28" s="90"/>
      <c r="BDY28" s="90"/>
      <c r="BDZ28" s="90"/>
      <c r="BEA28" s="90"/>
      <c r="BEB28" s="90"/>
      <c r="BEC28" s="90"/>
      <c r="BED28" s="90"/>
      <c r="BEE28" s="90"/>
      <c r="BEF28" s="90"/>
      <c r="BEG28" s="90"/>
      <c r="BEH28" s="90"/>
      <c r="BEI28" s="90"/>
      <c r="BEJ28" s="90"/>
      <c r="BEK28" s="90"/>
      <c r="BEL28" s="90"/>
      <c r="BEM28" s="90"/>
      <c r="BEN28" s="90"/>
      <c r="BEO28" s="90"/>
      <c r="BEP28" s="90"/>
      <c r="BEQ28" s="90"/>
      <c r="BER28" s="90"/>
      <c r="BES28" s="90"/>
      <c r="BET28" s="90"/>
      <c r="BEU28" s="90"/>
      <c r="BEV28" s="90"/>
      <c r="BEW28" s="90"/>
      <c r="BEX28" s="90"/>
      <c r="BEY28" s="90"/>
      <c r="BEZ28" s="90"/>
      <c r="BFA28" s="90"/>
      <c r="BFB28" s="90"/>
      <c r="BFC28" s="90"/>
      <c r="BFD28" s="90"/>
      <c r="BFE28" s="90"/>
      <c r="BFF28" s="90"/>
      <c r="BFG28" s="90"/>
      <c r="BFH28" s="90"/>
      <c r="BFI28" s="90"/>
      <c r="BFJ28" s="90"/>
      <c r="BFK28" s="90"/>
      <c r="BFL28" s="90"/>
      <c r="BFM28" s="90"/>
      <c r="BFN28" s="90"/>
      <c r="BFO28" s="90"/>
      <c r="BFP28" s="90"/>
      <c r="BFQ28" s="90"/>
      <c r="BFR28" s="90"/>
      <c r="BFS28" s="90"/>
      <c r="BFT28" s="90"/>
      <c r="BFU28" s="90"/>
      <c r="BFV28" s="90"/>
      <c r="BFW28" s="90"/>
      <c r="BFX28" s="90"/>
      <c r="BFY28" s="90"/>
      <c r="BFZ28" s="90"/>
      <c r="BGA28" s="90"/>
    </row>
    <row r="29" spans="1:1535" s="156" customFormat="1" ht="12" customHeight="1" x14ac:dyDescent="0.2">
      <c r="A29" s="347" t="s">
        <v>113</v>
      </c>
      <c r="B29" s="348"/>
      <c r="C29" s="182">
        <f>Zápisy!U1425</f>
        <v>0</v>
      </c>
      <c r="D29" s="170">
        <f>Zápisy!V1425</f>
        <v>6</v>
      </c>
      <c r="E29" s="167">
        <f>Zápisy!W2020</f>
        <v>0</v>
      </c>
      <c r="F29" s="177">
        <f>Zápisy!X2020</f>
        <v>6</v>
      </c>
      <c r="G29" s="137">
        <f>Zápisy!U656</f>
        <v>0</v>
      </c>
      <c r="H29" s="170">
        <f>Zápisy!V656</f>
        <v>6</v>
      </c>
      <c r="I29" s="167">
        <f>Zápisy!U1821</f>
        <v>0</v>
      </c>
      <c r="J29" s="177">
        <f>Zápisy!V1821</f>
        <v>6</v>
      </c>
      <c r="K29" s="137">
        <f>Zápisy!W501</f>
        <v>0</v>
      </c>
      <c r="L29" s="170">
        <f>Zápisy!X501</f>
        <v>6</v>
      </c>
      <c r="M29" s="167">
        <f>Zápisy!W1624</f>
        <v>0</v>
      </c>
      <c r="N29" s="177">
        <f>Zápisy!X1624</f>
        <v>6</v>
      </c>
      <c r="O29" s="137">
        <f>Zápisy!U348</f>
        <v>0</v>
      </c>
      <c r="P29" s="170">
        <f>Zápisy!V348</f>
        <v>6</v>
      </c>
      <c r="Q29" s="296" t="s">
        <v>78</v>
      </c>
      <c r="R29" s="297"/>
      <c r="S29" s="137">
        <f>Zápisy!W172</f>
        <v>0</v>
      </c>
      <c r="T29" s="170">
        <f>Zápisy!X172</f>
        <v>6</v>
      </c>
      <c r="U29" s="167">
        <f>Zápisy!U1272</f>
        <v>2</v>
      </c>
      <c r="V29" s="177">
        <f>Zápisy!V1272</f>
        <v>4</v>
      </c>
      <c r="W29" s="137">
        <f>Zápisy!U2613</f>
        <v>4</v>
      </c>
      <c r="X29" s="170">
        <f>Zápisy!V2613</f>
        <v>2</v>
      </c>
      <c r="Y29" s="167">
        <f>Zápisy!W1117</f>
        <v>0</v>
      </c>
      <c r="Z29" s="177">
        <f>Zápisy!X1117</f>
        <v>6</v>
      </c>
      <c r="AA29" s="137">
        <f>Zápisy!W2416</f>
        <v>4</v>
      </c>
      <c r="AB29" s="170">
        <f>Zápisy!X2416</f>
        <v>2</v>
      </c>
      <c r="AC29" s="167">
        <f>Zápisy!U964</f>
        <v>4</v>
      </c>
      <c r="AD29" s="177">
        <f>Zápisy!V964</f>
        <v>2</v>
      </c>
      <c r="AE29" s="137">
        <f>Zápisy!U2217</f>
        <v>2</v>
      </c>
      <c r="AF29" s="170">
        <f>Zápisy!V2217</f>
        <v>4</v>
      </c>
      <c r="AG29" s="167">
        <f>Zápisy!W809</f>
        <v>6</v>
      </c>
      <c r="AH29" s="134">
        <f>Zápisy!X809</f>
        <v>0</v>
      </c>
      <c r="AI29" s="358">
        <f>SUM(CD29:DI29)</f>
        <v>15</v>
      </c>
      <c r="AJ29" s="459">
        <f>SUM(DK29:EP31)</f>
        <v>4</v>
      </c>
      <c r="AK29" s="459">
        <f>SUM(ER29:FW31)</f>
        <v>0</v>
      </c>
      <c r="AL29" s="459">
        <f>SUM(FY29:HD31)</f>
        <v>11</v>
      </c>
      <c r="AM29" s="377">
        <f>SUM(HF29:IK31)</f>
        <v>22</v>
      </c>
      <c r="AN29" s="460" t="s">
        <v>62</v>
      </c>
      <c r="AO29" s="380">
        <f>SUM(IM29:JR31)</f>
        <v>68</v>
      </c>
      <c r="AP29" s="388">
        <f>SUM(JT29:KY31)</f>
        <v>36</v>
      </c>
      <c r="AQ29" s="396" t="s">
        <v>62</v>
      </c>
      <c r="AR29" s="391">
        <f>SUM(LA29:MF31)</f>
        <v>84</v>
      </c>
      <c r="AS29" s="364">
        <f>IF(AI29=0,0,ML29/AI29)</f>
        <v>913.93333333333328</v>
      </c>
      <c r="AT29" s="361">
        <f>SUM(AW29:CB31)</f>
        <v>8</v>
      </c>
      <c r="AU29" s="367">
        <f t="shared" ref="AU29" si="12">RANK(MN29,$MN$8:$MN$55)</f>
        <v>13</v>
      </c>
      <c r="AV29" s="90"/>
      <c r="AW29" s="334">
        <f>IF(C29&gt;D29,2,IF(AND(C29=D29,C29&gt;1),1,0))</f>
        <v>0</v>
      </c>
      <c r="AX29" s="334"/>
      <c r="AY29" s="334">
        <f>IF(E29&gt;F29,2,IF(AND(E29=F29,E29&gt;1),1,0))</f>
        <v>0</v>
      </c>
      <c r="AZ29" s="334"/>
      <c r="BA29" s="334">
        <f>IF(G29&gt;H29,2,IF(AND(G29=H29,G29&gt;1),1,0))</f>
        <v>0</v>
      </c>
      <c r="BB29" s="334"/>
      <c r="BC29" s="334">
        <f>IF(I29&gt;J29,2,IF(AND(I29=J29,I29&gt;1),1,0))</f>
        <v>0</v>
      </c>
      <c r="BD29" s="334"/>
      <c r="BE29" s="334">
        <f>IF(K29&gt;L29,2,IF(AND(K29=L29,K29&gt;1),1,0))</f>
        <v>0</v>
      </c>
      <c r="BF29" s="334"/>
      <c r="BG29" s="334">
        <f>IF(M29&gt;N29,2,IF(AND(M29=N29,M29&gt;1),1,0))</f>
        <v>0</v>
      </c>
      <c r="BH29" s="334"/>
      <c r="BI29" s="334">
        <f>IF(O29&gt;P29,2,IF(AND(O29=P29,O29&gt;1),1,0))</f>
        <v>0</v>
      </c>
      <c r="BJ29" s="334"/>
      <c r="BK29" s="334"/>
      <c r="BL29" s="334"/>
      <c r="BM29" s="334">
        <f>IF(S29&gt;T29,2,IF(AND(S29=T29,S29&gt;1),1,0))</f>
        <v>0</v>
      </c>
      <c r="BN29" s="334"/>
      <c r="BO29" s="334">
        <f>IF(U29&gt;V29,2,IF(AND(U29=V29,U29&gt;1),1,0))</f>
        <v>0</v>
      </c>
      <c r="BP29" s="334"/>
      <c r="BQ29" s="334">
        <f>IF(W29&gt;X29,2,IF(AND(W29=X29,W29&gt;1),1,0))</f>
        <v>2</v>
      </c>
      <c r="BR29" s="334"/>
      <c r="BS29" s="334">
        <f>IF(Y29&gt;Z29,2,IF(AND(Y29=Z29,Y29&gt;1),1,0))</f>
        <v>0</v>
      </c>
      <c r="BT29" s="334"/>
      <c r="BU29" s="334">
        <f>IF(AA29&gt;AB29,2,IF(AND(AA29=AB29,AA29&gt;1),1,0))</f>
        <v>2</v>
      </c>
      <c r="BV29" s="334"/>
      <c r="BW29" s="334">
        <f>IF(AC29&gt;AD29,2,IF(AND(AC29=AD29,AC29&gt;1),1,0))</f>
        <v>2</v>
      </c>
      <c r="BX29" s="334"/>
      <c r="BY29" s="334">
        <f>IF(AE29&gt;AF29,2,IF(AND(AE29=AF29,AE29&gt;1),1,0))</f>
        <v>0</v>
      </c>
      <c r="BZ29" s="334"/>
      <c r="CA29" s="334">
        <f>IF(AG29&gt;AH29,2,IF(AND(AG29=AH29,AG29&gt;1),1,0))</f>
        <v>2</v>
      </c>
      <c r="CB29" s="334"/>
      <c r="CC29" s="330"/>
      <c r="CD29" s="334">
        <f>IF(C29+D29&gt;0,1,0)</f>
        <v>1</v>
      </c>
      <c r="CE29" s="334"/>
      <c r="CF29" s="334">
        <f>IF(E29+F29&gt;0,1,0)</f>
        <v>1</v>
      </c>
      <c r="CG29" s="334"/>
      <c r="CH29" s="334">
        <f>IF(G29+H29&gt;0,1,0)</f>
        <v>1</v>
      </c>
      <c r="CI29" s="334"/>
      <c r="CJ29" s="334">
        <f>IF(I29+J29&gt;0,1,0)</f>
        <v>1</v>
      </c>
      <c r="CK29" s="334"/>
      <c r="CL29" s="334">
        <f>IF(K29+L29&gt;0,1,0)</f>
        <v>1</v>
      </c>
      <c r="CM29" s="334"/>
      <c r="CN29" s="334">
        <f>IF(M29+N29&gt;0,1,0)</f>
        <v>1</v>
      </c>
      <c r="CO29" s="334"/>
      <c r="CP29" s="334">
        <f>IF(O29+P29&gt;0,1,0)</f>
        <v>1</v>
      </c>
      <c r="CQ29" s="334"/>
      <c r="CR29" s="334"/>
      <c r="CS29" s="334"/>
      <c r="CT29" s="334">
        <f>IF(S29+T29&gt;0,1,0)</f>
        <v>1</v>
      </c>
      <c r="CU29" s="334"/>
      <c r="CV29" s="334">
        <f>IF(U29+V29&gt;0,1,0)</f>
        <v>1</v>
      </c>
      <c r="CW29" s="334"/>
      <c r="CX29" s="334">
        <f>IF(W29+X29&gt;0,1,0)</f>
        <v>1</v>
      </c>
      <c r="CY29" s="334"/>
      <c r="CZ29" s="334">
        <f>IF(Y29+Z29&gt;0,1,0)</f>
        <v>1</v>
      </c>
      <c r="DA29" s="334"/>
      <c r="DB29" s="334">
        <f>IF(AA29+AB29&gt;0,1,0)</f>
        <v>1</v>
      </c>
      <c r="DC29" s="334"/>
      <c r="DD29" s="334">
        <f>IF(AC29+AD29&gt;0,1,0)</f>
        <v>1</v>
      </c>
      <c r="DE29" s="334"/>
      <c r="DF29" s="334">
        <f>IF(AE29+AF29&gt;0,1,0)</f>
        <v>1</v>
      </c>
      <c r="DG29" s="334"/>
      <c r="DH29" s="334">
        <f>IF(AG29+AH29&gt;0,1,0)</f>
        <v>1</v>
      </c>
      <c r="DI29" s="334"/>
      <c r="DJ29" s="151"/>
      <c r="DK29" s="334">
        <f>IF(C29&gt;D29,1,0)</f>
        <v>0</v>
      </c>
      <c r="DL29" s="334"/>
      <c r="DM29" s="334">
        <f>IF(E29&gt;F29,1,0)</f>
        <v>0</v>
      </c>
      <c r="DN29" s="334"/>
      <c r="DO29" s="334">
        <f>IF(G29&gt;H29,1,0)</f>
        <v>0</v>
      </c>
      <c r="DP29" s="334"/>
      <c r="DQ29" s="334">
        <f>IF(I29&gt;J29,1,0)</f>
        <v>0</v>
      </c>
      <c r="DR29" s="334"/>
      <c r="DS29" s="334">
        <f>IF(K29&gt;L29,1,0)</f>
        <v>0</v>
      </c>
      <c r="DT29" s="334"/>
      <c r="DU29" s="334">
        <f>IF(M29&gt;N29,1,0)</f>
        <v>0</v>
      </c>
      <c r="DV29" s="334"/>
      <c r="DW29" s="334">
        <f>IF(O29&gt;P29,1,0)</f>
        <v>0</v>
      </c>
      <c r="DX29" s="334"/>
      <c r="DY29" s="334"/>
      <c r="DZ29" s="334"/>
      <c r="EA29" s="334">
        <f>IF(S29&gt;T29,1,0)</f>
        <v>0</v>
      </c>
      <c r="EB29" s="334"/>
      <c r="EC29" s="334">
        <f>IF(U29&gt;V29,1,0)</f>
        <v>0</v>
      </c>
      <c r="ED29" s="334"/>
      <c r="EE29" s="334">
        <f>IF(W29&gt;X29,1,0)</f>
        <v>1</v>
      </c>
      <c r="EF29" s="334"/>
      <c r="EG29" s="334">
        <f>IF(Y29&gt;Z29,1,0)</f>
        <v>0</v>
      </c>
      <c r="EH29" s="334"/>
      <c r="EI29" s="334">
        <f>IF(AA29&gt;AB29,1,0)</f>
        <v>1</v>
      </c>
      <c r="EJ29" s="334"/>
      <c r="EK29" s="334">
        <f>IF(AC29&gt;AD29,1,0)</f>
        <v>1</v>
      </c>
      <c r="EL29" s="334"/>
      <c r="EM29" s="334">
        <f>IF(AE29&gt;AF29,1,0)</f>
        <v>0</v>
      </c>
      <c r="EN29" s="334"/>
      <c r="EO29" s="334">
        <f>IF(AG29&gt;AH29,1,0)</f>
        <v>1</v>
      </c>
      <c r="EP29" s="334"/>
      <c r="EQ29" s="90"/>
      <c r="ER29" s="334">
        <f>IF(AND(C29=D29,C29&gt;0),1,0)</f>
        <v>0</v>
      </c>
      <c r="ES29" s="334"/>
      <c r="ET29" s="334">
        <f>IF(AND(E29=F29,E29&gt;0),1,0)</f>
        <v>0</v>
      </c>
      <c r="EU29" s="334"/>
      <c r="EV29" s="334">
        <f>IF(AND(G29=H29,G29&gt;0),1,0)</f>
        <v>0</v>
      </c>
      <c r="EW29" s="334"/>
      <c r="EX29" s="334">
        <f>IF(AND(I29=J29,I29&gt;0),1,0)</f>
        <v>0</v>
      </c>
      <c r="EY29" s="334"/>
      <c r="EZ29" s="334">
        <f>IF(AND(K29=L29,K29&gt;0),1,0)</f>
        <v>0</v>
      </c>
      <c r="FA29" s="334"/>
      <c r="FB29" s="334">
        <f>IF(AND(M29=N29,M29&gt;0),1,0)</f>
        <v>0</v>
      </c>
      <c r="FC29" s="334"/>
      <c r="FD29" s="334">
        <f>IF(AND(O29=P29,O29&gt;0),1,0)</f>
        <v>0</v>
      </c>
      <c r="FE29" s="334"/>
      <c r="FF29" s="334"/>
      <c r="FG29" s="334"/>
      <c r="FH29" s="334">
        <f>IF(AND(S29=T29,S29&gt;0),1,0)</f>
        <v>0</v>
      </c>
      <c r="FI29" s="334"/>
      <c r="FJ29" s="334">
        <f>IF(AND(U29=V29,U29&gt;0),1,0)</f>
        <v>0</v>
      </c>
      <c r="FK29" s="334"/>
      <c r="FL29" s="334">
        <f>IF(AND(W29=X29,W29&gt;0),1,0)</f>
        <v>0</v>
      </c>
      <c r="FM29" s="334"/>
      <c r="FN29" s="334">
        <f>IF(AND(Y29=Z29,Y29&gt;0),1,0)</f>
        <v>0</v>
      </c>
      <c r="FO29" s="334"/>
      <c r="FP29" s="334">
        <f>IF(AND(AA29=AB29,AA29&gt;0),1,0)</f>
        <v>0</v>
      </c>
      <c r="FQ29" s="334"/>
      <c r="FR29" s="334">
        <f>IF(AND(AC29=AD29,AC29&gt;0),1,0)</f>
        <v>0</v>
      </c>
      <c r="FS29" s="334"/>
      <c r="FT29" s="334">
        <f>IF(AND(AE29=AF29,AE29&gt;0),1,0)</f>
        <v>0</v>
      </c>
      <c r="FU29" s="334"/>
      <c r="FV29" s="334">
        <f>IF(AND(AG29=AH29,AG29&gt;0),1,0)</f>
        <v>0</v>
      </c>
      <c r="FW29" s="334"/>
      <c r="FX29" s="90"/>
      <c r="FY29" s="334">
        <f>IF(C29&lt;D29,1,0)</f>
        <v>1</v>
      </c>
      <c r="FZ29" s="334"/>
      <c r="GA29" s="334">
        <f>IF(E29&lt;F29,1,0)</f>
        <v>1</v>
      </c>
      <c r="GB29" s="334"/>
      <c r="GC29" s="334">
        <f>IF(G29&lt;H29,1,0)</f>
        <v>1</v>
      </c>
      <c r="GD29" s="334"/>
      <c r="GE29" s="334">
        <f>IF(I29&lt;J29,1,0)</f>
        <v>1</v>
      </c>
      <c r="GF29" s="334"/>
      <c r="GG29" s="334">
        <f>IF(K29&lt;L29,1,0)</f>
        <v>1</v>
      </c>
      <c r="GH29" s="334"/>
      <c r="GI29" s="334">
        <f>IF(M29&lt;N29,1,0)</f>
        <v>1</v>
      </c>
      <c r="GJ29" s="334"/>
      <c r="GK29" s="334">
        <f>IF(O29&lt;P29,1,0)</f>
        <v>1</v>
      </c>
      <c r="GL29" s="334"/>
      <c r="GM29" s="334"/>
      <c r="GN29" s="334"/>
      <c r="GO29" s="334">
        <f>IF(S29&lt;T29,1,0)</f>
        <v>1</v>
      </c>
      <c r="GP29" s="334"/>
      <c r="GQ29" s="334">
        <f>IF(U29&lt;V29,1,0)</f>
        <v>1</v>
      </c>
      <c r="GR29" s="334"/>
      <c r="GS29" s="334">
        <f>IF(W29&lt;X29,1,0)</f>
        <v>0</v>
      </c>
      <c r="GT29" s="334"/>
      <c r="GU29" s="334">
        <f>IF(Y29&lt;Z29,1,0)</f>
        <v>1</v>
      </c>
      <c r="GV29" s="334"/>
      <c r="GW29" s="334">
        <f>IF(AA29&lt;AB29,1,0)</f>
        <v>0</v>
      </c>
      <c r="GX29" s="334"/>
      <c r="GY29" s="334">
        <f>IF(AC29&lt;AD29,1,0)</f>
        <v>0</v>
      </c>
      <c r="GZ29" s="334"/>
      <c r="HA29" s="334">
        <f>IF(AE29&lt;AF29,1,0)</f>
        <v>1</v>
      </c>
      <c r="HB29" s="334"/>
      <c r="HC29" s="334">
        <f>IF(AG29&lt;AH29,1,0)</f>
        <v>0</v>
      </c>
      <c r="HD29" s="334"/>
      <c r="HE29" s="90"/>
      <c r="HF29" s="334">
        <f>C29</f>
        <v>0</v>
      </c>
      <c r="HG29" s="334"/>
      <c r="HH29" s="334">
        <f>E29</f>
        <v>0</v>
      </c>
      <c r="HI29" s="334"/>
      <c r="HJ29" s="334">
        <f>G29</f>
        <v>0</v>
      </c>
      <c r="HK29" s="334"/>
      <c r="HL29" s="334">
        <f>I29</f>
        <v>0</v>
      </c>
      <c r="HM29" s="334"/>
      <c r="HN29" s="334">
        <f>K29</f>
        <v>0</v>
      </c>
      <c r="HO29" s="334"/>
      <c r="HP29" s="334">
        <f>M29</f>
        <v>0</v>
      </c>
      <c r="HQ29" s="334"/>
      <c r="HR29" s="334">
        <f>O29</f>
        <v>0</v>
      </c>
      <c r="HS29" s="334"/>
      <c r="HT29" s="334"/>
      <c r="HU29" s="334"/>
      <c r="HV29" s="334">
        <f>S29</f>
        <v>0</v>
      </c>
      <c r="HW29" s="334"/>
      <c r="HX29" s="334">
        <f>U29</f>
        <v>2</v>
      </c>
      <c r="HY29" s="334"/>
      <c r="HZ29" s="334">
        <f>W29</f>
        <v>4</v>
      </c>
      <c r="IA29" s="334"/>
      <c r="IB29" s="334">
        <f>Y29</f>
        <v>0</v>
      </c>
      <c r="IC29" s="334"/>
      <c r="ID29" s="334">
        <f>AA29</f>
        <v>4</v>
      </c>
      <c r="IE29" s="334"/>
      <c r="IF29" s="334">
        <f>AC29</f>
        <v>4</v>
      </c>
      <c r="IG29" s="334"/>
      <c r="IH29" s="334">
        <f>AE29</f>
        <v>2</v>
      </c>
      <c r="II29" s="334"/>
      <c r="IJ29" s="334">
        <f>AG29</f>
        <v>6</v>
      </c>
      <c r="IK29" s="334"/>
      <c r="IL29" s="90"/>
      <c r="IM29" s="334">
        <f>D29</f>
        <v>6</v>
      </c>
      <c r="IN29" s="334"/>
      <c r="IO29" s="334">
        <f>F29</f>
        <v>6</v>
      </c>
      <c r="IP29" s="334"/>
      <c r="IQ29" s="334">
        <f>H29</f>
        <v>6</v>
      </c>
      <c r="IR29" s="334"/>
      <c r="IS29" s="334">
        <f>J29</f>
        <v>6</v>
      </c>
      <c r="IT29" s="334"/>
      <c r="IU29" s="334">
        <f>L29</f>
        <v>6</v>
      </c>
      <c r="IV29" s="334"/>
      <c r="IW29" s="334">
        <f>N29</f>
        <v>6</v>
      </c>
      <c r="IX29" s="334"/>
      <c r="IY29" s="334">
        <f>P29</f>
        <v>6</v>
      </c>
      <c r="IZ29" s="334"/>
      <c r="JA29" s="334"/>
      <c r="JB29" s="334"/>
      <c r="JC29" s="334">
        <f>T29</f>
        <v>6</v>
      </c>
      <c r="JD29" s="334"/>
      <c r="JE29" s="334">
        <f>V29</f>
        <v>4</v>
      </c>
      <c r="JF29" s="334"/>
      <c r="JG29" s="334">
        <f>X29</f>
        <v>2</v>
      </c>
      <c r="JH29" s="334"/>
      <c r="JI29" s="334">
        <f>Z29</f>
        <v>6</v>
      </c>
      <c r="JJ29" s="334"/>
      <c r="JK29" s="334">
        <f>AB29</f>
        <v>2</v>
      </c>
      <c r="JL29" s="334"/>
      <c r="JM29" s="334">
        <f>AD29</f>
        <v>2</v>
      </c>
      <c r="JN29" s="334"/>
      <c r="JO29" s="334">
        <f>AF29</f>
        <v>4</v>
      </c>
      <c r="JP29" s="334"/>
      <c r="JQ29" s="334">
        <f>AH29</f>
        <v>0</v>
      </c>
      <c r="JR29" s="334"/>
      <c r="JS29" s="90"/>
      <c r="JT29" s="334">
        <f>C30</f>
        <v>2</v>
      </c>
      <c r="JU29" s="334"/>
      <c r="JV29" s="334">
        <f>E30</f>
        <v>0</v>
      </c>
      <c r="JW29" s="334"/>
      <c r="JX29" s="334">
        <f>G30</f>
        <v>1</v>
      </c>
      <c r="JY29" s="334"/>
      <c r="JZ29" s="334">
        <f>I30</f>
        <v>1</v>
      </c>
      <c r="KA29" s="334"/>
      <c r="KB29" s="334">
        <f>K30</f>
        <v>1</v>
      </c>
      <c r="KC29" s="334"/>
      <c r="KD29" s="334">
        <f>M30</f>
        <v>2</v>
      </c>
      <c r="KE29" s="334"/>
      <c r="KF29" s="334">
        <f>O30</f>
        <v>2</v>
      </c>
      <c r="KG29" s="334"/>
      <c r="KH29" s="334"/>
      <c r="KI29" s="334"/>
      <c r="KJ29" s="334">
        <f>S30</f>
        <v>0</v>
      </c>
      <c r="KK29" s="334"/>
      <c r="KL29" s="334">
        <f>U30</f>
        <v>2</v>
      </c>
      <c r="KM29" s="334"/>
      <c r="KN29" s="334">
        <f>W30</f>
        <v>6</v>
      </c>
      <c r="KO29" s="334"/>
      <c r="KP29" s="334">
        <f>Y30</f>
        <v>0</v>
      </c>
      <c r="KQ29" s="334"/>
      <c r="KR29" s="334">
        <f>AA30</f>
        <v>5</v>
      </c>
      <c r="KS29" s="334"/>
      <c r="KT29" s="334">
        <f>AC30</f>
        <v>5</v>
      </c>
      <c r="KU29" s="334"/>
      <c r="KV29" s="334">
        <f>AE30</f>
        <v>3</v>
      </c>
      <c r="KW29" s="334"/>
      <c r="KX29" s="334">
        <f>AG30</f>
        <v>6</v>
      </c>
      <c r="KY29" s="334"/>
      <c r="KZ29" s="90"/>
      <c r="LA29" s="334">
        <f>D30</f>
        <v>6</v>
      </c>
      <c r="LB29" s="334"/>
      <c r="LC29" s="334">
        <f>F30</f>
        <v>8</v>
      </c>
      <c r="LD29" s="334"/>
      <c r="LE29" s="334">
        <f>H30</f>
        <v>7</v>
      </c>
      <c r="LF29" s="334"/>
      <c r="LG29" s="334">
        <f>J30</f>
        <v>7</v>
      </c>
      <c r="LH29" s="334"/>
      <c r="LI29" s="334">
        <f>L30</f>
        <v>7</v>
      </c>
      <c r="LJ29" s="334"/>
      <c r="LK29" s="334">
        <f>N30</f>
        <v>6</v>
      </c>
      <c r="LL29" s="334"/>
      <c r="LM29" s="334">
        <f>P30</f>
        <v>6</v>
      </c>
      <c r="LN29" s="334"/>
      <c r="LO29" s="334"/>
      <c r="LP29" s="334"/>
      <c r="LQ29" s="334">
        <f>T30</f>
        <v>8</v>
      </c>
      <c r="LR29" s="334"/>
      <c r="LS29" s="334">
        <f>V30</f>
        <v>6</v>
      </c>
      <c r="LT29" s="334"/>
      <c r="LU29" s="334">
        <f>X30</f>
        <v>2</v>
      </c>
      <c r="LV29" s="334"/>
      <c r="LW29" s="334">
        <f>Z30</f>
        <v>8</v>
      </c>
      <c r="LX29" s="334"/>
      <c r="LY29" s="334">
        <f>AB30</f>
        <v>3</v>
      </c>
      <c r="LZ29" s="334"/>
      <c r="MA29" s="334">
        <f>AD30</f>
        <v>3</v>
      </c>
      <c r="MB29" s="334"/>
      <c r="MC29" s="334">
        <f>AF30</f>
        <v>5</v>
      </c>
      <c r="MD29" s="334"/>
      <c r="ME29" s="334">
        <f>AH30</f>
        <v>2</v>
      </c>
      <c r="MF29" s="334"/>
      <c r="MG29" s="90"/>
      <c r="MH29" s="462">
        <f>AM29-AO29</f>
        <v>-46</v>
      </c>
      <c r="MI29" s="153"/>
      <c r="MJ29" s="461">
        <f>AP29-AR29</f>
        <v>-48</v>
      </c>
      <c r="MK29" s="188"/>
      <c r="ML29" s="336">
        <f>SUM(C31+E31+G31+I31+K31+M31+O31+S31+U31+W31+Y31+AA31+AC31+AE31+AG31)</f>
        <v>13709</v>
      </c>
      <c r="MM29" s="153"/>
      <c r="MN29" s="462">
        <f>(AT29*100000000)+(MH29*1000000)+(MJ29*10000)+AS29-MP29</f>
        <v>753520913.93333328</v>
      </c>
      <c r="MO29" s="90"/>
      <c r="MP29" s="327">
        <f t="shared" ref="MP29" si="13">IF(AI29=0,100000000,0)</f>
        <v>0</v>
      </c>
      <c r="MQ29" s="90"/>
      <c r="MR29" s="90"/>
      <c r="MS29" s="90"/>
      <c r="MT29" s="90"/>
      <c r="MU29" s="90"/>
      <c r="MV29" s="90"/>
      <c r="MW29" s="90"/>
      <c r="MX29" s="90"/>
      <c r="MY29" s="90"/>
      <c r="MZ29" s="90"/>
      <c r="NA29" s="90"/>
      <c r="NB29" s="90"/>
      <c r="NC29" s="90"/>
      <c r="ND29" s="90"/>
      <c r="NE29" s="90"/>
      <c r="NF29" s="90"/>
      <c r="NG29" s="90"/>
      <c r="NH29" s="90"/>
      <c r="NI29" s="90"/>
      <c r="NJ29" s="90"/>
      <c r="NK29" s="90"/>
      <c r="NL29" s="90"/>
      <c r="NM29" s="90"/>
      <c r="NN29" s="90"/>
      <c r="NO29" s="90"/>
      <c r="NP29" s="90"/>
      <c r="NQ29" s="90"/>
      <c r="NR29" s="90"/>
      <c r="NS29" s="90"/>
      <c r="NT29" s="90"/>
      <c r="NU29" s="90"/>
      <c r="NV29" s="90"/>
      <c r="NW29" s="90"/>
      <c r="NX29" s="90"/>
      <c r="NY29" s="90"/>
      <c r="NZ29" s="90"/>
      <c r="OA29" s="90"/>
      <c r="OB29" s="90"/>
      <c r="OC29" s="90"/>
      <c r="OD29" s="90"/>
      <c r="OE29" s="90"/>
      <c r="OF29" s="90"/>
      <c r="OG29" s="90"/>
      <c r="OH29" s="90"/>
      <c r="OI29" s="90"/>
      <c r="OJ29" s="90"/>
      <c r="OK29" s="90"/>
      <c r="OL29" s="90"/>
      <c r="OM29" s="90"/>
      <c r="ON29" s="90"/>
      <c r="OO29" s="90"/>
      <c r="OP29" s="90"/>
      <c r="OQ29" s="90"/>
      <c r="OR29" s="90"/>
      <c r="OS29" s="90"/>
      <c r="OT29" s="90"/>
      <c r="OU29" s="90"/>
      <c r="OV29" s="90"/>
      <c r="OW29" s="90"/>
      <c r="OX29" s="90"/>
      <c r="OY29" s="90"/>
      <c r="OZ29" s="90"/>
      <c r="PA29" s="90"/>
      <c r="PB29" s="90"/>
      <c r="PC29" s="90"/>
      <c r="PD29" s="90"/>
      <c r="PE29" s="90"/>
      <c r="PF29" s="90"/>
      <c r="PG29" s="90"/>
      <c r="PH29" s="90"/>
      <c r="PI29" s="90"/>
      <c r="PJ29" s="90"/>
      <c r="PK29" s="90"/>
      <c r="PL29" s="90"/>
      <c r="PM29" s="90"/>
      <c r="PN29" s="90"/>
      <c r="PO29" s="90"/>
      <c r="PP29" s="90"/>
      <c r="PQ29" s="90"/>
      <c r="PR29" s="90"/>
      <c r="PS29" s="90"/>
      <c r="PT29" s="90"/>
      <c r="PU29" s="90"/>
      <c r="PV29" s="90"/>
      <c r="PW29" s="90"/>
      <c r="PX29" s="90"/>
      <c r="PY29" s="90"/>
      <c r="PZ29" s="90"/>
      <c r="QA29" s="90"/>
      <c r="QB29" s="90"/>
      <c r="QC29" s="90"/>
      <c r="QD29" s="90"/>
      <c r="QE29" s="90"/>
      <c r="QF29" s="90"/>
      <c r="QG29" s="90"/>
      <c r="QH29" s="90"/>
      <c r="QI29" s="90"/>
      <c r="QJ29" s="90"/>
      <c r="QK29" s="90"/>
      <c r="QL29" s="90"/>
      <c r="QM29" s="90"/>
      <c r="QN29" s="90"/>
      <c r="QO29" s="90"/>
      <c r="QP29" s="90"/>
      <c r="QQ29" s="90"/>
      <c r="QR29" s="90"/>
      <c r="QS29" s="90"/>
      <c r="QT29" s="90"/>
      <c r="QU29" s="90"/>
      <c r="QV29" s="90"/>
      <c r="QW29" s="90"/>
      <c r="QX29" s="90"/>
      <c r="QY29" s="90"/>
      <c r="QZ29" s="90"/>
      <c r="RA29" s="90"/>
      <c r="RB29" s="90"/>
      <c r="RC29" s="90"/>
      <c r="RD29" s="90"/>
      <c r="RE29" s="90"/>
      <c r="RF29" s="90"/>
      <c r="RG29" s="90"/>
      <c r="RH29" s="90"/>
      <c r="RI29" s="90"/>
      <c r="RJ29" s="90"/>
      <c r="RK29" s="90"/>
      <c r="RL29" s="90"/>
      <c r="RM29" s="90"/>
      <c r="RN29" s="90"/>
      <c r="RO29" s="90"/>
      <c r="RP29" s="90"/>
      <c r="RQ29" s="90"/>
      <c r="RR29" s="90"/>
      <c r="RS29" s="90"/>
      <c r="RT29" s="90"/>
      <c r="RU29" s="90"/>
      <c r="RV29" s="90"/>
      <c r="RW29" s="90"/>
      <c r="RX29" s="90"/>
      <c r="RY29" s="90"/>
      <c r="RZ29" s="90"/>
      <c r="SA29" s="90"/>
      <c r="SB29" s="90"/>
      <c r="SC29" s="90"/>
      <c r="SD29" s="90"/>
      <c r="SE29" s="90"/>
      <c r="SF29" s="90"/>
      <c r="SG29" s="90"/>
      <c r="SH29" s="90"/>
      <c r="SI29" s="90"/>
      <c r="SJ29" s="90"/>
      <c r="SK29" s="90"/>
      <c r="SL29" s="90"/>
      <c r="SM29" s="90"/>
      <c r="SN29" s="90"/>
      <c r="SO29" s="90"/>
      <c r="SP29" s="90"/>
      <c r="SQ29" s="90"/>
      <c r="SR29" s="90"/>
      <c r="SS29" s="90"/>
      <c r="ST29" s="90"/>
      <c r="SU29" s="90"/>
      <c r="SV29" s="90"/>
      <c r="SW29" s="90"/>
      <c r="SX29" s="90"/>
      <c r="SY29" s="90"/>
      <c r="SZ29" s="90"/>
      <c r="TA29" s="90"/>
      <c r="TB29" s="90"/>
      <c r="TC29" s="90"/>
      <c r="TD29" s="90"/>
      <c r="TE29" s="90"/>
      <c r="TF29" s="90"/>
      <c r="TG29" s="90"/>
      <c r="TH29" s="90"/>
      <c r="TI29" s="90"/>
      <c r="TJ29" s="90"/>
      <c r="TK29" s="90"/>
      <c r="TL29" s="90"/>
      <c r="TM29" s="90"/>
      <c r="TN29" s="90"/>
      <c r="TO29" s="90"/>
      <c r="TP29" s="90"/>
      <c r="TQ29" s="90"/>
      <c r="TR29" s="90"/>
      <c r="TS29" s="90"/>
      <c r="TT29" s="90"/>
      <c r="TU29" s="90"/>
      <c r="TV29" s="90"/>
      <c r="TW29" s="90"/>
      <c r="TX29" s="90"/>
      <c r="TY29" s="90"/>
      <c r="TZ29" s="90"/>
      <c r="UA29" s="90"/>
      <c r="UB29" s="90"/>
      <c r="UC29" s="90"/>
      <c r="UD29" s="90"/>
      <c r="UE29" s="90"/>
      <c r="UF29" s="90"/>
      <c r="UG29" s="90"/>
      <c r="UH29" s="90"/>
      <c r="UI29" s="90"/>
      <c r="UJ29" s="90"/>
      <c r="UK29" s="90"/>
      <c r="UL29" s="90"/>
      <c r="UM29" s="90"/>
      <c r="UN29" s="90"/>
      <c r="UO29" s="90"/>
      <c r="UP29" s="90"/>
      <c r="UQ29" s="90"/>
      <c r="UR29" s="90"/>
      <c r="US29" s="90"/>
      <c r="UT29" s="90"/>
      <c r="UU29" s="90"/>
      <c r="UV29" s="90"/>
      <c r="UW29" s="90"/>
      <c r="UX29" s="90"/>
      <c r="UY29" s="90"/>
      <c r="UZ29" s="90"/>
      <c r="VA29" s="90"/>
      <c r="VB29" s="90"/>
      <c r="VC29" s="90"/>
      <c r="VD29" s="90"/>
      <c r="VE29" s="90"/>
      <c r="VF29" s="90"/>
      <c r="VG29" s="90"/>
      <c r="VH29" s="90"/>
      <c r="VI29" s="90"/>
      <c r="VJ29" s="90"/>
      <c r="VK29" s="90"/>
      <c r="VL29" s="90"/>
      <c r="VM29" s="90"/>
      <c r="VN29" s="90"/>
      <c r="VO29" s="90"/>
      <c r="VP29" s="90"/>
      <c r="VQ29" s="90"/>
      <c r="VR29" s="90"/>
      <c r="VS29" s="90"/>
      <c r="VT29" s="90"/>
      <c r="VU29" s="90"/>
      <c r="VV29" s="90"/>
      <c r="VW29" s="90"/>
      <c r="VX29" s="90"/>
      <c r="VY29" s="90"/>
      <c r="VZ29" s="90"/>
      <c r="WA29" s="90"/>
      <c r="WB29" s="90"/>
      <c r="WC29" s="90"/>
      <c r="WD29" s="90"/>
      <c r="WE29" s="90"/>
      <c r="WF29" s="90"/>
      <c r="WG29" s="90"/>
      <c r="WH29" s="90"/>
      <c r="WI29" s="90"/>
      <c r="WJ29" s="90"/>
      <c r="WK29" s="90"/>
      <c r="WL29" s="90"/>
      <c r="WM29" s="90"/>
      <c r="WN29" s="90"/>
      <c r="WO29" s="90"/>
      <c r="WP29" s="90"/>
      <c r="WQ29" s="90"/>
      <c r="WR29" s="90"/>
      <c r="WS29" s="90"/>
      <c r="WT29" s="90"/>
      <c r="WU29" s="90"/>
      <c r="WV29" s="90"/>
      <c r="WW29" s="90"/>
      <c r="WX29" s="90"/>
      <c r="WY29" s="90"/>
      <c r="WZ29" s="90"/>
      <c r="XA29" s="90"/>
      <c r="XB29" s="90"/>
      <c r="XC29" s="90"/>
      <c r="XD29" s="90"/>
      <c r="XE29" s="90"/>
      <c r="XF29" s="90"/>
      <c r="XG29" s="90"/>
      <c r="XH29" s="90"/>
      <c r="XI29" s="90"/>
      <c r="XJ29" s="90"/>
      <c r="XK29" s="90"/>
      <c r="XL29" s="90"/>
      <c r="XM29" s="90"/>
      <c r="XN29" s="90"/>
      <c r="XO29" s="90"/>
      <c r="XP29" s="90"/>
      <c r="XQ29" s="90"/>
      <c r="XR29" s="90"/>
      <c r="XS29" s="90"/>
      <c r="XT29" s="90"/>
      <c r="XU29" s="90"/>
      <c r="XV29" s="90"/>
      <c r="XW29" s="90"/>
      <c r="XX29" s="90"/>
      <c r="XY29" s="90"/>
      <c r="XZ29" s="90"/>
      <c r="YA29" s="90"/>
      <c r="YB29" s="90"/>
      <c r="YC29" s="90"/>
      <c r="YD29" s="90"/>
      <c r="YE29" s="90"/>
      <c r="YF29" s="90"/>
      <c r="YG29" s="90"/>
      <c r="YH29" s="90"/>
      <c r="YI29" s="90"/>
      <c r="YJ29" s="90"/>
      <c r="YK29" s="90"/>
      <c r="YL29" s="90"/>
      <c r="YM29" s="90"/>
      <c r="YN29" s="90"/>
      <c r="YO29" s="90"/>
      <c r="YP29" s="90"/>
      <c r="YQ29" s="90"/>
      <c r="YR29" s="90"/>
      <c r="YS29" s="90"/>
      <c r="YT29" s="90"/>
      <c r="YU29" s="90"/>
      <c r="YV29" s="90"/>
      <c r="YW29" s="90"/>
      <c r="YX29" s="90"/>
      <c r="YY29" s="90"/>
      <c r="YZ29" s="90"/>
      <c r="ZA29" s="90"/>
      <c r="ZB29" s="90"/>
      <c r="ZC29" s="90"/>
      <c r="ZD29" s="90"/>
      <c r="ZE29" s="90"/>
      <c r="ZF29" s="90"/>
      <c r="ZG29" s="90"/>
      <c r="ZH29" s="90"/>
      <c r="ZI29" s="90"/>
      <c r="ZJ29" s="90"/>
      <c r="ZK29" s="90"/>
      <c r="ZL29" s="90"/>
      <c r="ZM29" s="90"/>
      <c r="ZN29" s="90"/>
      <c r="ZO29" s="90"/>
      <c r="ZP29" s="90"/>
      <c r="ZQ29" s="90"/>
      <c r="ZR29" s="90"/>
      <c r="ZS29" s="90"/>
      <c r="ZT29" s="90"/>
      <c r="ZU29" s="90"/>
      <c r="ZV29" s="90"/>
      <c r="ZW29" s="90"/>
      <c r="ZX29" s="90"/>
      <c r="ZY29" s="90"/>
      <c r="ZZ29" s="90"/>
      <c r="AAA29" s="90"/>
      <c r="AAB29" s="90"/>
      <c r="AAC29" s="90"/>
      <c r="AAD29" s="90"/>
      <c r="AAE29" s="90"/>
      <c r="AAF29" s="90"/>
      <c r="AAG29" s="90"/>
      <c r="AAH29" s="90"/>
      <c r="AAI29" s="90"/>
      <c r="AAJ29" s="90"/>
      <c r="AAK29" s="90"/>
      <c r="AAL29" s="90"/>
      <c r="AAM29" s="90"/>
      <c r="AAN29" s="90"/>
      <c r="AAO29" s="90"/>
      <c r="AAP29" s="90"/>
      <c r="AAQ29" s="90"/>
      <c r="AAR29" s="90"/>
      <c r="AAS29" s="90"/>
      <c r="AAT29" s="90"/>
      <c r="AAU29" s="90"/>
      <c r="AAV29" s="90"/>
      <c r="AAW29" s="90"/>
      <c r="AAX29" s="90"/>
      <c r="AAY29" s="90"/>
      <c r="AAZ29" s="90"/>
      <c r="ABA29" s="90"/>
      <c r="ABB29" s="90"/>
      <c r="ABC29" s="90"/>
      <c r="ABD29" s="90"/>
      <c r="ABE29" s="90"/>
      <c r="ABF29" s="90"/>
      <c r="ABG29" s="90"/>
      <c r="ABH29" s="90"/>
      <c r="ABI29" s="90"/>
      <c r="ABJ29" s="90"/>
      <c r="ABK29" s="90"/>
      <c r="ABL29" s="90"/>
      <c r="ABM29" s="90"/>
      <c r="ABN29" s="90"/>
      <c r="ABO29" s="90"/>
      <c r="ABP29" s="90"/>
      <c r="ABQ29" s="90"/>
      <c r="ABR29" s="90"/>
      <c r="ABS29" s="90"/>
      <c r="ABT29" s="90"/>
      <c r="ABU29" s="90"/>
      <c r="ABV29" s="90"/>
      <c r="ABW29" s="90"/>
      <c r="ABX29" s="90"/>
      <c r="ABY29" s="90"/>
      <c r="ABZ29" s="90"/>
      <c r="ACA29" s="90"/>
      <c r="ACB29" s="90"/>
      <c r="ACC29" s="90"/>
      <c r="ACD29" s="90"/>
      <c r="ACE29" s="90"/>
      <c r="ACF29" s="90"/>
      <c r="ACG29" s="90"/>
      <c r="ACH29" s="90"/>
      <c r="ACI29" s="90"/>
      <c r="ACJ29" s="90"/>
      <c r="ACK29" s="90"/>
      <c r="ACL29" s="90"/>
      <c r="ACM29" s="90"/>
      <c r="ACN29" s="90"/>
      <c r="ACO29" s="90"/>
      <c r="ACP29" s="90"/>
      <c r="ACQ29" s="90"/>
      <c r="ACR29" s="90"/>
      <c r="ACS29" s="90"/>
      <c r="ACT29" s="90"/>
      <c r="ACU29" s="90"/>
      <c r="ACV29" s="90"/>
      <c r="ACW29" s="90"/>
      <c r="ACX29" s="90"/>
      <c r="ACY29" s="90"/>
      <c r="ACZ29" s="90"/>
      <c r="ADA29" s="90"/>
      <c r="ADB29" s="90"/>
      <c r="ADC29" s="90"/>
      <c r="ADD29" s="90"/>
      <c r="ADE29" s="90"/>
      <c r="ADF29" s="90"/>
      <c r="ADG29" s="90"/>
      <c r="ADH29" s="90"/>
      <c r="ADI29" s="90"/>
      <c r="ADJ29" s="90"/>
      <c r="ADK29" s="90"/>
      <c r="ADL29" s="90"/>
      <c r="ADM29" s="90"/>
      <c r="ADN29" s="90"/>
      <c r="ADO29" s="90"/>
      <c r="ADP29" s="90"/>
      <c r="ADQ29" s="90"/>
      <c r="ADR29" s="90"/>
      <c r="ADS29" s="90"/>
      <c r="ADT29" s="90"/>
      <c r="ADU29" s="90"/>
      <c r="ADV29" s="90"/>
      <c r="ADW29" s="90"/>
      <c r="ADX29" s="90"/>
      <c r="ADY29" s="90"/>
      <c r="ADZ29" s="90"/>
      <c r="AEA29" s="90"/>
      <c r="AEB29" s="90"/>
      <c r="AEC29" s="90"/>
      <c r="AED29" s="90"/>
      <c r="AEE29" s="90"/>
      <c r="AEF29" s="90"/>
      <c r="AEG29" s="90"/>
      <c r="AEH29" s="90"/>
      <c r="AEI29" s="90"/>
      <c r="AEJ29" s="90"/>
      <c r="AEK29" s="90"/>
      <c r="AEL29" s="90"/>
      <c r="AEM29" s="90"/>
      <c r="AEN29" s="90"/>
      <c r="AEO29" s="90"/>
      <c r="AEP29" s="90"/>
      <c r="AEQ29" s="90"/>
      <c r="AER29" s="90"/>
      <c r="AES29" s="90"/>
      <c r="AET29" s="90"/>
      <c r="AEU29" s="90"/>
      <c r="AEV29" s="90"/>
      <c r="AEW29" s="90"/>
      <c r="AEX29" s="90"/>
      <c r="AEY29" s="90"/>
      <c r="AEZ29" s="90"/>
      <c r="AFA29" s="90"/>
      <c r="AFB29" s="90"/>
      <c r="AFC29" s="90"/>
      <c r="AFD29" s="90"/>
      <c r="AFE29" s="90"/>
      <c r="AFF29" s="90"/>
      <c r="AFG29" s="90"/>
      <c r="AFH29" s="90"/>
      <c r="AFI29" s="90"/>
      <c r="AFJ29" s="90"/>
      <c r="AFK29" s="90"/>
      <c r="AFL29" s="90"/>
      <c r="AFM29" s="90"/>
      <c r="AFN29" s="90"/>
      <c r="AFO29" s="90"/>
      <c r="AFP29" s="90"/>
      <c r="AFQ29" s="90"/>
      <c r="AFR29" s="90"/>
      <c r="AFS29" s="90"/>
      <c r="AFT29" s="90"/>
      <c r="AFU29" s="90"/>
      <c r="AFV29" s="90"/>
      <c r="AFW29" s="90"/>
      <c r="AFX29" s="90"/>
      <c r="AFY29" s="90"/>
      <c r="AFZ29" s="90"/>
      <c r="AGA29" s="90"/>
      <c r="AGB29" s="90"/>
      <c r="AGC29" s="90"/>
      <c r="AGD29" s="90"/>
      <c r="AGE29" s="90"/>
      <c r="AGF29" s="90"/>
      <c r="AGG29" s="90"/>
      <c r="AGH29" s="90"/>
      <c r="AGI29" s="90"/>
      <c r="AGJ29" s="90"/>
      <c r="AGK29" s="90"/>
      <c r="AGL29" s="90"/>
      <c r="AGM29" s="90"/>
      <c r="AGN29" s="90"/>
      <c r="AGO29" s="90"/>
      <c r="AGP29" s="90"/>
      <c r="AGQ29" s="90"/>
      <c r="AGR29" s="90"/>
      <c r="AGS29" s="90"/>
      <c r="AGT29" s="90"/>
      <c r="AGU29" s="90"/>
      <c r="AGV29" s="90"/>
      <c r="AGW29" s="90"/>
      <c r="AGX29" s="90"/>
      <c r="AGY29" s="90"/>
      <c r="AGZ29" s="90"/>
      <c r="AHA29" s="90"/>
      <c r="AHB29" s="90"/>
      <c r="AHC29" s="90"/>
      <c r="AHD29" s="90"/>
      <c r="AHE29" s="90"/>
      <c r="AHF29" s="90"/>
      <c r="AHG29" s="90"/>
      <c r="AHH29" s="90"/>
      <c r="AHI29" s="90"/>
      <c r="AHJ29" s="90"/>
      <c r="AHK29" s="90"/>
      <c r="AHL29" s="90"/>
      <c r="AHM29" s="90"/>
      <c r="AHN29" s="90"/>
      <c r="AHO29" s="90"/>
      <c r="AHP29" s="90"/>
      <c r="AHQ29" s="90"/>
      <c r="AHR29" s="90"/>
      <c r="AHS29" s="90"/>
      <c r="AHT29" s="90"/>
      <c r="AHU29" s="90"/>
      <c r="AHV29" s="90"/>
      <c r="AHW29" s="90"/>
      <c r="AHX29" s="90"/>
      <c r="AHY29" s="90"/>
      <c r="AHZ29" s="90"/>
      <c r="AIA29" s="90"/>
      <c r="AIB29" s="90"/>
      <c r="AIC29" s="90"/>
      <c r="AID29" s="90"/>
      <c r="AIE29" s="90"/>
      <c r="AIF29" s="90"/>
      <c r="AIG29" s="90"/>
      <c r="AIH29" s="90"/>
      <c r="AII29" s="90"/>
      <c r="AIJ29" s="90"/>
      <c r="AIK29" s="90"/>
      <c r="AIL29" s="90"/>
      <c r="AIM29" s="90"/>
      <c r="AIN29" s="90"/>
      <c r="AIO29" s="90"/>
      <c r="AIP29" s="90"/>
      <c r="AIQ29" s="90"/>
      <c r="AIR29" s="90"/>
      <c r="AIS29" s="90"/>
      <c r="AIT29" s="90"/>
      <c r="AIU29" s="90"/>
      <c r="AIV29" s="90"/>
      <c r="AIW29" s="90"/>
      <c r="AIX29" s="90"/>
      <c r="AIY29" s="90"/>
      <c r="AIZ29" s="90"/>
      <c r="AJA29" s="90"/>
      <c r="AJB29" s="90"/>
      <c r="AJC29" s="90"/>
      <c r="AJD29" s="90"/>
      <c r="AJE29" s="90"/>
      <c r="AJF29" s="90"/>
      <c r="AJG29" s="90"/>
      <c r="AJH29" s="90"/>
      <c r="AJI29" s="90"/>
      <c r="AJJ29" s="90"/>
      <c r="AJK29" s="90"/>
      <c r="AJL29" s="90"/>
      <c r="AJM29" s="90"/>
      <c r="AJN29" s="90"/>
      <c r="AJO29" s="90"/>
      <c r="AJP29" s="90"/>
      <c r="AJQ29" s="90"/>
      <c r="AJR29" s="90"/>
      <c r="AJS29" s="90"/>
      <c r="AJT29" s="90"/>
      <c r="AJU29" s="90"/>
      <c r="AJV29" s="90"/>
      <c r="AJW29" s="90"/>
      <c r="AJX29" s="90"/>
      <c r="AJY29" s="90"/>
      <c r="AJZ29" s="90"/>
      <c r="AKA29" s="90"/>
      <c r="AKB29" s="90"/>
      <c r="AKC29" s="90"/>
      <c r="AKD29" s="90"/>
      <c r="AKE29" s="90"/>
      <c r="AKF29" s="90"/>
      <c r="AKG29" s="90"/>
      <c r="AKH29" s="90"/>
      <c r="AKI29" s="90"/>
      <c r="AKJ29" s="90"/>
      <c r="AKK29" s="90"/>
      <c r="AKL29" s="90"/>
      <c r="AKM29" s="90"/>
      <c r="AKN29" s="90"/>
      <c r="AKO29" s="90"/>
      <c r="AKP29" s="90"/>
      <c r="AKQ29" s="90"/>
      <c r="AKR29" s="90"/>
      <c r="AKS29" s="90"/>
      <c r="AKT29" s="90"/>
      <c r="AKU29" s="90"/>
      <c r="AKV29" s="90"/>
      <c r="AKW29" s="90"/>
      <c r="AKX29" s="90"/>
      <c r="AKY29" s="90"/>
      <c r="AKZ29" s="90"/>
      <c r="ALA29" s="90"/>
      <c r="ALB29" s="90"/>
      <c r="ALC29" s="90"/>
      <c r="ALD29" s="90"/>
      <c r="ALE29" s="90"/>
      <c r="ALF29" s="90"/>
      <c r="ALG29" s="90"/>
      <c r="ALH29" s="90"/>
      <c r="ALI29" s="90"/>
      <c r="ALJ29" s="90"/>
      <c r="ALK29" s="90"/>
      <c r="ALL29" s="90"/>
      <c r="ALM29" s="90"/>
      <c r="ALN29" s="90"/>
      <c r="ALO29" s="90"/>
      <c r="ALP29" s="90"/>
      <c r="ALQ29" s="90"/>
      <c r="ALR29" s="90"/>
      <c r="ALS29" s="90"/>
      <c r="ALT29" s="90"/>
      <c r="ALU29" s="90"/>
      <c r="ALV29" s="90"/>
      <c r="ALW29" s="90"/>
      <c r="ALX29" s="90"/>
      <c r="ALY29" s="90"/>
      <c r="ALZ29" s="90"/>
      <c r="AMA29" s="90"/>
      <c r="AMB29" s="90"/>
      <c r="AMC29" s="90"/>
      <c r="AMD29" s="90"/>
      <c r="AME29" s="90"/>
      <c r="AMF29" s="90"/>
      <c r="AMG29" s="90"/>
      <c r="AMH29" s="90"/>
      <c r="AMI29" s="90"/>
      <c r="AMJ29" s="90"/>
      <c r="AMK29" s="90"/>
      <c r="AML29" s="90"/>
      <c r="AMM29" s="90"/>
      <c r="AMN29" s="90"/>
      <c r="AMO29" s="90"/>
      <c r="AMP29" s="90"/>
      <c r="AMQ29" s="90"/>
      <c r="AMR29" s="90"/>
      <c r="AMS29" s="90"/>
      <c r="AMT29" s="90"/>
      <c r="AMU29" s="90"/>
      <c r="AMV29" s="90"/>
      <c r="AMW29" s="90"/>
      <c r="AMX29" s="90"/>
      <c r="AMY29" s="90"/>
      <c r="AMZ29" s="90"/>
      <c r="ANA29" s="90"/>
      <c r="ANB29" s="90"/>
      <c r="ANC29" s="90"/>
      <c r="AND29" s="90"/>
      <c r="ANE29" s="90"/>
      <c r="ANF29" s="90"/>
      <c r="ANG29" s="90"/>
      <c r="ANH29" s="90"/>
      <c r="ANI29" s="90"/>
      <c r="ANJ29" s="90"/>
      <c r="ANK29" s="90"/>
      <c r="ANL29" s="90"/>
      <c r="ANM29" s="90"/>
      <c r="ANN29" s="90"/>
      <c r="ANO29" s="90"/>
      <c r="ANP29" s="90"/>
      <c r="ANQ29" s="90"/>
      <c r="ANR29" s="90"/>
      <c r="ANS29" s="90"/>
      <c r="ANT29" s="90"/>
      <c r="ANU29" s="90"/>
      <c r="ANV29" s="90"/>
      <c r="ANW29" s="90"/>
      <c r="ANX29" s="90"/>
      <c r="ANY29" s="90"/>
      <c r="ANZ29" s="90"/>
      <c r="AOA29" s="90"/>
      <c r="AOB29" s="90"/>
      <c r="AOC29" s="90"/>
      <c r="AOD29" s="90"/>
      <c r="AOE29" s="90"/>
      <c r="AOF29" s="90"/>
      <c r="AOG29" s="90"/>
      <c r="AOH29" s="90"/>
      <c r="AOI29" s="90"/>
      <c r="AOJ29" s="90"/>
      <c r="AOK29" s="90"/>
      <c r="AOL29" s="90"/>
      <c r="AOM29" s="90"/>
      <c r="AON29" s="90"/>
      <c r="AOO29" s="90"/>
      <c r="AOP29" s="90"/>
      <c r="AOQ29" s="90"/>
      <c r="AOR29" s="90"/>
      <c r="AOS29" s="90"/>
      <c r="AOT29" s="90"/>
      <c r="AOU29" s="90"/>
      <c r="AOV29" s="90"/>
      <c r="AOW29" s="90"/>
      <c r="AOX29" s="90"/>
      <c r="AOY29" s="90"/>
      <c r="AOZ29" s="90"/>
      <c r="APA29" s="90"/>
      <c r="APB29" s="90"/>
      <c r="APC29" s="90"/>
      <c r="APD29" s="90"/>
      <c r="APE29" s="90"/>
      <c r="APF29" s="90"/>
      <c r="APG29" s="90"/>
      <c r="APH29" s="90"/>
      <c r="API29" s="90"/>
      <c r="APJ29" s="90"/>
      <c r="APK29" s="90"/>
      <c r="APL29" s="90"/>
      <c r="APM29" s="90"/>
      <c r="APN29" s="90"/>
      <c r="APO29" s="90"/>
      <c r="APP29" s="90"/>
      <c r="APQ29" s="90"/>
      <c r="APR29" s="90"/>
      <c r="APS29" s="90"/>
      <c r="APT29" s="90"/>
      <c r="APU29" s="90"/>
      <c r="APV29" s="90"/>
      <c r="APW29" s="90"/>
      <c r="APX29" s="90"/>
      <c r="APY29" s="90"/>
      <c r="APZ29" s="90"/>
      <c r="AQA29" s="90"/>
      <c r="AQB29" s="90"/>
      <c r="AQC29" s="90"/>
      <c r="AQD29" s="90"/>
      <c r="AQE29" s="90"/>
      <c r="AQF29" s="90"/>
      <c r="AQG29" s="90"/>
      <c r="AQH29" s="90"/>
      <c r="AQI29" s="90"/>
      <c r="AQJ29" s="90"/>
      <c r="AQK29" s="90"/>
      <c r="AQL29" s="90"/>
      <c r="AQM29" s="90"/>
      <c r="AQN29" s="90"/>
      <c r="AQO29" s="90"/>
      <c r="AQP29" s="90"/>
      <c r="AQQ29" s="90"/>
      <c r="AQR29" s="90"/>
      <c r="AQS29" s="90"/>
      <c r="AQT29" s="90"/>
      <c r="AQU29" s="90"/>
      <c r="AQV29" s="90"/>
      <c r="AQW29" s="90"/>
      <c r="AQX29" s="90"/>
      <c r="AQY29" s="90"/>
      <c r="AQZ29" s="90"/>
      <c r="ARA29" s="90"/>
      <c r="ARB29" s="90"/>
      <c r="ARC29" s="90"/>
      <c r="ARD29" s="90"/>
      <c r="ARE29" s="90"/>
      <c r="ARF29" s="90"/>
      <c r="ARG29" s="90"/>
      <c r="ARH29" s="90"/>
      <c r="ARI29" s="90"/>
      <c r="ARJ29" s="90"/>
      <c r="ARK29" s="90"/>
      <c r="ARL29" s="90"/>
      <c r="ARM29" s="90"/>
      <c r="ARN29" s="90"/>
      <c r="ARO29" s="90"/>
      <c r="ARP29" s="90"/>
      <c r="ARQ29" s="90"/>
      <c r="ARR29" s="90"/>
      <c r="ARS29" s="90"/>
      <c r="ART29" s="90"/>
      <c r="ARU29" s="90"/>
      <c r="ARV29" s="90"/>
      <c r="ARW29" s="90"/>
      <c r="ARX29" s="90"/>
      <c r="ARY29" s="90"/>
      <c r="ARZ29" s="90"/>
      <c r="ASA29" s="90"/>
      <c r="ASB29" s="90"/>
      <c r="ASC29" s="90"/>
      <c r="ASD29" s="90"/>
      <c r="ASE29" s="90"/>
      <c r="ASF29" s="90"/>
      <c r="ASG29" s="90"/>
      <c r="ASH29" s="90"/>
      <c r="ASI29" s="90"/>
      <c r="ASJ29" s="90"/>
      <c r="ASK29" s="90"/>
      <c r="ASL29" s="90"/>
      <c r="ASM29" s="90"/>
      <c r="ASN29" s="90"/>
      <c r="ASO29" s="90"/>
      <c r="ASP29" s="90"/>
      <c r="ASQ29" s="90"/>
      <c r="ASR29" s="90"/>
      <c r="ASS29" s="90"/>
      <c r="AST29" s="90"/>
      <c r="ASU29" s="90"/>
      <c r="ASV29" s="90"/>
      <c r="ASW29" s="90"/>
      <c r="ASX29" s="90"/>
      <c r="ASY29" s="90"/>
      <c r="ASZ29" s="90"/>
      <c r="ATA29" s="90"/>
      <c r="ATB29" s="90"/>
      <c r="ATC29" s="90"/>
      <c r="ATD29" s="90"/>
      <c r="ATE29" s="90"/>
      <c r="ATF29" s="90"/>
      <c r="ATG29" s="90"/>
      <c r="ATH29" s="90"/>
      <c r="ATI29" s="90"/>
      <c r="ATJ29" s="90"/>
      <c r="ATK29" s="90"/>
      <c r="ATL29" s="90"/>
      <c r="ATM29" s="90"/>
      <c r="ATN29" s="90"/>
      <c r="ATO29" s="90"/>
      <c r="ATP29" s="90"/>
      <c r="ATQ29" s="90"/>
      <c r="ATR29" s="90"/>
      <c r="ATS29" s="90"/>
      <c r="ATT29" s="90"/>
      <c r="ATU29" s="90"/>
      <c r="ATV29" s="90"/>
      <c r="ATW29" s="90"/>
      <c r="ATX29" s="90"/>
      <c r="ATY29" s="90"/>
      <c r="ATZ29" s="90"/>
      <c r="AUA29" s="90"/>
      <c r="AUB29" s="90"/>
      <c r="AUC29" s="90"/>
      <c r="AUD29" s="90"/>
      <c r="AUE29" s="90"/>
      <c r="AUF29" s="90"/>
      <c r="AUG29" s="90"/>
      <c r="AUH29" s="90"/>
      <c r="AUI29" s="90"/>
      <c r="AUJ29" s="90"/>
      <c r="AUK29" s="90"/>
      <c r="AUL29" s="90"/>
      <c r="AUM29" s="90"/>
      <c r="AUN29" s="90"/>
      <c r="AUO29" s="90"/>
      <c r="AUP29" s="90"/>
      <c r="AUQ29" s="90"/>
      <c r="AUR29" s="90"/>
      <c r="AUS29" s="90"/>
      <c r="AUT29" s="90"/>
      <c r="AUU29" s="90"/>
      <c r="AUV29" s="90"/>
      <c r="AUW29" s="90"/>
      <c r="AUX29" s="90"/>
      <c r="AUY29" s="90"/>
      <c r="AUZ29" s="90"/>
      <c r="AVA29" s="90"/>
      <c r="AVB29" s="90"/>
      <c r="AVC29" s="90"/>
      <c r="AVD29" s="90"/>
      <c r="AVE29" s="90"/>
      <c r="AVF29" s="90"/>
      <c r="AVG29" s="90"/>
      <c r="AVH29" s="90"/>
      <c r="AVI29" s="90"/>
      <c r="AVJ29" s="90"/>
      <c r="AVK29" s="90"/>
      <c r="AVL29" s="90"/>
      <c r="AVM29" s="90"/>
      <c r="AVN29" s="90"/>
      <c r="AVO29" s="90"/>
      <c r="AVP29" s="90"/>
      <c r="AVQ29" s="90"/>
      <c r="AVR29" s="90"/>
      <c r="AVS29" s="90"/>
      <c r="AVT29" s="90"/>
      <c r="AVU29" s="90"/>
      <c r="AVV29" s="90"/>
      <c r="AVW29" s="90"/>
      <c r="AVX29" s="90"/>
      <c r="AVY29" s="90"/>
      <c r="AVZ29" s="90"/>
      <c r="AWA29" s="90"/>
      <c r="AWB29" s="90"/>
      <c r="AWC29" s="90"/>
      <c r="AWD29" s="90"/>
      <c r="AWE29" s="90"/>
      <c r="AWF29" s="90"/>
      <c r="AWG29" s="90"/>
      <c r="AWH29" s="90"/>
      <c r="AWI29" s="90"/>
      <c r="AWJ29" s="90"/>
      <c r="AWK29" s="90"/>
      <c r="AWL29" s="90"/>
      <c r="AWM29" s="90"/>
      <c r="AWN29" s="90"/>
      <c r="AWO29" s="90"/>
      <c r="AWP29" s="90"/>
      <c r="AWQ29" s="90"/>
      <c r="AWR29" s="90"/>
      <c r="AWS29" s="90"/>
      <c r="AWT29" s="90"/>
      <c r="AWU29" s="90"/>
      <c r="AWV29" s="90"/>
      <c r="AWW29" s="90"/>
      <c r="AWX29" s="90"/>
      <c r="AWY29" s="90"/>
      <c r="AWZ29" s="90"/>
      <c r="AXA29" s="90"/>
      <c r="AXB29" s="90"/>
      <c r="AXC29" s="90"/>
      <c r="AXD29" s="90"/>
      <c r="AXE29" s="90"/>
      <c r="AXF29" s="90"/>
      <c r="AXG29" s="90"/>
      <c r="AXH29" s="90"/>
      <c r="AXI29" s="90"/>
      <c r="AXJ29" s="90"/>
      <c r="AXK29" s="90"/>
      <c r="AXL29" s="90"/>
      <c r="AXM29" s="90"/>
      <c r="AXN29" s="90"/>
      <c r="AXO29" s="90"/>
      <c r="AXP29" s="90"/>
      <c r="AXQ29" s="90"/>
      <c r="AXR29" s="90"/>
      <c r="AXS29" s="90"/>
      <c r="AXT29" s="90"/>
      <c r="AXU29" s="90"/>
      <c r="AXV29" s="90"/>
      <c r="AXW29" s="90"/>
      <c r="AXX29" s="90"/>
      <c r="AXY29" s="90"/>
      <c r="AXZ29" s="90"/>
      <c r="AYA29" s="90"/>
      <c r="AYB29" s="90"/>
      <c r="AYC29" s="90"/>
      <c r="AYD29" s="90"/>
      <c r="AYE29" s="90"/>
      <c r="AYF29" s="90"/>
      <c r="AYG29" s="90"/>
      <c r="AYH29" s="90"/>
      <c r="AYI29" s="90"/>
      <c r="AYJ29" s="90"/>
      <c r="AYK29" s="90"/>
      <c r="AYL29" s="90"/>
      <c r="AYM29" s="90"/>
      <c r="AYN29" s="90"/>
      <c r="AYO29" s="90"/>
      <c r="AYP29" s="90"/>
      <c r="AYQ29" s="90"/>
      <c r="AYR29" s="90"/>
      <c r="AYS29" s="90"/>
      <c r="AYT29" s="90"/>
      <c r="AYU29" s="90"/>
      <c r="AYV29" s="90"/>
      <c r="AYW29" s="90"/>
      <c r="AYX29" s="90"/>
      <c r="AYY29" s="90"/>
      <c r="AYZ29" s="90"/>
      <c r="AZA29" s="90"/>
      <c r="AZB29" s="90"/>
      <c r="AZC29" s="90"/>
      <c r="AZD29" s="90"/>
      <c r="AZE29" s="90"/>
      <c r="AZF29" s="90"/>
      <c r="AZG29" s="90"/>
      <c r="AZH29" s="90"/>
      <c r="AZI29" s="90"/>
      <c r="AZJ29" s="90"/>
      <c r="AZK29" s="90"/>
      <c r="AZL29" s="90"/>
      <c r="AZM29" s="90"/>
      <c r="AZN29" s="90"/>
      <c r="AZO29" s="90"/>
      <c r="AZP29" s="90"/>
      <c r="AZQ29" s="90"/>
      <c r="AZR29" s="90"/>
      <c r="AZS29" s="90"/>
      <c r="AZT29" s="90"/>
      <c r="AZU29" s="90"/>
      <c r="AZV29" s="90"/>
      <c r="AZW29" s="90"/>
      <c r="AZX29" s="90"/>
      <c r="AZY29" s="90"/>
      <c r="AZZ29" s="90"/>
      <c r="BAA29" s="90"/>
      <c r="BAB29" s="90"/>
      <c r="BAC29" s="90"/>
      <c r="BAD29" s="90"/>
      <c r="BAE29" s="90"/>
      <c r="BAF29" s="90"/>
      <c r="BAG29" s="90"/>
      <c r="BAH29" s="90"/>
      <c r="BAI29" s="90"/>
      <c r="BAJ29" s="90"/>
      <c r="BAK29" s="90"/>
      <c r="BAL29" s="90"/>
      <c r="BAM29" s="90"/>
      <c r="BAN29" s="90"/>
      <c r="BAO29" s="90"/>
      <c r="BAP29" s="90"/>
      <c r="BAQ29" s="90"/>
      <c r="BAR29" s="90"/>
      <c r="BAS29" s="90"/>
      <c r="BAT29" s="90"/>
      <c r="BAU29" s="90"/>
      <c r="BAV29" s="90"/>
      <c r="BAW29" s="90"/>
      <c r="BAX29" s="90"/>
      <c r="BAY29" s="90"/>
      <c r="BAZ29" s="90"/>
      <c r="BBA29" s="90"/>
      <c r="BBB29" s="90"/>
      <c r="BBC29" s="90"/>
      <c r="BBD29" s="90"/>
      <c r="BBE29" s="90"/>
      <c r="BBF29" s="90"/>
      <c r="BBG29" s="90"/>
      <c r="BBH29" s="90"/>
      <c r="BBI29" s="90"/>
      <c r="BBJ29" s="90"/>
      <c r="BBK29" s="90"/>
      <c r="BBL29" s="90"/>
      <c r="BBM29" s="90"/>
      <c r="BBN29" s="90"/>
      <c r="BBO29" s="90"/>
      <c r="BBP29" s="90"/>
      <c r="BBQ29" s="90"/>
      <c r="BBR29" s="90"/>
      <c r="BBS29" s="90"/>
      <c r="BBT29" s="90"/>
      <c r="BBU29" s="90"/>
      <c r="BBV29" s="90"/>
      <c r="BBW29" s="90"/>
      <c r="BBX29" s="90"/>
      <c r="BBY29" s="90"/>
      <c r="BBZ29" s="90"/>
      <c r="BCA29" s="90"/>
      <c r="BCB29" s="90"/>
      <c r="BCC29" s="90"/>
      <c r="BCD29" s="90"/>
      <c r="BCE29" s="90"/>
      <c r="BCF29" s="90"/>
      <c r="BCG29" s="90"/>
      <c r="BCH29" s="90"/>
      <c r="BCI29" s="90"/>
      <c r="BCJ29" s="90"/>
      <c r="BCK29" s="90"/>
      <c r="BCL29" s="90"/>
      <c r="BCM29" s="90"/>
      <c r="BCN29" s="90"/>
      <c r="BCO29" s="90"/>
      <c r="BCP29" s="90"/>
      <c r="BCQ29" s="90"/>
      <c r="BCR29" s="90"/>
      <c r="BCS29" s="90"/>
      <c r="BCT29" s="90"/>
      <c r="BCU29" s="90"/>
      <c r="BCV29" s="90"/>
      <c r="BCW29" s="90"/>
      <c r="BCX29" s="90"/>
      <c r="BCY29" s="90"/>
      <c r="BCZ29" s="90"/>
      <c r="BDA29" s="90"/>
      <c r="BDB29" s="90"/>
      <c r="BDC29" s="90"/>
      <c r="BDD29" s="90"/>
      <c r="BDE29" s="90"/>
      <c r="BDF29" s="90"/>
      <c r="BDG29" s="90"/>
      <c r="BDH29" s="90"/>
      <c r="BDI29" s="90"/>
      <c r="BDJ29" s="90"/>
      <c r="BDK29" s="90"/>
      <c r="BDL29" s="90"/>
      <c r="BDM29" s="90"/>
      <c r="BDN29" s="90"/>
      <c r="BDO29" s="90"/>
      <c r="BDP29" s="90"/>
      <c r="BDQ29" s="90"/>
      <c r="BDR29" s="90"/>
      <c r="BDS29" s="90"/>
      <c r="BDT29" s="90"/>
      <c r="BDU29" s="90"/>
      <c r="BDV29" s="90"/>
      <c r="BDW29" s="90"/>
      <c r="BDX29" s="90"/>
      <c r="BDY29" s="90"/>
      <c r="BDZ29" s="90"/>
      <c r="BEA29" s="90"/>
      <c r="BEB29" s="90"/>
      <c r="BEC29" s="90"/>
      <c r="BED29" s="90"/>
      <c r="BEE29" s="90"/>
      <c r="BEF29" s="90"/>
      <c r="BEG29" s="90"/>
      <c r="BEH29" s="90"/>
      <c r="BEI29" s="90"/>
      <c r="BEJ29" s="90"/>
      <c r="BEK29" s="90"/>
      <c r="BEL29" s="90"/>
      <c r="BEM29" s="90"/>
      <c r="BEN29" s="90"/>
      <c r="BEO29" s="90"/>
      <c r="BEP29" s="90"/>
      <c r="BEQ29" s="90"/>
      <c r="BER29" s="90"/>
      <c r="BES29" s="90"/>
      <c r="BET29" s="90"/>
      <c r="BEU29" s="90"/>
      <c r="BEV29" s="90"/>
      <c r="BEW29" s="90"/>
      <c r="BEX29" s="90"/>
      <c r="BEY29" s="90"/>
      <c r="BEZ29" s="90"/>
      <c r="BFA29" s="90"/>
      <c r="BFB29" s="90"/>
      <c r="BFC29" s="90"/>
      <c r="BFD29" s="90"/>
      <c r="BFE29" s="90"/>
      <c r="BFF29" s="90"/>
      <c r="BFG29" s="90"/>
      <c r="BFH29" s="90"/>
      <c r="BFI29" s="90"/>
      <c r="BFJ29" s="90"/>
      <c r="BFK29" s="90"/>
      <c r="BFL29" s="90"/>
      <c r="BFM29" s="90"/>
      <c r="BFN29" s="90"/>
      <c r="BFO29" s="90"/>
      <c r="BFP29" s="90"/>
      <c r="BFQ29" s="90"/>
      <c r="BFR29" s="90"/>
      <c r="BFS29" s="90"/>
      <c r="BFT29" s="90"/>
      <c r="BFU29" s="90"/>
      <c r="BFV29" s="90"/>
      <c r="BFW29" s="90"/>
      <c r="BFX29" s="90"/>
      <c r="BFY29" s="90"/>
      <c r="BFZ29" s="90"/>
      <c r="BGA29" s="90"/>
    </row>
    <row r="30" spans="1:1535" ht="12" hidden="1" customHeight="1" x14ac:dyDescent="0.2">
      <c r="A30" s="347"/>
      <c r="B30" s="348"/>
      <c r="C30" s="183">
        <f>Zápisy!U1426</f>
        <v>2</v>
      </c>
      <c r="D30" s="171">
        <f>Zápisy!V1426</f>
        <v>6</v>
      </c>
      <c r="E30" s="165">
        <f>Zápisy!W2021</f>
        <v>0</v>
      </c>
      <c r="F30" s="175">
        <f>Zápisy!X2021</f>
        <v>8</v>
      </c>
      <c r="G30" s="138">
        <f>Zápisy!U657</f>
        <v>1</v>
      </c>
      <c r="H30" s="171">
        <f>Zápisy!V657</f>
        <v>7</v>
      </c>
      <c r="I30" s="165">
        <f>Zápisy!U1822</f>
        <v>1</v>
      </c>
      <c r="J30" s="175">
        <f>Zápisy!V1822</f>
        <v>7</v>
      </c>
      <c r="K30" s="138">
        <f>Zápisy!W502</f>
        <v>1</v>
      </c>
      <c r="L30" s="171">
        <f>Zápisy!X502</f>
        <v>7</v>
      </c>
      <c r="M30" s="165">
        <f>Zápisy!W1625</f>
        <v>2</v>
      </c>
      <c r="N30" s="175">
        <f>Zápisy!X1625</f>
        <v>6</v>
      </c>
      <c r="O30" s="138">
        <f>Zápisy!U349</f>
        <v>2</v>
      </c>
      <c r="P30" s="171">
        <f>Zápisy!V349</f>
        <v>6</v>
      </c>
      <c r="Q30" s="298"/>
      <c r="R30" s="299"/>
      <c r="S30" s="138">
        <f>Zápisy!W173</f>
        <v>0</v>
      </c>
      <c r="T30" s="171">
        <f>Zápisy!X173</f>
        <v>8</v>
      </c>
      <c r="U30" s="165">
        <f>Zápisy!U1273</f>
        <v>2</v>
      </c>
      <c r="V30" s="175">
        <f>Zápisy!V1273</f>
        <v>6</v>
      </c>
      <c r="W30" s="138">
        <f>Zápisy!U2614</f>
        <v>6</v>
      </c>
      <c r="X30" s="171">
        <f>Zápisy!V2614</f>
        <v>2</v>
      </c>
      <c r="Y30" s="165">
        <f>Zápisy!W1118</f>
        <v>0</v>
      </c>
      <c r="Z30" s="175">
        <f>Zápisy!X1118</f>
        <v>8</v>
      </c>
      <c r="AA30" s="138">
        <f>Zápisy!W2417</f>
        <v>5</v>
      </c>
      <c r="AB30" s="171">
        <f>Zápisy!X2417</f>
        <v>3</v>
      </c>
      <c r="AC30" s="165">
        <f>Zápisy!U965</f>
        <v>5</v>
      </c>
      <c r="AD30" s="175">
        <f>Zápisy!V965</f>
        <v>3</v>
      </c>
      <c r="AE30" s="138">
        <f>Zápisy!U2218</f>
        <v>3</v>
      </c>
      <c r="AF30" s="171">
        <f>Zápisy!V2218</f>
        <v>5</v>
      </c>
      <c r="AG30" s="165">
        <f>Zápisy!W810</f>
        <v>6</v>
      </c>
      <c r="AH30" s="132">
        <f>Zápisy!X810</f>
        <v>2</v>
      </c>
      <c r="AI30" s="359"/>
      <c r="AJ30" s="455"/>
      <c r="AK30" s="455"/>
      <c r="AL30" s="455"/>
      <c r="AM30" s="378"/>
      <c r="AN30" s="445"/>
      <c r="AO30" s="381"/>
      <c r="AP30" s="389"/>
      <c r="AQ30" s="397"/>
      <c r="AR30" s="392"/>
      <c r="AS30" s="365"/>
      <c r="AT30" s="362"/>
      <c r="AU30" s="368"/>
      <c r="AV30" s="90"/>
      <c r="AW30" s="334"/>
      <c r="AX30" s="334"/>
      <c r="AY30" s="334"/>
      <c r="AZ30" s="334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4"/>
      <c r="BN30" s="334"/>
      <c r="BO30" s="334"/>
      <c r="BP30" s="334"/>
      <c r="BQ30" s="334"/>
      <c r="BR30" s="334"/>
      <c r="BS30" s="334"/>
      <c r="BT30" s="334"/>
      <c r="BU30" s="334"/>
      <c r="BV30" s="334"/>
      <c r="BW30" s="334"/>
      <c r="BX30" s="334"/>
      <c r="BY30" s="334"/>
      <c r="BZ30" s="334"/>
      <c r="CA30" s="334"/>
      <c r="CB30" s="334"/>
      <c r="CC30" s="330"/>
      <c r="CD30" s="334"/>
      <c r="CE30" s="334"/>
      <c r="CF30" s="334"/>
      <c r="CG30" s="334"/>
      <c r="CH30" s="334"/>
      <c r="CI30" s="334"/>
      <c r="CJ30" s="334"/>
      <c r="CK30" s="334"/>
      <c r="CL30" s="334"/>
      <c r="CM30" s="334"/>
      <c r="CN30" s="334"/>
      <c r="CO30" s="334"/>
      <c r="CP30" s="334"/>
      <c r="CQ30" s="334"/>
      <c r="CR30" s="334"/>
      <c r="CS30" s="334"/>
      <c r="CT30" s="334"/>
      <c r="CU30" s="334"/>
      <c r="CV30" s="334"/>
      <c r="CW30" s="334"/>
      <c r="CX30" s="334"/>
      <c r="CY30" s="334"/>
      <c r="CZ30" s="334"/>
      <c r="DA30" s="334"/>
      <c r="DB30" s="334"/>
      <c r="DC30" s="334"/>
      <c r="DD30" s="334"/>
      <c r="DE30" s="334"/>
      <c r="DF30" s="334"/>
      <c r="DG30" s="334"/>
      <c r="DH30" s="334"/>
      <c r="DI30" s="334"/>
      <c r="DJ30" s="151"/>
      <c r="DK30" s="334"/>
      <c r="DL30" s="334"/>
      <c r="DM30" s="334"/>
      <c r="DN30" s="334"/>
      <c r="DO30" s="334"/>
      <c r="DP30" s="334"/>
      <c r="DQ30" s="334"/>
      <c r="DR30" s="334"/>
      <c r="DS30" s="334"/>
      <c r="DT30" s="334"/>
      <c r="DU30" s="334"/>
      <c r="DV30" s="334"/>
      <c r="DW30" s="334"/>
      <c r="DX30" s="334"/>
      <c r="DY30" s="334"/>
      <c r="DZ30" s="334"/>
      <c r="EA30" s="334"/>
      <c r="EB30" s="334"/>
      <c r="EC30" s="334"/>
      <c r="ED30" s="334"/>
      <c r="EE30" s="334"/>
      <c r="EF30" s="334"/>
      <c r="EG30" s="334"/>
      <c r="EH30" s="334"/>
      <c r="EI30" s="334"/>
      <c r="EJ30" s="334"/>
      <c r="EK30" s="334"/>
      <c r="EL30" s="334"/>
      <c r="EM30" s="334"/>
      <c r="EN30" s="334"/>
      <c r="EO30" s="334"/>
      <c r="EP30" s="334"/>
      <c r="EQ30" s="90"/>
      <c r="ER30" s="334"/>
      <c r="ES30" s="334"/>
      <c r="ET30" s="334"/>
      <c r="EU30" s="334"/>
      <c r="EV30" s="334"/>
      <c r="EW30" s="334"/>
      <c r="EX30" s="334"/>
      <c r="EY30" s="334"/>
      <c r="EZ30" s="334"/>
      <c r="FA30" s="334"/>
      <c r="FB30" s="334"/>
      <c r="FC30" s="334"/>
      <c r="FD30" s="334"/>
      <c r="FE30" s="334"/>
      <c r="FF30" s="334"/>
      <c r="FG30" s="334"/>
      <c r="FH30" s="334"/>
      <c r="FI30" s="334"/>
      <c r="FJ30" s="334"/>
      <c r="FK30" s="334"/>
      <c r="FL30" s="334"/>
      <c r="FM30" s="334"/>
      <c r="FN30" s="334"/>
      <c r="FO30" s="334"/>
      <c r="FP30" s="334"/>
      <c r="FQ30" s="334"/>
      <c r="FR30" s="334"/>
      <c r="FS30" s="334"/>
      <c r="FT30" s="334"/>
      <c r="FU30" s="334"/>
      <c r="FV30" s="334"/>
      <c r="FW30" s="334"/>
      <c r="FX30" s="90"/>
      <c r="FY30" s="334"/>
      <c r="FZ30" s="334"/>
      <c r="GA30" s="334"/>
      <c r="GB30" s="334"/>
      <c r="GC30" s="334"/>
      <c r="GD30" s="334"/>
      <c r="GE30" s="334"/>
      <c r="GF30" s="334"/>
      <c r="GG30" s="334"/>
      <c r="GH30" s="334"/>
      <c r="GI30" s="334"/>
      <c r="GJ30" s="334"/>
      <c r="GK30" s="334"/>
      <c r="GL30" s="334"/>
      <c r="GM30" s="334"/>
      <c r="GN30" s="334"/>
      <c r="GO30" s="334"/>
      <c r="GP30" s="334"/>
      <c r="GQ30" s="334"/>
      <c r="GR30" s="334"/>
      <c r="GS30" s="334"/>
      <c r="GT30" s="334"/>
      <c r="GU30" s="334"/>
      <c r="GV30" s="334"/>
      <c r="GW30" s="334"/>
      <c r="GX30" s="334"/>
      <c r="GY30" s="334"/>
      <c r="GZ30" s="334"/>
      <c r="HA30" s="334"/>
      <c r="HB30" s="334"/>
      <c r="HC30" s="334"/>
      <c r="HD30" s="334"/>
      <c r="HE30" s="90"/>
      <c r="HF30" s="334"/>
      <c r="HG30" s="334"/>
      <c r="HH30" s="334"/>
      <c r="HI30" s="334"/>
      <c r="HJ30" s="334"/>
      <c r="HK30" s="334"/>
      <c r="HL30" s="334"/>
      <c r="HM30" s="334"/>
      <c r="HN30" s="334"/>
      <c r="HO30" s="334"/>
      <c r="HP30" s="334"/>
      <c r="HQ30" s="334"/>
      <c r="HR30" s="334"/>
      <c r="HS30" s="334"/>
      <c r="HT30" s="334"/>
      <c r="HU30" s="334"/>
      <c r="HV30" s="334"/>
      <c r="HW30" s="334"/>
      <c r="HX30" s="334"/>
      <c r="HY30" s="334"/>
      <c r="HZ30" s="334"/>
      <c r="IA30" s="334"/>
      <c r="IB30" s="334"/>
      <c r="IC30" s="334"/>
      <c r="ID30" s="334"/>
      <c r="IE30" s="334"/>
      <c r="IF30" s="334"/>
      <c r="IG30" s="334"/>
      <c r="IH30" s="334"/>
      <c r="II30" s="334"/>
      <c r="IJ30" s="334"/>
      <c r="IK30" s="334"/>
      <c r="IL30" s="90"/>
      <c r="IM30" s="334"/>
      <c r="IN30" s="334"/>
      <c r="IO30" s="334"/>
      <c r="IP30" s="334"/>
      <c r="IQ30" s="334"/>
      <c r="IR30" s="334"/>
      <c r="IS30" s="334"/>
      <c r="IT30" s="334"/>
      <c r="IU30" s="334"/>
      <c r="IV30" s="334"/>
      <c r="IW30" s="334"/>
      <c r="IX30" s="334"/>
      <c r="IY30" s="334"/>
      <c r="IZ30" s="334"/>
      <c r="JA30" s="334"/>
      <c r="JB30" s="334"/>
      <c r="JC30" s="334"/>
      <c r="JD30" s="334"/>
      <c r="JE30" s="334"/>
      <c r="JF30" s="334"/>
      <c r="JG30" s="334"/>
      <c r="JH30" s="334"/>
      <c r="JI30" s="334"/>
      <c r="JJ30" s="334"/>
      <c r="JK30" s="334"/>
      <c r="JL30" s="334"/>
      <c r="JM30" s="334"/>
      <c r="JN30" s="334"/>
      <c r="JO30" s="334"/>
      <c r="JP30" s="334"/>
      <c r="JQ30" s="334"/>
      <c r="JR30" s="334"/>
      <c r="JS30" s="90"/>
      <c r="JT30" s="334"/>
      <c r="JU30" s="334"/>
      <c r="JV30" s="334"/>
      <c r="JW30" s="334"/>
      <c r="JX30" s="334"/>
      <c r="JY30" s="334"/>
      <c r="JZ30" s="334"/>
      <c r="KA30" s="334"/>
      <c r="KB30" s="334"/>
      <c r="KC30" s="334"/>
      <c r="KD30" s="334"/>
      <c r="KE30" s="334"/>
      <c r="KF30" s="334"/>
      <c r="KG30" s="334"/>
      <c r="KH30" s="334"/>
      <c r="KI30" s="334"/>
      <c r="KJ30" s="334"/>
      <c r="KK30" s="334"/>
      <c r="KL30" s="334"/>
      <c r="KM30" s="334"/>
      <c r="KN30" s="334"/>
      <c r="KO30" s="334"/>
      <c r="KP30" s="334"/>
      <c r="KQ30" s="334"/>
      <c r="KR30" s="334"/>
      <c r="KS30" s="334"/>
      <c r="KT30" s="334"/>
      <c r="KU30" s="334"/>
      <c r="KV30" s="334"/>
      <c r="KW30" s="334"/>
      <c r="KX30" s="334"/>
      <c r="KY30" s="334"/>
      <c r="KZ30" s="90"/>
      <c r="LA30" s="334"/>
      <c r="LB30" s="334"/>
      <c r="LC30" s="334"/>
      <c r="LD30" s="334"/>
      <c r="LE30" s="334"/>
      <c r="LF30" s="334"/>
      <c r="LG30" s="334"/>
      <c r="LH30" s="334"/>
      <c r="LI30" s="334"/>
      <c r="LJ30" s="334"/>
      <c r="LK30" s="334"/>
      <c r="LL30" s="334"/>
      <c r="LM30" s="334"/>
      <c r="LN30" s="334"/>
      <c r="LO30" s="334"/>
      <c r="LP30" s="334"/>
      <c r="LQ30" s="334"/>
      <c r="LR30" s="334"/>
      <c r="LS30" s="334"/>
      <c r="LT30" s="334"/>
      <c r="LU30" s="334"/>
      <c r="LV30" s="334"/>
      <c r="LW30" s="334"/>
      <c r="LX30" s="334"/>
      <c r="LY30" s="334"/>
      <c r="LZ30" s="334"/>
      <c r="MA30" s="334"/>
      <c r="MB30" s="334"/>
      <c r="MC30" s="334"/>
      <c r="MD30" s="334"/>
      <c r="ME30" s="334"/>
      <c r="MF30" s="334"/>
      <c r="MG30" s="90"/>
      <c r="MH30" s="462"/>
      <c r="MI30" s="153"/>
      <c r="MJ30" s="462"/>
      <c r="MK30" s="157"/>
      <c r="ML30" s="336"/>
      <c r="MM30" s="153"/>
      <c r="MN30" s="462"/>
      <c r="MO30" s="90"/>
      <c r="MP30" s="327"/>
      <c r="MQ30" s="90"/>
      <c r="MR30" s="90"/>
      <c r="MS30" s="90"/>
      <c r="MT30" s="90"/>
      <c r="MU30" s="90"/>
      <c r="MV30" s="90"/>
      <c r="MW30" s="90"/>
      <c r="MX30" s="90"/>
      <c r="MY30" s="90"/>
      <c r="MZ30" s="90"/>
      <c r="NA30" s="90"/>
      <c r="NB30" s="90"/>
      <c r="NC30" s="90"/>
      <c r="ND30" s="90"/>
      <c r="NE30" s="90"/>
      <c r="NF30" s="90"/>
      <c r="NG30" s="90"/>
      <c r="NH30" s="90"/>
      <c r="NI30" s="90"/>
      <c r="NJ30" s="90"/>
      <c r="NK30" s="90"/>
      <c r="NL30" s="90"/>
      <c r="NM30" s="90"/>
      <c r="NN30" s="90"/>
      <c r="NO30" s="90"/>
      <c r="NP30" s="90"/>
      <c r="NQ30" s="90"/>
      <c r="NR30" s="90"/>
      <c r="NS30" s="90"/>
      <c r="NT30" s="90"/>
      <c r="NU30" s="90"/>
      <c r="NV30" s="90"/>
      <c r="NW30" s="90"/>
      <c r="NX30" s="90"/>
      <c r="NY30" s="90"/>
      <c r="NZ30" s="90"/>
      <c r="OA30" s="90"/>
      <c r="OB30" s="90"/>
      <c r="OC30" s="90"/>
      <c r="OD30" s="90"/>
      <c r="OE30" s="90"/>
      <c r="OF30" s="90"/>
      <c r="OG30" s="90"/>
      <c r="OH30" s="90"/>
      <c r="OI30" s="90"/>
      <c r="OJ30" s="90"/>
      <c r="OK30" s="90"/>
      <c r="OL30" s="90"/>
      <c r="OM30" s="90"/>
      <c r="ON30" s="90"/>
      <c r="OO30" s="90"/>
      <c r="OP30" s="90"/>
      <c r="OQ30" s="90"/>
      <c r="OR30" s="90"/>
      <c r="OS30" s="90"/>
      <c r="OT30" s="90"/>
      <c r="OU30" s="90"/>
      <c r="OV30" s="90"/>
      <c r="OW30" s="90"/>
      <c r="OX30" s="90"/>
      <c r="OY30" s="90"/>
      <c r="OZ30" s="90"/>
      <c r="PA30" s="90"/>
      <c r="PB30" s="90"/>
      <c r="PC30" s="90"/>
      <c r="PD30" s="90"/>
      <c r="PE30" s="90"/>
      <c r="PF30" s="90"/>
      <c r="PG30" s="90"/>
      <c r="PH30" s="90"/>
      <c r="PI30" s="90"/>
      <c r="PJ30" s="90"/>
      <c r="PK30" s="90"/>
      <c r="PL30" s="90"/>
      <c r="PM30" s="90"/>
      <c r="PN30" s="90"/>
      <c r="PO30" s="90"/>
      <c r="PP30" s="90"/>
      <c r="PQ30" s="90"/>
      <c r="PR30" s="90"/>
      <c r="PS30" s="90"/>
      <c r="PT30" s="90"/>
      <c r="PU30" s="90"/>
      <c r="PV30" s="90"/>
      <c r="PW30" s="90"/>
      <c r="PX30" s="90"/>
      <c r="PY30" s="90"/>
      <c r="PZ30" s="90"/>
      <c r="QA30" s="90"/>
      <c r="QB30" s="90"/>
      <c r="QC30" s="90"/>
      <c r="QD30" s="90"/>
      <c r="QE30" s="90"/>
      <c r="QF30" s="90"/>
      <c r="QG30" s="90"/>
      <c r="QH30" s="90"/>
      <c r="QI30" s="90"/>
      <c r="QJ30" s="90"/>
      <c r="QK30" s="90"/>
      <c r="QL30" s="90"/>
      <c r="QM30" s="90"/>
      <c r="QN30" s="90"/>
      <c r="QO30" s="90"/>
      <c r="QP30" s="90"/>
      <c r="QQ30" s="90"/>
      <c r="QR30" s="90"/>
      <c r="QS30" s="90"/>
      <c r="QT30" s="90"/>
      <c r="QU30" s="90"/>
      <c r="QV30" s="90"/>
      <c r="QW30" s="90"/>
      <c r="QX30" s="90"/>
      <c r="QY30" s="90"/>
      <c r="QZ30" s="90"/>
      <c r="RA30" s="90"/>
      <c r="RB30" s="90"/>
      <c r="RC30" s="90"/>
      <c r="RD30" s="90"/>
      <c r="RE30" s="90"/>
      <c r="RF30" s="90"/>
      <c r="RG30" s="90"/>
      <c r="RH30" s="90"/>
      <c r="RI30" s="90"/>
      <c r="RJ30" s="90"/>
      <c r="RK30" s="90"/>
      <c r="RL30" s="90"/>
      <c r="RM30" s="90"/>
      <c r="RN30" s="90"/>
      <c r="RO30" s="90"/>
      <c r="RP30" s="90"/>
      <c r="RQ30" s="90"/>
      <c r="RR30" s="90"/>
      <c r="RS30" s="90"/>
      <c r="RT30" s="90"/>
      <c r="RU30" s="90"/>
      <c r="RV30" s="90"/>
      <c r="RW30" s="90"/>
      <c r="RX30" s="90"/>
      <c r="RY30" s="90"/>
      <c r="RZ30" s="90"/>
      <c r="SA30" s="90"/>
      <c r="SB30" s="90"/>
      <c r="SC30" s="90"/>
      <c r="SD30" s="90"/>
      <c r="SE30" s="90"/>
      <c r="SF30" s="90"/>
      <c r="SG30" s="90"/>
      <c r="SH30" s="90"/>
      <c r="SI30" s="90"/>
      <c r="SJ30" s="90"/>
      <c r="SK30" s="90"/>
      <c r="SL30" s="90"/>
      <c r="SM30" s="90"/>
      <c r="SN30" s="90"/>
      <c r="SO30" s="90"/>
      <c r="SP30" s="90"/>
      <c r="SQ30" s="90"/>
      <c r="SR30" s="90"/>
      <c r="SS30" s="90"/>
      <c r="ST30" s="90"/>
      <c r="SU30" s="90"/>
      <c r="SV30" s="90"/>
      <c r="SW30" s="90"/>
      <c r="SX30" s="90"/>
      <c r="SY30" s="90"/>
      <c r="SZ30" s="90"/>
      <c r="TA30" s="90"/>
      <c r="TB30" s="90"/>
      <c r="TC30" s="90"/>
      <c r="TD30" s="90"/>
      <c r="TE30" s="90"/>
      <c r="TF30" s="90"/>
      <c r="TG30" s="90"/>
      <c r="TH30" s="90"/>
      <c r="TI30" s="90"/>
      <c r="TJ30" s="90"/>
      <c r="TK30" s="90"/>
      <c r="TL30" s="90"/>
      <c r="TM30" s="90"/>
      <c r="TN30" s="90"/>
      <c r="TO30" s="90"/>
      <c r="TP30" s="90"/>
      <c r="TQ30" s="90"/>
      <c r="TR30" s="90"/>
      <c r="TS30" s="90"/>
      <c r="TT30" s="90"/>
      <c r="TU30" s="90"/>
      <c r="TV30" s="90"/>
      <c r="TW30" s="90"/>
      <c r="TX30" s="90"/>
      <c r="TY30" s="90"/>
      <c r="TZ30" s="90"/>
      <c r="UA30" s="90"/>
      <c r="UB30" s="90"/>
      <c r="UC30" s="90"/>
      <c r="UD30" s="90"/>
      <c r="UE30" s="90"/>
      <c r="UF30" s="90"/>
      <c r="UG30" s="90"/>
      <c r="UH30" s="90"/>
      <c r="UI30" s="90"/>
      <c r="UJ30" s="90"/>
      <c r="UK30" s="90"/>
      <c r="UL30" s="90"/>
      <c r="UM30" s="90"/>
      <c r="UN30" s="90"/>
      <c r="UO30" s="90"/>
      <c r="UP30" s="90"/>
      <c r="UQ30" s="90"/>
      <c r="UR30" s="90"/>
      <c r="US30" s="90"/>
      <c r="UT30" s="90"/>
      <c r="UU30" s="90"/>
      <c r="UV30" s="90"/>
      <c r="UW30" s="90"/>
      <c r="UX30" s="90"/>
      <c r="UY30" s="90"/>
      <c r="UZ30" s="90"/>
      <c r="VA30" s="90"/>
      <c r="VB30" s="90"/>
      <c r="VC30" s="90"/>
      <c r="VD30" s="90"/>
      <c r="VE30" s="90"/>
      <c r="VF30" s="90"/>
      <c r="VG30" s="90"/>
      <c r="VH30" s="90"/>
      <c r="VI30" s="90"/>
      <c r="VJ30" s="90"/>
      <c r="VK30" s="90"/>
      <c r="VL30" s="90"/>
      <c r="VM30" s="90"/>
      <c r="VN30" s="90"/>
      <c r="VO30" s="90"/>
      <c r="VP30" s="90"/>
      <c r="VQ30" s="90"/>
      <c r="VR30" s="90"/>
      <c r="VS30" s="90"/>
      <c r="VT30" s="90"/>
      <c r="VU30" s="90"/>
      <c r="VV30" s="90"/>
      <c r="VW30" s="90"/>
      <c r="VX30" s="90"/>
      <c r="VY30" s="90"/>
      <c r="VZ30" s="90"/>
      <c r="WA30" s="90"/>
      <c r="WB30" s="90"/>
      <c r="WC30" s="90"/>
      <c r="WD30" s="90"/>
      <c r="WE30" s="90"/>
      <c r="WF30" s="90"/>
      <c r="WG30" s="90"/>
      <c r="WH30" s="90"/>
      <c r="WI30" s="90"/>
      <c r="WJ30" s="90"/>
      <c r="WK30" s="90"/>
      <c r="WL30" s="90"/>
      <c r="WM30" s="90"/>
      <c r="WN30" s="90"/>
      <c r="WO30" s="90"/>
      <c r="WP30" s="90"/>
      <c r="WQ30" s="90"/>
      <c r="WR30" s="90"/>
      <c r="WS30" s="90"/>
      <c r="WT30" s="90"/>
      <c r="WU30" s="90"/>
      <c r="WV30" s="90"/>
      <c r="WW30" s="90"/>
      <c r="WX30" s="90"/>
      <c r="WY30" s="90"/>
      <c r="WZ30" s="90"/>
      <c r="XA30" s="90"/>
      <c r="XB30" s="90"/>
      <c r="XC30" s="90"/>
      <c r="XD30" s="90"/>
      <c r="XE30" s="90"/>
      <c r="XF30" s="90"/>
      <c r="XG30" s="90"/>
      <c r="XH30" s="90"/>
      <c r="XI30" s="90"/>
      <c r="XJ30" s="90"/>
      <c r="XK30" s="90"/>
      <c r="XL30" s="90"/>
      <c r="XM30" s="90"/>
      <c r="XN30" s="90"/>
      <c r="XO30" s="90"/>
      <c r="XP30" s="90"/>
      <c r="XQ30" s="90"/>
      <c r="XR30" s="90"/>
      <c r="XS30" s="90"/>
      <c r="XT30" s="90"/>
      <c r="XU30" s="90"/>
      <c r="XV30" s="90"/>
      <c r="XW30" s="90"/>
      <c r="XX30" s="90"/>
      <c r="XY30" s="90"/>
      <c r="XZ30" s="90"/>
      <c r="YA30" s="90"/>
      <c r="YB30" s="90"/>
      <c r="YC30" s="90"/>
      <c r="YD30" s="90"/>
      <c r="YE30" s="90"/>
      <c r="YF30" s="90"/>
      <c r="YG30" s="90"/>
      <c r="YH30" s="90"/>
      <c r="YI30" s="90"/>
      <c r="YJ30" s="90"/>
      <c r="YK30" s="90"/>
      <c r="YL30" s="90"/>
      <c r="YM30" s="90"/>
      <c r="YN30" s="90"/>
      <c r="YO30" s="90"/>
      <c r="YP30" s="90"/>
      <c r="YQ30" s="90"/>
      <c r="YR30" s="90"/>
      <c r="YS30" s="90"/>
      <c r="YT30" s="90"/>
      <c r="YU30" s="90"/>
      <c r="YV30" s="90"/>
      <c r="YW30" s="90"/>
      <c r="YX30" s="90"/>
      <c r="YY30" s="90"/>
      <c r="YZ30" s="90"/>
      <c r="ZA30" s="90"/>
      <c r="ZB30" s="90"/>
      <c r="ZC30" s="90"/>
      <c r="ZD30" s="90"/>
      <c r="ZE30" s="90"/>
      <c r="ZF30" s="90"/>
      <c r="ZG30" s="90"/>
      <c r="ZH30" s="90"/>
      <c r="ZI30" s="90"/>
      <c r="ZJ30" s="90"/>
      <c r="ZK30" s="90"/>
      <c r="ZL30" s="90"/>
      <c r="ZM30" s="90"/>
      <c r="ZN30" s="90"/>
      <c r="ZO30" s="90"/>
      <c r="ZP30" s="90"/>
      <c r="ZQ30" s="90"/>
      <c r="ZR30" s="90"/>
      <c r="ZS30" s="90"/>
      <c r="ZT30" s="90"/>
      <c r="ZU30" s="90"/>
      <c r="ZV30" s="90"/>
      <c r="ZW30" s="90"/>
      <c r="ZX30" s="90"/>
      <c r="ZY30" s="90"/>
      <c r="ZZ30" s="90"/>
      <c r="AAA30" s="90"/>
      <c r="AAB30" s="90"/>
      <c r="AAC30" s="90"/>
      <c r="AAD30" s="90"/>
      <c r="AAE30" s="90"/>
      <c r="AAF30" s="90"/>
      <c r="AAG30" s="90"/>
      <c r="AAH30" s="90"/>
      <c r="AAI30" s="90"/>
      <c r="AAJ30" s="90"/>
      <c r="AAK30" s="90"/>
      <c r="AAL30" s="90"/>
      <c r="AAM30" s="90"/>
      <c r="AAN30" s="90"/>
      <c r="AAO30" s="90"/>
      <c r="AAP30" s="90"/>
      <c r="AAQ30" s="90"/>
      <c r="AAR30" s="90"/>
      <c r="AAS30" s="90"/>
      <c r="AAT30" s="90"/>
      <c r="AAU30" s="90"/>
      <c r="AAV30" s="90"/>
      <c r="AAW30" s="90"/>
      <c r="AAX30" s="90"/>
      <c r="AAY30" s="90"/>
      <c r="AAZ30" s="90"/>
      <c r="ABA30" s="90"/>
      <c r="ABB30" s="90"/>
      <c r="ABC30" s="90"/>
      <c r="ABD30" s="90"/>
      <c r="ABE30" s="90"/>
      <c r="ABF30" s="90"/>
      <c r="ABG30" s="90"/>
      <c r="ABH30" s="90"/>
      <c r="ABI30" s="90"/>
      <c r="ABJ30" s="90"/>
      <c r="ABK30" s="90"/>
      <c r="ABL30" s="90"/>
      <c r="ABM30" s="90"/>
      <c r="ABN30" s="90"/>
      <c r="ABO30" s="90"/>
      <c r="ABP30" s="90"/>
      <c r="ABQ30" s="90"/>
      <c r="ABR30" s="90"/>
      <c r="ABS30" s="90"/>
      <c r="ABT30" s="90"/>
      <c r="ABU30" s="90"/>
      <c r="ABV30" s="90"/>
      <c r="ABW30" s="90"/>
      <c r="ABX30" s="90"/>
      <c r="ABY30" s="90"/>
      <c r="ABZ30" s="90"/>
      <c r="ACA30" s="90"/>
      <c r="ACB30" s="90"/>
      <c r="ACC30" s="90"/>
      <c r="ACD30" s="90"/>
      <c r="ACE30" s="90"/>
      <c r="ACF30" s="90"/>
      <c r="ACG30" s="90"/>
      <c r="ACH30" s="90"/>
      <c r="ACI30" s="90"/>
      <c r="ACJ30" s="90"/>
      <c r="ACK30" s="90"/>
      <c r="ACL30" s="90"/>
      <c r="ACM30" s="90"/>
      <c r="ACN30" s="90"/>
      <c r="ACO30" s="90"/>
      <c r="ACP30" s="90"/>
      <c r="ACQ30" s="90"/>
      <c r="ACR30" s="90"/>
      <c r="ACS30" s="90"/>
      <c r="ACT30" s="90"/>
      <c r="ACU30" s="90"/>
      <c r="ACV30" s="90"/>
      <c r="ACW30" s="90"/>
      <c r="ACX30" s="90"/>
      <c r="ACY30" s="90"/>
      <c r="ACZ30" s="90"/>
      <c r="ADA30" s="90"/>
      <c r="ADB30" s="90"/>
      <c r="ADC30" s="90"/>
      <c r="ADD30" s="90"/>
      <c r="ADE30" s="90"/>
      <c r="ADF30" s="90"/>
      <c r="ADG30" s="90"/>
      <c r="ADH30" s="90"/>
      <c r="ADI30" s="90"/>
      <c r="ADJ30" s="90"/>
      <c r="ADK30" s="90"/>
      <c r="ADL30" s="90"/>
      <c r="ADM30" s="90"/>
      <c r="ADN30" s="90"/>
      <c r="ADO30" s="90"/>
      <c r="ADP30" s="90"/>
      <c r="ADQ30" s="90"/>
      <c r="ADR30" s="90"/>
      <c r="ADS30" s="90"/>
      <c r="ADT30" s="90"/>
      <c r="ADU30" s="90"/>
      <c r="ADV30" s="90"/>
      <c r="ADW30" s="90"/>
      <c r="ADX30" s="90"/>
      <c r="ADY30" s="90"/>
      <c r="ADZ30" s="90"/>
      <c r="AEA30" s="90"/>
      <c r="AEB30" s="90"/>
      <c r="AEC30" s="90"/>
      <c r="AED30" s="90"/>
      <c r="AEE30" s="90"/>
      <c r="AEF30" s="90"/>
      <c r="AEG30" s="90"/>
      <c r="AEH30" s="90"/>
      <c r="AEI30" s="90"/>
      <c r="AEJ30" s="90"/>
      <c r="AEK30" s="90"/>
      <c r="AEL30" s="90"/>
      <c r="AEM30" s="90"/>
      <c r="AEN30" s="90"/>
      <c r="AEO30" s="90"/>
      <c r="AEP30" s="90"/>
      <c r="AEQ30" s="90"/>
      <c r="AER30" s="90"/>
      <c r="AES30" s="90"/>
      <c r="AET30" s="90"/>
      <c r="AEU30" s="90"/>
      <c r="AEV30" s="90"/>
      <c r="AEW30" s="90"/>
      <c r="AEX30" s="90"/>
      <c r="AEY30" s="90"/>
      <c r="AEZ30" s="90"/>
      <c r="AFA30" s="90"/>
      <c r="AFB30" s="90"/>
      <c r="AFC30" s="90"/>
      <c r="AFD30" s="90"/>
      <c r="AFE30" s="90"/>
      <c r="AFF30" s="90"/>
      <c r="AFG30" s="90"/>
      <c r="AFH30" s="90"/>
      <c r="AFI30" s="90"/>
      <c r="AFJ30" s="90"/>
      <c r="AFK30" s="90"/>
      <c r="AFL30" s="90"/>
      <c r="AFM30" s="90"/>
      <c r="AFN30" s="90"/>
      <c r="AFO30" s="90"/>
      <c r="AFP30" s="90"/>
      <c r="AFQ30" s="90"/>
      <c r="AFR30" s="90"/>
      <c r="AFS30" s="90"/>
      <c r="AFT30" s="90"/>
      <c r="AFU30" s="90"/>
      <c r="AFV30" s="90"/>
      <c r="AFW30" s="90"/>
      <c r="AFX30" s="90"/>
      <c r="AFY30" s="90"/>
      <c r="AFZ30" s="90"/>
      <c r="AGA30" s="90"/>
      <c r="AGB30" s="90"/>
      <c r="AGC30" s="90"/>
      <c r="AGD30" s="90"/>
      <c r="AGE30" s="90"/>
      <c r="AGF30" s="90"/>
      <c r="AGG30" s="90"/>
      <c r="AGH30" s="90"/>
      <c r="AGI30" s="90"/>
      <c r="AGJ30" s="90"/>
      <c r="AGK30" s="90"/>
      <c r="AGL30" s="90"/>
      <c r="AGM30" s="90"/>
      <c r="AGN30" s="90"/>
      <c r="AGO30" s="90"/>
      <c r="AGP30" s="90"/>
      <c r="AGQ30" s="90"/>
      <c r="AGR30" s="90"/>
      <c r="AGS30" s="90"/>
      <c r="AGT30" s="90"/>
      <c r="AGU30" s="90"/>
      <c r="AGV30" s="90"/>
      <c r="AGW30" s="90"/>
      <c r="AGX30" s="90"/>
      <c r="AGY30" s="90"/>
      <c r="AGZ30" s="90"/>
      <c r="AHA30" s="90"/>
      <c r="AHB30" s="90"/>
      <c r="AHC30" s="90"/>
      <c r="AHD30" s="90"/>
      <c r="AHE30" s="90"/>
      <c r="AHF30" s="90"/>
      <c r="AHG30" s="90"/>
      <c r="AHH30" s="90"/>
      <c r="AHI30" s="90"/>
      <c r="AHJ30" s="90"/>
      <c r="AHK30" s="90"/>
      <c r="AHL30" s="90"/>
      <c r="AHM30" s="90"/>
      <c r="AHN30" s="90"/>
      <c r="AHO30" s="90"/>
      <c r="AHP30" s="90"/>
      <c r="AHQ30" s="90"/>
      <c r="AHR30" s="90"/>
      <c r="AHS30" s="90"/>
      <c r="AHT30" s="90"/>
      <c r="AHU30" s="90"/>
      <c r="AHV30" s="90"/>
      <c r="AHW30" s="90"/>
      <c r="AHX30" s="90"/>
      <c r="AHY30" s="90"/>
      <c r="AHZ30" s="90"/>
      <c r="AIA30" s="90"/>
      <c r="AIB30" s="90"/>
      <c r="AIC30" s="90"/>
      <c r="AID30" s="90"/>
      <c r="AIE30" s="90"/>
      <c r="AIF30" s="90"/>
      <c r="AIG30" s="90"/>
      <c r="AIH30" s="90"/>
      <c r="AII30" s="90"/>
      <c r="AIJ30" s="90"/>
      <c r="AIK30" s="90"/>
      <c r="AIL30" s="90"/>
      <c r="AIM30" s="90"/>
      <c r="AIN30" s="90"/>
      <c r="AIO30" s="90"/>
      <c r="AIP30" s="90"/>
      <c r="AIQ30" s="90"/>
      <c r="AIR30" s="90"/>
      <c r="AIS30" s="90"/>
      <c r="AIT30" s="90"/>
      <c r="AIU30" s="90"/>
      <c r="AIV30" s="90"/>
      <c r="AIW30" s="90"/>
      <c r="AIX30" s="90"/>
      <c r="AIY30" s="90"/>
      <c r="AIZ30" s="90"/>
      <c r="AJA30" s="90"/>
      <c r="AJB30" s="90"/>
      <c r="AJC30" s="90"/>
      <c r="AJD30" s="90"/>
      <c r="AJE30" s="90"/>
      <c r="AJF30" s="90"/>
      <c r="AJG30" s="90"/>
      <c r="AJH30" s="90"/>
      <c r="AJI30" s="90"/>
      <c r="AJJ30" s="90"/>
      <c r="AJK30" s="90"/>
      <c r="AJL30" s="90"/>
      <c r="AJM30" s="90"/>
      <c r="AJN30" s="90"/>
      <c r="AJO30" s="90"/>
      <c r="AJP30" s="90"/>
      <c r="AJQ30" s="90"/>
      <c r="AJR30" s="90"/>
      <c r="AJS30" s="90"/>
      <c r="AJT30" s="90"/>
      <c r="AJU30" s="90"/>
      <c r="AJV30" s="90"/>
      <c r="AJW30" s="90"/>
      <c r="AJX30" s="90"/>
      <c r="AJY30" s="90"/>
      <c r="AJZ30" s="90"/>
      <c r="AKA30" s="90"/>
      <c r="AKB30" s="90"/>
      <c r="AKC30" s="90"/>
      <c r="AKD30" s="90"/>
      <c r="AKE30" s="90"/>
      <c r="AKF30" s="90"/>
      <c r="AKG30" s="90"/>
      <c r="AKH30" s="90"/>
      <c r="AKI30" s="90"/>
      <c r="AKJ30" s="90"/>
      <c r="AKK30" s="90"/>
      <c r="AKL30" s="90"/>
      <c r="AKM30" s="90"/>
      <c r="AKN30" s="90"/>
      <c r="AKO30" s="90"/>
      <c r="AKP30" s="90"/>
      <c r="AKQ30" s="90"/>
      <c r="AKR30" s="90"/>
      <c r="AKS30" s="90"/>
      <c r="AKT30" s="90"/>
      <c r="AKU30" s="90"/>
      <c r="AKV30" s="90"/>
      <c r="AKW30" s="90"/>
      <c r="AKX30" s="90"/>
      <c r="AKY30" s="90"/>
      <c r="AKZ30" s="90"/>
      <c r="ALA30" s="90"/>
      <c r="ALB30" s="90"/>
      <c r="ALC30" s="90"/>
      <c r="ALD30" s="90"/>
      <c r="ALE30" s="90"/>
      <c r="ALF30" s="90"/>
      <c r="ALG30" s="90"/>
      <c r="ALH30" s="90"/>
      <c r="ALI30" s="90"/>
      <c r="ALJ30" s="90"/>
      <c r="ALK30" s="90"/>
      <c r="ALL30" s="90"/>
      <c r="ALM30" s="90"/>
      <c r="ALN30" s="90"/>
      <c r="ALO30" s="90"/>
      <c r="ALP30" s="90"/>
      <c r="ALQ30" s="90"/>
      <c r="ALR30" s="90"/>
      <c r="ALS30" s="90"/>
      <c r="ALT30" s="90"/>
      <c r="ALU30" s="90"/>
      <c r="ALV30" s="90"/>
      <c r="ALW30" s="90"/>
      <c r="ALX30" s="90"/>
      <c r="ALY30" s="90"/>
      <c r="ALZ30" s="90"/>
      <c r="AMA30" s="90"/>
      <c r="AMB30" s="90"/>
      <c r="AMC30" s="90"/>
      <c r="AMD30" s="90"/>
      <c r="AME30" s="90"/>
      <c r="AMF30" s="90"/>
      <c r="AMG30" s="90"/>
      <c r="AMH30" s="90"/>
      <c r="AMI30" s="90"/>
      <c r="AMJ30" s="90"/>
      <c r="AMK30" s="90"/>
      <c r="AML30" s="90"/>
      <c r="AMM30" s="90"/>
      <c r="AMN30" s="90"/>
      <c r="AMO30" s="90"/>
      <c r="AMP30" s="90"/>
      <c r="AMQ30" s="90"/>
      <c r="AMR30" s="90"/>
      <c r="AMS30" s="90"/>
      <c r="AMT30" s="90"/>
      <c r="AMU30" s="90"/>
      <c r="AMV30" s="90"/>
      <c r="AMW30" s="90"/>
      <c r="AMX30" s="90"/>
      <c r="AMY30" s="90"/>
      <c r="AMZ30" s="90"/>
      <c r="ANA30" s="90"/>
      <c r="ANB30" s="90"/>
      <c r="ANC30" s="90"/>
      <c r="AND30" s="90"/>
      <c r="ANE30" s="90"/>
      <c r="ANF30" s="90"/>
      <c r="ANG30" s="90"/>
      <c r="ANH30" s="90"/>
      <c r="ANI30" s="90"/>
      <c r="ANJ30" s="90"/>
      <c r="ANK30" s="90"/>
      <c r="ANL30" s="90"/>
      <c r="ANM30" s="90"/>
      <c r="ANN30" s="90"/>
      <c r="ANO30" s="90"/>
      <c r="ANP30" s="90"/>
      <c r="ANQ30" s="90"/>
      <c r="ANR30" s="90"/>
      <c r="ANS30" s="90"/>
      <c r="ANT30" s="90"/>
      <c r="ANU30" s="90"/>
      <c r="ANV30" s="90"/>
      <c r="ANW30" s="90"/>
      <c r="ANX30" s="90"/>
      <c r="ANY30" s="90"/>
      <c r="ANZ30" s="90"/>
      <c r="AOA30" s="90"/>
      <c r="AOB30" s="90"/>
      <c r="AOC30" s="90"/>
      <c r="AOD30" s="90"/>
      <c r="AOE30" s="90"/>
      <c r="AOF30" s="90"/>
      <c r="AOG30" s="90"/>
      <c r="AOH30" s="90"/>
      <c r="AOI30" s="90"/>
      <c r="AOJ30" s="90"/>
      <c r="AOK30" s="90"/>
      <c r="AOL30" s="90"/>
      <c r="AOM30" s="90"/>
      <c r="AON30" s="90"/>
      <c r="AOO30" s="90"/>
      <c r="AOP30" s="90"/>
      <c r="AOQ30" s="90"/>
      <c r="AOR30" s="90"/>
      <c r="AOS30" s="90"/>
      <c r="AOT30" s="90"/>
      <c r="AOU30" s="90"/>
      <c r="AOV30" s="90"/>
      <c r="AOW30" s="90"/>
      <c r="AOX30" s="90"/>
      <c r="AOY30" s="90"/>
      <c r="AOZ30" s="90"/>
      <c r="APA30" s="90"/>
      <c r="APB30" s="90"/>
      <c r="APC30" s="90"/>
      <c r="APD30" s="90"/>
      <c r="APE30" s="90"/>
      <c r="APF30" s="90"/>
      <c r="APG30" s="90"/>
      <c r="APH30" s="90"/>
      <c r="API30" s="90"/>
      <c r="APJ30" s="90"/>
      <c r="APK30" s="90"/>
      <c r="APL30" s="90"/>
      <c r="APM30" s="90"/>
      <c r="APN30" s="90"/>
      <c r="APO30" s="90"/>
      <c r="APP30" s="90"/>
      <c r="APQ30" s="90"/>
      <c r="APR30" s="90"/>
      <c r="APS30" s="90"/>
      <c r="APT30" s="90"/>
      <c r="APU30" s="90"/>
      <c r="APV30" s="90"/>
      <c r="APW30" s="90"/>
      <c r="APX30" s="90"/>
      <c r="APY30" s="90"/>
      <c r="APZ30" s="90"/>
      <c r="AQA30" s="90"/>
      <c r="AQB30" s="90"/>
      <c r="AQC30" s="90"/>
      <c r="AQD30" s="90"/>
      <c r="AQE30" s="90"/>
      <c r="AQF30" s="90"/>
      <c r="AQG30" s="90"/>
      <c r="AQH30" s="90"/>
      <c r="AQI30" s="90"/>
      <c r="AQJ30" s="90"/>
      <c r="AQK30" s="90"/>
      <c r="AQL30" s="90"/>
      <c r="AQM30" s="90"/>
      <c r="AQN30" s="90"/>
      <c r="AQO30" s="90"/>
      <c r="AQP30" s="90"/>
      <c r="AQQ30" s="90"/>
      <c r="AQR30" s="90"/>
      <c r="AQS30" s="90"/>
      <c r="AQT30" s="90"/>
      <c r="AQU30" s="90"/>
      <c r="AQV30" s="90"/>
      <c r="AQW30" s="90"/>
      <c r="AQX30" s="90"/>
      <c r="AQY30" s="90"/>
      <c r="AQZ30" s="90"/>
      <c r="ARA30" s="90"/>
      <c r="ARB30" s="90"/>
      <c r="ARC30" s="90"/>
      <c r="ARD30" s="90"/>
      <c r="ARE30" s="90"/>
      <c r="ARF30" s="90"/>
      <c r="ARG30" s="90"/>
      <c r="ARH30" s="90"/>
      <c r="ARI30" s="90"/>
      <c r="ARJ30" s="90"/>
      <c r="ARK30" s="90"/>
      <c r="ARL30" s="90"/>
      <c r="ARM30" s="90"/>
      <c r="ARN30" s="90"/>
      <c r="ARO30" s="90"/>
      <c r="ARP30" s="90"/>
      <c r="ARQ30" s="90"/>
      <c r="ARR30" s="90"/>
      <c r="ARS30" s="90"/>
      <c r="ART30" s="90"/>
      <c r="ARU30" s="90"/>
      <c r="ARV30" s="90"/>
      <c r="ARW30" s="90"/>
      <c r="ARX30" s="90"/>
      <c r="ARY30" s="90"/>
      <c r="ARZ30" s="90"/>
      <c r="ASA30" s="90"/>
      <c r="ASB30" s="90"/>
      <c r="ASC30" s="90"/>
      <c r="ASD30" s="90"/>
      <c r="ASE30" s="90"/>
      <c r="ASF30" s="90"/>
      <c r="ASG30" s="90"/>
      <c r="ASH30" s="90"/>
      <c r="ASI30" s="90"/>
      <c r="ASJ30" s="90"/>
      <c r="ASK30" s="90"/>
      <c r="ASL30" s="90"/>
      <c r="ASM30" s="90"/>
      <c r="ASN30" s="90"/>
      <c r="ASO30" s="90"/>
      <c r="ASP30" s="90"/>
      <c r="ASQ30" s="90"/>
      <c r="ASR30" s="90"/>
      <c r="ASS30" s="90"/>
      <c r="AST30" s="90"/>
      <c r="ASU30" s="90"/>
      <c r="ASV30" s="90"/>
      <c r="ASW30" s="90"/>
      <c r="ASX30" s="90"/>
      <c r="ASY30" s="90"/>
      <c r="ASZ30" s="90"/>
      <c r="ATA30" s="90"/>
      <c r="ATB30" s="90"/>
      <c r="ATC30" s="90"/>
      <c r="ATD30" s="90"/>
      <c r="ATE30" s="90"/>
      <c r="ATF30" s="90"/>
      <c r="ATG30" s="90"/>
      <c r="ATH30" s="90"/>
      <c r="ATI30" s="90"/>
      <c r="ATJ30" s="90"/>
      <c r="ATK30" s="90"/>
      <c r="ATL30" s="90"/>
      <c r="ATM30" s="90"/>
      <c r="ATN30" s="90"/>
      <c r="ATO30" s="90"/>
      <c r="ATP30" s="90"/>
      <c r="ATQ30" s="90"/>
      <c r="ATR30" s="90"/>
      <c r="ATS30" s="90"/>
      <c r="ATT30" s="90"/>
      <c r="ATU30" s="90"/>
      <c r="ATV30" s="90"/>
      <c r="ATW30" s="90"/>
      <c r="ATX30" s="90"/>
      <c r="ATY30" s="90"/>
      <c r="ATZ30" s="90"/>
      <c r="AUA30" s="90"/>
      <c r="AUB30" s="90"/>
      <c r="AUC30" s="90"/>
      <c r="AUD30" s="90"/>
      <c r="AUE30" s="90"/>
      <c r="AUF30" s="90"/>
      <c r="AUG30" s="90"/>
      <c r="AUH30" s="90"/>
      <c r="AUI30" s="90"/>
      <c r="AUJ30" s="90"/>
      <c r="AUK30" s="90"/>
      <c r="AUL30" s="90"/>
      <c r="AUM30" s="90"/>
      <c r="AUN30" s="90"/>
      <c r="AUO30" s="90"/>
      <c r="AUP30" s="90"/>
      <c r="AUQ30" s="90"/>
      <c r="AUR30" s="90"/>
      <c r="AUS30" s="90"/>
      <c r="AUT30" s="90"/>
      <c r="AUU30" s="90"/>
      <c r="AUV30" s="90"/>
      <c r="AUW30" s="90"/>
      <c r="AUX30" s="90"/>
      <c r="AUY30" s="90"/>
      <c r="AUZ30" s="90"/>
      <c r="AVA30" s="90"/>
      <c r="AVB30" s="90"/>
      <c r="AVC30" s="90"/>
      <c r="AVD30" s="90"/>
      <c r="AVE30" s="90"/>
      <c r="AVF30" s="90"/>
      <c r="AVG30" s="90"/>
      <c r="AVH30" s="90"/>
      <c r="AVI30" s="90"/>
      <c r="AVJ30" s="90"/>
      <c r="AVK30" s="90"/>
      <c r="AVL30" s="90"/>
      <c r="AVM30" s="90"/>
      <c r="AVN30" s="90"/>
      <c r="AVO30" s="90"/>
      <c r="AVP30" s="90"/>
      <c r="AVQ30" s="90"/>
      <c r="AVR30" s="90"/>
      <c r="AVS30" s="90"/>
      <c r="AVT30" s="90"/>
      <c r="AVU30" s="90"/>
      <c r="AVV30" s="90"/>
      <c r="AVW30" s="90"/>
      <c r="AVX30" s="90"/>
      <c r="AVY30" s="90"/>
      <c r="AVZ30" s="90"/>
      <c r="AWA30" s="90"/>
      <c r="AWB30" s="90"/>
      <c r="AWC30" s="90"/>
      <c r="AWD30" s="90"/>
      <c r="AWE30" s="90"/>
      <c r="AWF30" s="90"/>
      <c r="AWG30" s="90"/>
      <c r="AWH30" s="90"/>
      <c r="AWI30" s="90"/>
      <c r="AWJ30" s="90"/>
      <c r="AWK30" s="90"/>
      <c r="AWL30" s="90"/>
      <c r="AWM30" s="90"/>
      <c r="AWN30" s="90"/>
      <c r="AWO30" s="90"/>
      <c r="AWP30" s="90"/>
      <c r="AWQ30" s="90"/>
      <c r="AWR30" s="90"/>
      <c r="AWS30" s="90"/>
      <c r="AWT30" s="90"/>
      <c r="AWU30" s="90"/>
      <c r="AWV30" s="90"/>
      <c r="AWW30" s="90"/>
      <c r="AWX30" s="90"/>
      <c r="AWY30" s="90"/>
      <c r="AWZ30" s="90"/>
      <c r="AXA30" s="90"/>
      <c r="AXB30" s="90"/>
      <c r="AXC30" s="90"/>
      <c r="AXD30" s="90"/>
      <c r="AXE30" s="90"/>
      <c r="AXF30" s="90"/>
      <c r="AXG30" s="90"/>
      <c r="AXH30" s="90"/>
      <c r="AXI30" s="90"/>
      <c r="AXJ30" s="90"/>
      <c r="AXK30" s="90"/>
      <c r="AXL30" s="90"/>
      <c r="AXM30" s="90"/>
      <c r="AXN30" s="90"/>
      <c r="AXO30" s="90"/>
      <c r="AXP30" s="90"/>
      <c r="AXQ30" s="90"/>
      <c r="AXR30" s="90"/>
      <c r="AXS30" s="90"/>
      <c r="AXT30" s="90"/>
      <c r="AXU30" s="90"/>
      <c r="AXV30" s="90"/>
      <c r="AXW30" s="90"/>
      <c r="AXX30" s="90"/>
      <c r="AXY30" s="90"/>
      <c r="AXZ30" s="90"/>
      <c r="AYA30" s="90"/>
      <c r="AYB30" s="90"/>
      <c r="AYC30" s="90"/>
      <c r="AYD30" s="90"/>
      <c r="AYE30" s="90"/>
      <c r="AYF30" s="90"/>
      <c r="AYG30" s="90"/>
      <c r="AYH30" s="90"/>
      <c r="AYI30" s="90"/>
      <c r="AYJ30" s="90"/>
      <c r="AYK30" s="90"/>
      <c r="AYL30" s="90"/>
      <c r="AYM30" s="90"/>
      <c r="AYN30" s="90"/>
      <c r="AYO30" s="90"/>
      <c r="AYP30" s="90"/>
      <c r="AYQ30" s="90"/>
      <c r="AYR30" s="90"/>
      <c r="AYS30" s="90"/>
      <c r="AYT30" s="90"/>
      <c r="AYU30" s="90"/>
      <c r="AYV30" s="90"/>
      <c r="AYW30" s="90"/>
      <c r="AYX30" s="90"/>
      <c r="AYY30" s="90"/>
      <c r="AYZ30" s="90"/>
      <c r="AZA30" s="90"/>
      <c r="AZB30" s="90"/>
      <c r="AZC30" s="90"/>
      <c r="AZD30" s="90"/>
      <c r="AZE30" s="90"/>
      <c r="AZF30" s="90"/>
      <c r="AZG30" s="90"/>
      <c r="AZH30" s="90"/>
      <c r="AZI30" s="90"/>
      <c r="AZJ30" s="90"/>
      <c r="AZK30" s="90"/>
      <c r="AZL30" s="90"/>
      <c r="AZM30" s="90"/>
      <c r="AZN30" s="90"/>
      <c r="AZO30" s="90"/>
      <c r="AZP30" s="90"/>
      <c r="AZQ30" s="90"/>
      <c r="AZR30" s="90"/>
      <c r="AZS30" s="90"/>
      <c r="AZT30" s="90"/>
      <c r="AZU30" s="90"/>
      <c r="AZV30" s="90"/>
      <c r="AZW30" s="90"/>
      <c r="AZX30" s="90"/>
      <c r="AZY30" s="90"/>
      <c r="AZZ30" s="90"/>
      <c r="BAA30" s="90"/>
      <c r="BAB30" s="90"/>
      <c r="BAC30" s="90"/>
      <c r="BAD30" s="90"/>
      <c r="BAE30" s="90"/>
      <c r="BAF30" s="90"/>
      <c r="BAG30" s="90"/>
      <c r="BAH30" s="90"/>
      <c r="BAI30" s="90"/>
      <c r="BAJ30" s="90"/>
      <c r="BAK30" s="90"/>
      <c r="BAL30" s="90"/>
      <c r="BAM30" s="90"/>
      <c r="BAN30" s="90"/>
      <c r="BAO30" s="90"/>
      <c r="BAP30" s="90"/>
      <c r="BAQ30" s="90"/>
      <c r="BAR30" s="90"/>
      <c r="BAS30" s="90"/>
      <c r="BAT30" s="90"/>
      <c r="BAU30" s="90"/>
      <c r="BAV30" s="90"/>
      <c r="BAW30" s="90"/>
      <c r="BAX30" s="90"/>
      <c r="BAY30" s="90"/>
      <c r="BAZ30" s="90"/>
      <c r="BBA30" s="90"/>
      <c r="BBB30" s="90"/>
      <c r="BBC30" s="90"/>
      <c r="BBD30" s="90"/>
      <c r="BBE30" s="90"/>
      <c r="BBF30" s="90"/>
      <c r="BBG30" s="90"/>
      <c r="BBH30" s="90"/>
      <c r="BBI30" s="90"/>
      <c r="BBJ30" s="90"/>
      <c r="BBK30" s="90"/>
      <c r="BBL30" s="90"/>
      <c r="BBM30" s="90"/>
      <c r="BBN30" s="90"/>
      <c r="BBO30" s="90"/>
      <c r="BBP30" s="90"/>
      <c r="BBQ30" s="90"/>
      <c r="BBR30" s="90"/>
      <c r="BBS30" s="90"/>
      <c r="BBT30" s="90"/>
      <c r="BBU30" s="90"/>
      <c r="BBV30" s="90"/>
      <c r="BBW30" s="90"/>
      <c r="BBX30" s="90"/>
      <c r="BBY30" s="90"/>
      <c r="BBZ30" s="90"/>
      <c r="BCA30" s="90"/>
      <c r="BCB30" s="90"/>
      <c r="BCC30" s="90"/>
      <c r="BCD30" s="90"/>
      <c r="BCE30" s="90"/>
      <c r="BCF30" s="90"/>
      <c r="BCG30" s="90"/>
      <c r="BCH30" s="90"/>
      <c r="BCI30" s="90"/>
      <c r="BCJ30" s="90"/>
      <c r="BCK30" s="90"/>
      <c r="BCL30" s="90"/>
      <c r="BCM30" s="90"/>
      <c r="BCN30" s="90"/>
      <c r="BCO30" s="90"/>
      <c r="BCP30" s="90"/>
      <c r="BCQ30" s="90"/>
      <c r="BCR30" s="90"/>
      <c r="BCS30" s="90"/>
      <c r="BCT30" s="90"/>
      <c r="BCU30" s="90"/>
      <c r="BCV30" s="90"/>
      <c r="BCW30" s="90"/>
      <c r="BCX30" s="90"/>
      <c r="BCY30" s="90"/>
      <c r="BCZ30" s="90"/>
      <c r="BDA30" s="90"/>
      <c r="BDB30" s="90"/>
      <c r="BDC30" s="90"/>
      <c r="BDD30" s="90"/>
      <c r="BDE30" s="90"/>
      <c r="BDF30" s="90"/>
      <c r="BDG30" s="90"/>
      <c r="BDH30" s="90"/>
      <c r="BDI30" s="90"/>
      <c r="BDJ30" s="90"/>
      <c r="BDK30" s="90"/>
      <c r="BDL30" s="90"/>
      <c r="BDM30" s="90"/>
      <c r="BDN30" s="90"/>
      <c r="BDO30" s="90"/>
      <c r="BDP30" s="90"/>
      <c r="BDQ30" s="90"/>
      <c r="BDR30" s="90"/>
      <c r="BDS30" s="90"/>
      <c r="BDT30" s="90"/>
      <c r="BDU30" s="90"/>
      <c r="BDV30" s="90"/>
      <c r="BDW30" s="90"/>
      <c r="BDX30" s="90"/>
      <c r="BDY30" s="90"/>
      <c r="BDZ30" s="90"/>
      <c r="BEA30" s="90"/>
      <c r="BEB30" s="90"/>
      <c r="BEC30" s="90"/>
      <c r="BED30" s="90"/>
      <c r="BEE30" s="90"/>
      <c r="BEF30" s="90"/>
      <c r="BEG30" s="90"/>
      <c r="BEH30" s="90"/>
      <c r="BEI30" s="90"/>
      <c r="BEJ30" s="90"/>
      <c r="BEK30" s="90"/>
      <c r="BEL30" s="90"/>
      <c r="BEM30" s="90"/>
      <c r="BEN30" s="90"/>
      <c r="BEO30" s="90"/>
      <c r="BEP30" s="90"/>
      <c r="BEQ30" s="90"/>
      <c r="BER30" s="90"/>
      <c r="BES30" s="90"/>
      <c r="BET30" s="90"/>
      <c r="BEU30" s="90"/>
      <c r="BEV30" s="90"/>
      <c r="BEW30" s="90"/>
      <c r="BEX30" s="90"/>
      <c r="BEY30" s="90"/>
      <c r="BEZ30" s="90"/>
      <c r="BFA30" s="90"/>
      <c r="BFB30" s="90"/>
      <c r="BFC30" s="90"/>
      <c r="BFD30" s="90"/>
      <c r="BFE30" s="90"/>
      <c r="BFF30" s="90"/>
      <c r="BFG30" s="90"/>
      <c r="BFH30" s="90"/>
      <c r="BFI30" s="90"/>
      <c r="BFJ30" s="90"/>
      <c r="BFK30" s="90"/>
      <c r="BFL30" s="90"/>
      <c r="BFM30" s="90"/>
      <c r="BFN30" s="90"/>
      <c r="BFO30" s="90"/>
      <c r="BFP30" s="90"/>
      <c r="BFQ30" s="90"/>
      <c r="BFR30" s="90"/>
      <c r="BFS30" s="90"/>
      <c r="BFT30" s="90"/>
      <c r="BFU30" s="90"/>
      <c r="BFV30" s="90"/>
      <c r="BFW30" s="90"/>
      <c r="BFX30" s="90"/>
      <c r="BFY30" s="90"/>
      <c r="BFZ30" s="90"/>
      <c r="BGA30" s="90"/>
    </row>
    <row r="31" spans="1:1535" ht="12" customHeight="1" thickBot="1" x14ac:dyDescent="0.25">
      <c r="A31" s="347"/>
      <c r="B31" s="348"/>
      <c r="C31" s="184">
        <f>Zápisy!U1427</f>
        <v>932</v>
      </c>
      <c r="D31" s="172">
        <f>Zápisy!V1427</f>
        <v>1036</v>
      </c>
      <c r="E31" s="168">
        <f>Zápisy!W2022</f>
        <v>901</v>
      </c>
      <c r="F31" s="178">
        <f>Zápisy!X2022</f>
        <v>1028</v>
      </c>
      <c r="G31" s="139">
        <f>Zápisy!U658</f>
        <v>928</v>
      </c>
      <c r="H31" s="172">
        <f>Zápisy!V658</f>
        <v>1091</v>
      </c>
      <c r="I31" s="168">
        <f>Zápisy!U1823</f>
        <v>892</v>
      </c>
      <c r="J31" s="178">
        <f>Zápisy!V1823</f>
        <v>1003</v>
      </c>
      <c r="K31" s="139">
        <f>Zápisy!W503</f>
        <v>938</v>
      </c>
      <c r="L31" s="172">
        <f>Zápisy!X503</f>
        <v>1012</v>
      </c>
      <c r="M31" s="168">
        <f>Zápisy!W1626</f>
        <v>856</v>
      </c>
      <c r="N31" s="178">
        <f>Zápisy!X1626</f>
        <v>1008</v>
      </c>
      <c r="O31" s="139">
        <f>Zápisy!U350</f>
        <v>858</v>
      </c>
      <c r="P31" s="172">
        <f>Zápisy!V350</f>
        <v>966</v>
      </c>
      <c r="Q31" s="300"/>
      <c r="R31" s="301"/>
      <c r="S31" s="139">
        <f>Zápisy!W174</f>
        <v>856</v>
      </c>
      <c r="T31" s="172">
        <f>Zápisy!X174</f>
        <v>1030</v>
      </c>
      <c r="U31" s="168">
        <f>Zápisy!U1274</f>
        <v>965</v>
      </c>
      <c r="V31" s="178">
        <f>Zápisy!V1274</f>
        <v>1048</v>
      </c>
      <c r="W31" s="139">
        <f>Zápisy!U2615</f>
        <v>913</v>
      </c>
      <c r="X31" s="172">
        <f>Zápisy!V2615</f>
        <v>855</v>
      </c>
      <c r="Y31" s="168">
        <f>Zápisy!W1119</f>
        <v>868</v>
      </c>
      <c r="Z31" s="178">
        <f>Zápisy!X1119</f>
        <v>990</v>
      </c>
      <c r="AA31" s="139">
        <f>Zápisy!W2418</f>
        <v>970</v>
      </c>
      <c r="AB31" s="172">
        <f>Zápisy!X2418</f>
        <v>915</v>
      </c>
      <c r="AC31" s="168">
        <f>Zápisy!U966</f>
        <v>942</v>
      </c>
      <c r="AD31" s="178">
        <f>Zápisy!V966</f>
        <v>939</v>
      </c>
      <c r="AE31" s="139">
        <f>Zápisy!U2219</f>
        <v>971</v>
      </c>
      <c r="AF31" s="172">
        <f>Zápisy!V2219</f>
        <v>990</v>
      </c>
      <c r="AG31" s="168">
        <f>Zápisy!W811</f>
        <v>919</v>
      </c>
      <c r="AH31" s="135">
        <f>Zápisy!X811</f>
        <v>907</v>
      </c>
      <c r="AI31" s="360"/>
      <c r="AJ31" s="456"/>
      <c r="AK31" s="456"/>
      <c r="AL31" s="456"/>
      <c r="AM31" s="379"/>
      <c r="AN31" s="446"/>
      <c r="AO31" s="382"/>
      <c r="AP31" s="390"/>
      <c r="AQ31" s="398"/>
      <c r="AR31" s="393"/>
      <c r="AS31" s="366"/>
      <c r="AT31" s="363"/>
      <c r="AU31" s="369"/>
      <c r="AV31" s="90"/>
      <c r="AW31" s="334"/>
      <c r="AX31" s="334"/>
      <c r="AY31" s="334"/>
      <c r="AZ31" s="334"/>
      <c r="BA31" s="334"/>
      <c r="BB31" s="334"/>
      <c r="BC31" s="334"/>
      <c r="BD31" s="334"/>
      <c r="BE31" s="334"/>
      <c r="BF31" s="334"/>
      <c r="BG31" s="334"/>
      <c r="BH31" s="334"/>
      <c r="BI31" s="334"/>
      <c r="BJ31" s="334"/>
      <c r="BK31" s="334"/>
      <c r="BL31" s="334"/>
      <c r="BM31" s="334"/>
      <c r="BN31" s="334"/>
      <c r="BO31" s="334"/>
      <c r="BP31" s="334"/>
      <c r="BQ31" s="334"/>
      <c r="BR31" s="334"/>
      <c r="BS31" s="334"/>
      <c r="BT31" s="334"/>
      <c r="BU31" s="334"/>
      <c r="BV31" s="334"/>
      <c r="BW31" s="334"/>
      <c r="BX31" s="334"/>
      <c r="BY31" s="334"/>
      <c r="BZ31" s="334"/>
      <c r="CA31" s="334"/>
      <c r="CB31" s="334"/>
      <c r="CC31" s="330"/>
      <c r="CD31" s="334"/>
      <c r="CE31" s="334"/>
      <c r="CF31" s="334"/>
      <c r="CG31" s="334"/>
      <c r="CH31" s="334"/>
      <c r="CI31" s="334"/>
      <c r="CJ31" s="334"/>
      <c r="CK31" s="334"/>
      <c r="CL31" s="334"/>
      <c r="CM31" s="334"/>
      <c r="CN31" s="334"/>
      <c r="CO31" s="334"/>
      <c r="CP31" s="334"/>
      <c r="CQ31" s="334"/>
      <c r="CR31" s="334"/>
      <c r="CS31" s="334"/>
      <c r="CT31" s="334"/>
      <c r="CU31" s="334"/>
      <c r="CV31" s="334"/>
      <c r="CW31" s="334"/>
      <c r="CX31" s="334"/>
      <c r="CY31" s="334"/>
      <c r="CZ31" s="334"/>
      <c r="DA31" s="334"/>
      <c r="DB31" s="334"/>
      <c r="DC31" s="334"/>
      <c r="DD31" s="334"/>
      <c r="DE31" s="334"/>
      <c r="DF31" s="334"/>
      <c r="DG31" s="334"/>
      <c r="DH31" s="334"/>
      <c r="DI31" s="334"/>
      <c r="DJ31" s="151"/>
      <c r="DK31" s="334"/>
      <c r="DL31" s="334"/>
      <c r="DM31" s="334"/>
      <c r="DN31" s="334"/>
      <c r="DO31" s="334"/>
      <c r="DP31" s="334"/>
      <c r="DQ31" s="334"/>
      <c r="DR31" s="334"/>
      <c r="DS31" s="334"/>
      <c r="DT31" s="334"/>
      <c r="DU31" s="334"/>
      <c r="DV31" s="334"/>
      <c r="DW31" s="334"/>
      <c r="DX31" s="334"/>
      <c r="DY31" s="334"/>
      <c r="DZ31" s="334"/>
      <c r="EA31" s="334"/>
      <c r="EB31" s="334"/>
      <c r="EC31" s="334"/>
      <c r="ED31" s="334"/>
      <c r="EE31" s="334"/>
      <c r="EF31" s="334"/>
      <c r="EG31" s="334"/>
      <c r="EH31" s="334"/>
      <c r="EI31" s="334"/>
      <c r="EJ31" s="334"/>
      <c r="EK31" s="334"/>
      <c r="EL31" s="334"/>
      <c r="EM31" s="334"/>
      <c r="EN31" s="334"/>
      <c r="EO31" s="334"/>
      <c r="EP31" s="334"/>
      <c r="EQ31" s="90"/>
      <c r="ER31" s="334"/>
      <c r="ES31" s="334"/>
      <c r="ET31" s="334"/>
      <c r="EU31" s="334"/>
      <c r="EV31" s="334"/>
      <c r="EW31" s="334"/>
      <c r="EX31" s="334"/>
      <c r="EY31" s="334"/>
      <c r="EZ31" s="334"/>
      <c r="FA31" s="334"/>
      <c r="FB31" s="334"/>
      <c r="FC31" s="334"/>
      <c r="FD31" s="334"/>
      <c r="FE31" s="334"/>
      <c r="FF31" s="334"/>
      <c r="FG31" s="334"/>
      <c r="FH31" s="334"/>
      <c r="FI31" s="334"/>
      <c r="FJ31" s="334"/>
      <c r="FK31" s="334"/>
      <c r="FL31" s="334"/>
      <c r="FM31" s="334"/>
      <c r="FN31" s="334"/>
      <c r="FO31" s="334"/>
      <c r="FP31" s="334"/>
      <c r="FQ31" s="334"/>
      <c r="FR31" s="334"/>
      <c r="FS31" s="334"/>
      <c r="FT31" s="334"/>
      <c r="FU31" s="334"/>
      <c r="FV31" s="334"/>
      <c r="FW31" s="334"/>
      <c r="FX31" s="90"/>
      <c r="FY31" s="334"/>
      <c r="FZ31" s="334"/>
      <c r="GA31" s="334"/>
      <c r="GB31" s="334"/>
      <c r="GC31" s="334"/>
      <c r="GD31" s="334"/>
      <c r="GE31" s="334"/>
      <c r="GF31" s="334"/>
      <c r="GG31" s="334"/>
      <c r="GH31" s="334"/>
      <c r="GI31" s="334"/>
      <c r="GJ31" s="334"/>
      <c r="GK31" s="334"/>
      <c r="GL31" s="334"/>
      <c r="GM31" s="334"/>
      <c r="GN31" s="334"/>
      <c r="GO31" s="334"/>
      <c r="GP31" s="334"/>
      <c r="GQ31" s="334"/>
      <c r="GR31" s="334"/>
      <c r="GS31" s="334"/>
      <c r="GT31" s="334"/>
      <c r="GU31" s="334"/>
      <c r="GV31" s="334"/>
      <c r="GW31" s="334"/>
      <c r="GX31" s="334"/>
      <c r="GY31" s="334"/>
      <c r="GZ31" s="334"/>
      <c r="HA31" s="334"/>
      <c r="HB31" s="334"/>
      <c r="HC31" s="334"/>
      <c r="HD31" s="334"/>
      <c r="HE31" s="90"/>
      <c r="HF31" s="334"/>
      <c r="HG31" s="334"/>
      <c r="HH31" s="334"/>
      <c r="HI31" s="334"/>
      <c r="HJ31" s="334"/>
      <c r="HK31" s="334"/>
      <c r="HL31" s="334"/>
      <c r="HM31" s="334"/>
      <c r="HN31" s="334"/>
      <c r="HO31" s="334"/>
      <c r="HP31" s="334"/>
      <c r="HQ31" s="334"/>
      <c r="HR31" s="334"/>
      <c r="HS31" s="334"/>
      <c r="HT31" s="334"/>
      <c r="HU31" s="334"/>
      <c r="HV31" s="334"/>
      <c r="HW31" s="334"/>
      <c r="HX31" s="334"/>
      <c r="HY31" s="334"/>
      <c r="HZ31" s="334"/>
      <c r="IA31" s="334"/>
      <c r="IB31" s="334"/>
      <c r="IC31" s="334"/>
      <c r="ID31" s="334"/>
      <c r="IE31" s="334"/>
      <c r="IF31" s="334"/>
      <c r="IG31" s="334"/>
      <c r="IH31" s="334"/>
      <c r="II31" s="334"/>
      <c r="IJ31" s="334"/>
      <c r="IK31" s="334"/>
      <c r="IL31" s="90"/>
      <c r="IM31" s="334"/>
      <c r="IN31" s="334"/>
      <c r="IO31" s="334"/>
      <c r="IP31" s="334"/>
      <c r="IQ31" s="334"/>
      <c r="IR31" s="334"/>
      <c r="IS31" s="334"/>
      <c r="IT31" s="334"/>
      <c r="IU31" s="334"/>
      <c r="IV31" s="334"/>
      <c r="IW31" s="334"/>
      <c r="IX31" s="334"/>
      <c r="IY31" s="334"/>
      <c r="IZ31" s="334"/>
      <c r="JA31" s="334"/>
      <c r="JB31" s="334"/>
      <c r="JC31" s="334"/>
      <c r="JD31" s="334"/>
      <c r="JE31" s="334"/>
      <c r="JF31" s="334"/>
      <c r="JG31" s="334"/>
      <c r="JH31" s="334"/>
      <c r="JI31" s="334"/>
      <c r="JJ31" s="334"/>
      <c r="JK31" s="334"/>
      <c r="JL31" s="334"/>
      <c r="JM31" s="334"/>
      <c r="JN31" s="334"/>
      <c r="JO31" s="334"/>
      <c r="JP31" s="334"/>
      <c r="JQ31" s="334"/>
      <c r="JR31" s="334"/>
      <c r="JS31" s="90"/>
      <c r="JT31" s="334"/>
      <c r="JU31" s="334"/>
      <c r="JV31" s="334"/>
      <c r="JW31" s="334"/>
      <c r="JX31" s="334"/>
      <c r="JY31" s="334"/>
      <c r="JZ31" s="334"/>
      <c r="KA31" s="334"/>
      <c r="KB31" s="334"/>
      <c r="KC31" s="334"/>
      <c r="KD31" s="334"/>
      <c r="KE31" s="334"/>
      <c r="KF31" s="334"/>
      <c r="KG31" s="334"/>
      <c r="KH31" s="334"/>
      <c r="KI31" s="334"/>
      <c r="KJ31" s="334"/>
      <c r="KK31" s="334"/>
      <c r="KL31" s="334"/>
      <c r="KM31" s="334"/>
      <c r="KN31" s="334"/>
      <c r="KO31" s="334"/>
      <c r="KP31" s="334"/>
      <c r="KQ31" s="334"/>
      <c r="KR31" s="334"/>
      <c r="KS31" s="334"/>
      <c r="KT31" s="334"/>
      <c r="KU31" s="334"/>
      <c r="KV31" s="334"/>
      <c r="KW31" s="334"/>
      <c r="KX31" s="334"/>
      <c r="KY31" s="334"/>
      <c r="KZ31" s="90"/>
      <c r="LA31" s="334"/>
      <c r="LB31" s="334"/>
      <c r="LC31" s="334"/>
      <c r="LD31" s="334"/>
      <c r="LE31" s="334"/>
      <c r="LF31" s="334"/>
      <c r="LG31" s="334"/>
      <c r="LH31" s="334"/>
      <c r="LI31" s="334"/>
      <c r="LJ31" s="334"/>
      <c r="LK31" s="334"/>
      <c r="LL31" s="334"/>
      <c r="LM31" s="334"/>
      <c r="LN31" s="334"/>
      <c r="LO31" s="334"/>
      <c r="LP31" s="334"/>
      <c r="LQ31" s="334"/>
      <c r="LR31" s="334"/>
      <c r="LS31" s="334"/>
      <c r="LT31" s="334"/>
      <c r="LU31" s="334"/>
      <c r="LV31" s="334"/>
      <c r="LW31" s="334"/>
      <c r="LX31" s="334"/>
      <c r="LY31" s="334"/>
      <c r="LZ31" s="334"/>
      <c r="MA31" s="334"/>
      <c r="MB31" s="334"/>
      <c r="MC31" s="334"/>
      <c r="MD31" s="334"/>
      <c r="ME31" s="334"/>
      <c r="MF31" s="334"/>
      <c r="MG31" s="90"/>
      <c r="MH31" s="462"/>
      <c r="MI31" s="153"/>
      <c r="MJ31" s="462"/>
      <c r="MK31" s="157"/>
      <c r="ML31" s="336"/>
      <c r="MM31" s="153"/>
      <c r="MN31" s="462"/>
      <c r="MO31" s="90"/>
      <c r="MP31" s="327"/>
      <c r="MQ31" s="90"/>
      <c r="MR31" s="90"/>
      <c r="MS31" s="90"/>
      <c r="MT31" s="90"/>
      <c r="MU31" s="90"/>
      <c r="MV31" s="90"/>
      <c r="MW31" s="90"/>
      <c r="MX31" s="90"/>
      <c r="MY31" s="90"/>
      <c r="MZ31" s="90"/>
      <c r="NA31" s="90"/>
      <c r="NB31" s="90"/>
      <c r="NC31" s="90"/>
      <c r="ND31" s="90"/>
      <c r="NE31" s="90"/>
      <c r="NF31" s="90"/>
      <c r="NG31" s="90"/>
      <c r="NH31" s="90"/>
      <c r="NI31" s="90"/>
      <c r="NJ31" s="90"/>
      <c r="NK31" s="90"/>
      <c r="NL31" s="90"/>
      <c r="NM31" s="90"/>
      <c r="NN31" s="90"/>
      <c r="NO31" s="90"/>
      <c r="NP31" s="90"/>
      <c r="NQ31" s="90"/>
      <c r="NR31" s="90"/>
      <c r="NS31" s="90"/>
      <c r="NT31" s="90"/>
      <c r="NU31" s="90"/>
      <c r="NV31" s="90"/>
      <c r="NW31" s="90"/>
      <c r="NX31" s="90"/>
      <c r="NY31" s="90"/>
      <c r="NZ31" s="90"/>
      <c r="OA31" s="90"/>
      <c r="OB31" s="90"/>
      <c r="OC31" s="90"/>
      <c r="OD31" s="90"/>
      <c r="OE31" s="90"/>
      <c r="OF31" s="90"/>
      <c r="OG31" s="90"/>
      <c r="OH31" s="90"/>
      <c r="OI31" s="90"/>
      <c r="OJ31" s="90"/>
      <c r="OK31" s="90"/>
      <c r="OL31" s="90"/>
      <c r="OM31" s="90"/>
      <c r="ON31" s="90"/>
      <c r="OO31" s="90"/>
      <c r="OP31" s="90"/>
      <c r="OQ31" s="90"/>
      <c r="OR31" s="90"/>
      <c r="OS31" s="90"/>
      <c r="OT31" s="90"/>
      <c r="OU31" s="90"/>
      <c r="OV31" s="90"/>
      <c r="OW31" s="90"/>
      <c r="OX31" s="90"/>
      <c r="OY31" s="90"/>
      <c r="OZ31" s="90"/>
      <c r="PA31" s="90"/>
      <c r="PB31" s="90"/>
      <c r="PC31" s="90"/>
      <c r="PD31" s="90"/>
      <c r="PE31" s="90"/>
      <c r="PF31" s="90"/>
      <c r="PG31" s="90"/>
      <c r="PH31" s="90"/>
      <c r="PI31" s="90"/>
      <c r="PJ31" s="90"/>
      <c r="PK31" s="90"/>
      <c r="PL31" s="90"/>
      <c r="PM31" s="90"/>
      <c r="PN31" s="90"/>
      <c r="PO31" s="90"/>
      <c r="PP31" s="90"/>
      <c r="PQ31" s="90"/>
      <c r="PR31" s="90"/>
      <c r="PS31" s="90"/>
      <c r="PT31" s="90"/>
      <c r="PU31" s="90"/>
      <c r="PV31" s="90"/>
      <c r="PW31" s="90"/>
      <c r="PX31" s="90"/>
      <c r="PY31" s="90"/>
      <c r="PZ31" s="90"/>
      <c r="QA31" s="90"/>
      <c r="QB31" s="90"/>
      <c r="QC31" s="90"/>
      <c r="QD31" s="90"/>
      <c r="QE31" s="90"/>
      <c r="QF31" s="90"/>
      <c r="QG31" s="90"/>
      <c r="QH31" s="90"/>
      <c r="QI31" s="90"/>
      <c r="QJ31" s="90"/>
      <c r="QK31" s="90"/>
      <c r="QL31" s="90"/>
      <c r="QM31" s="90"/>
      <c r="QN31" s="90"/>
      <c r="QO31" s="90"/>
      <c r="QP31" s="90"/>
      <c r="QQ31" s="90"/>
      <c r="QR31" s="90"/>
      <c r="QS31" s="90"/>
      <c r="QT31" s="90"/>
      <c r="QU31" s="90"/>
      <c r="QV31" s="90"/>
      <c r="QW31" s="90"/>
      <c r="QX31" s="90"/>
      <c r="QY31" s="90"/>
      <c r="QZ31" s="90"/>
      <c r="RA31" s="90"/>
      <c r="RB31" s="90"/>
      <c r="RC31" s="90"/>
      <c r="RD31" s="90"/>
      <c r="RE31" s="90"/>
      <c r="RF31" s="90"/>
      <c r="RG31" s="90"/>
      <c r="RH31" s="90"/>
      <c r="RI31" s="90"/>
      <c r="RJ31" s="90"/>
      <c r="RK31" s="90"/>
      <c r="RL31" s="90"/>
      <c r="RM31" s="90"/>
      <c r="RN31" s="90"/>
      <c r="RO31" s="90"/>
      <c r="RP31" s="90"/>
      <c r="RQ31" s="90"/>
      <c r="RR31" s="90"/>
      <c r="RS31" s="90"/>
      <c r="RT31" s="90"/>
      <c r="RU31" s="90"/>
      <c r="RV31" s="90"/>
      <c r="RW31" s="90"/>
      <c r="RX31" s="90"/>
      <c r="RY31" s="90"/>
      <c r="RZ31" s="90"/>
      <c r="SA31" s="90"/>
      <c r="SB31" s="90"/>
      <c r="SC31" s="90"/>
      <c r="SD31" s="90"/>
      <c r="SE31" s="90"/>
      <c r="SF31" s="90"/>
      <c r="SG31" s="90"/>
      <c r="SH31" s="90"/>
      <c r="SI31" s="90"/>
      <c r="SJ31" s="90"/>
      <c r="SK31" s="90"/>
      <c r="SL31" s="90"/>
      <c r="SM31" s="90"/>
      <c r="SN31" s="90"/>
      <c r="SO31" s="90"/>
      <c r="SP31" s="90"/>
      <c r="SQ31" s="90"/>
      <c r="SR31" s="90"/>
      <c r="SS31" s="90"/>
      <c r="ST31" s="90"/>
      <c r="SU31" s="90"/>
      <c r="SV31" s="90"/>
      <c r="SW31" s="90"/>
      <c r="SX31" s="90"/>
      <c r="SY31" s="90"/>
      <c r="SZ31" s="90"/>
      <c r="TA31" s="90"/>
      <c r="TB31" s="90"/>
      <c r="TC31" s="90"/>
      <c r="TD31" s="90"/>
      <c r="TE31" s="90"/>
      <c r="TF31" s="90"/>
      <c r="TG31" s="90"/>
      <c r="TH31" s="90"/>
      <c r="TI31" s="90"/>
      <c r="TJ31" s="90"/>
      <c r="TK31" s="90"/>
      <c r="TL31" s="90"/>
      <c r="TM31" s="90"/>
      <c r="TN31" s="90"/>
      <c r="TO31" s="90"/>
      <c r="TP31" s="90"/>
      <c r="TQ31" s="90"/>
      <c r="TR31" s="90"/>
      <c r="TS31" s="90"/>
      <c r="TT31" s="90"/>
      <c r="TU31" s="90"/>
      <c r="TV31" s="90"/>
      <c r="TW31" s="90"/>
      <c r="TX31" s="90"/>
      <c r="TY31" s="90"/>
      <c r="TZ31" s="90"/>
      <c r="UA31" s="90"/>
      <c r="UB31" s="90"/>
      <c r="UC31" s="90"/>
      <c r="UD31" s="90"/>
      <c r="UE31" s="90"/>
      <c r="UF31" s="90"/>
      <c r="UG31" s="90"/>
      <c r="UH31" s="90"/>
      <c r="UI31" s="90"/>
      <c r="UJ31" s="90"/>
      <c r="UK31" s="90"/>
      <c r="UL31" s="90"/>
      <c r="UM31" s="90"/>
      <c r="UN31" s="90"/>
      <c r="UO31" s="90"/>
      <c r="UP31" s="90"/>
      <c r="UQ31" s="90"/>
      <c r="UR31" s="90"/>
      <c r="US31" s="90"/>
      <c r="UT31" s="90"/>
      <c r="UU31" s="90"/>
      <c r="UV31" s="90"/>
      <c r="UW31" s="90"/>
      <c r="UX31" s="90"/>
      <c r="UY31" s="90"/>
      <c r="UZ31" s="90"/>
      <c r="VA31" s="90"/>
      <c r="VB31" s="90"/>
      <c r="VC31" s="90"/>
      <c r="VD31" s="90"/>
      <c r="VE31" s="90"/>
      <c r="VF31" s="90"/>
      <c r="VG31" s="90"/>
      <c r="VH31" s="90"/>
      <c r="VI31" s="90"/>
      <c r="VJ31" s="90"/>
      <c r="VK31" s="90"/>
      <c r="VL31" s="90"/>
      <c r="VM31" s="90"/>
      <c r="VN31" s="90"/>
      <c r="VO31" s="90"/>
      <c r="VP31" s="90"/>
      <c r="VQ31" s="90"/>
      <c r="VR31" s="90"/>
      <c r="VS31" s="90"/>
      <c r="VT31" s="90"/>
      <c r="VU31" s="90"/>
      <c r="VV31" s="90"/>
      <c r="VW31" s="90"/>
      <c r="VX31" s="90"/>
      <c r="VY31" s="90"/>
      <c r="VZ31" s="90"/>
      <c r="WA31" s="90"/>
      <c r="WB31" s="90"/>
      <c r="WC31" s="90"/>
      <c r="WD31" s="90"/>
      <c r="WE31" s="90"/>
      <c r="WF31" s="90"/>
      <c r="WG31" s="90"/>
      <c r="WH31" s="90"/>
      <c r="WI31" s="90"/>
      <c r="WJ31" s="90"/>
      <c r="WK31" s="90"/>
      <c r="WL31" s="90"/>
      <c r="WM31" s="90"/>
      <c r="WN31" s="90"/>
      <c r="WO31" s="90"/>
      <c r="WP31" s="90"/>
      <c r="WQ31" s="90"/>
      <c r="WR31" s="90"/>
      <c r="WS31" s="90"/>
      <c r="WT31" s="90"/>
      <c r="WU31" s="90"/>
      <c r="WV31" s="90"/>
      <c r="WW31" s="90"/>
      <c r="WX31" s="90"/>
      <c r="WY31" s="90"/>
      <c r="WZ31" s="90"/>
      <c r="XA31" s="90"/>
      <c r="XB31" s="90"/>
      <c r="XC31" s="90"/>
      <c r="XD31" s="90"/>
      <c r="XE31" s="90"/>
      <c r="XF31" s="90"/>
      <c r="XG31" s="90"/>
      <c r="XH31" s="90"/>
      <c r="XI31" s="90"/>
      <c r="XJ31" s="90"/>
      <c r="XK31" s="90"/>
      <c r="XL31" s="90"/>
      <c r="XM31" s="90"/>
      <c r="XN31" s="90"/>
      <c r="XO31" s="90"/>
      <c r="XP31" s="90"/>
      <c r="XQ31" s="90"/>
      <c r="XR31" s="90"/>
      <c r="XS31" s="90"/>
      <c r="XT31" s="90"/>
      <c r="XU31" s="90"/>
      <c r="XV31" s="90"/>
      <c r="XW31" s="90"/>
      <c r="XX31" s="90"/>
      <c r="XY31" s="90"/>
      <c r="XZ31" s="90"/>
      <c r="YA31" s="90"/>
      <c r="YB31" s="90"/>
      <c r="YC31" s="90"/>
      <c r="YD31" s="90"/>
      <c r="YE31" s="90"/>
      <c r="YF31" s="90"/>
      <c r="YG31" s="90"/>
      <c r="YH31" s="90"/>
      <c r="YI31" s="90"/>
      <c r="YJ31" s="90"/>
      <c r="YK31" s="90"/>
      <c r="YL31" s="90"/>
      <c r="YM31" s="90"/>
      <c r="YN31" s="90"/>
      <c r="YO31" s="90"/>
      <c r="YP31" s="90"/>
      <c r="YQ31" s="90"/>
      <c r="YR31" s="90"/>
      <c r="YS31" s="90"/>
      <c r="YT31" s="90"/>
      <c r="YU31" s="90"/>
      <c r="YV31" s="90"/>
      <c r="YW31" s="90"/>
      <c r="YX31" s="90"/>
      <c r="YY31" s="90"/>
      <c r="YZ31" s="90"/>
      <c r="ZA31" s="90"/>
      <c r="ZB31" s="90"/>
      <c r="ZC31" s="90"/>
      <c r="ZD31" s="90"/>
      <c r="ZE31" s="90"/>
      <c r="ZF31" s="90"/>
      <c r="ZG31" s="90"/>
      <c r="ZH31" s="90"/>
      <c r="ZI31" s="90"/>
      <c r="ZJ31" s="90"/>
      <c r="ZK31" s="90"/>
      <c r="ZL31" s="90"/>
      <c r="ZM31" s="90"/>
      <c r="ZN31" s="90"/>
      <c r="ZO31" s="90"/>
      <c r="ZP31" s="90"/>
      <c r="ZQ31" s="90"/>
      <c r="ZR31" s="90"/>
      <c r="ZS31" s="90"/>
      <c r="ZT31" s="90"/>
      <c r="ZU31" s="90"/>
      <c r="ZV31" s="90"/>
      <c r="ZW31" s="90"/>
      <c r="ZX31" s="90"/>
      <c r="ZY31" s="90"/>
      <c r="ZZ31" s="90"/>
      <c r="AAA31" s="90"/>
      <c r="AAB31" s="90"/>
      <c r="AAC31" s="90"/>
      <c r="AAD31" s="90"/>
      <c r="AAE31" s="90"/>
      <c r="AAF31" s="90"/>
      <c r="AAG31" s="90"/>
      <c r="AAH31" s="90"/>
      <c r="AAI31" s="90"/>
      <c r="AAJ31" s="90"/>
      <c r="AAK31" s="90"/>
      <c r="AAL31" s="90"/>
      <c r="AAM31" s="90"/>
      <c r="AAN31" s="90"/>
      <c r="AAO31" s="90"/>
      <c r="AAP31" s="90"/>
      <c r="AAQ31" s="90"/>
      <c r="AAR31" s="90"/>
      <c r="AAS31" s="90"/>
      <c r="AAT31" s="90"/>
      <c r="AAU31" s="90"/>
      <c r="AAV31" s="90"/>
      <c r="AAW31" s="90"/>
      <c r="AAX31" s="90"/>
      <c r="AAY31" s="90"/>
      <c r="AAZ31" s="90"/>
      <c r="ABA31" s="90"/>
      <c r="ABB31" s="90"/>
      <c r="ABC31" s="90"/>
      <c r="ABD31" s="90"/>
      <c r="ABE31" s="90"/>
      <c r="ABF31" s="90"/>
      <c r="ABG31" s="90"/>
      <c r="ABH31" s="90"/>
      <c r="ABI31" s="90"/>
      <c r="ABJ31" s="90"/>
      <c r="ABK31" s="90"/>
      <c r="ABL31" s="90"/>
      <c r="ABM31" s="90"/>
      <c r="ABN31" s="90"/>
      <c r="ABO31" s="90"/>
      <c r="ABP31" s="90"/>
      <c r="ABQ31" s="90"/>
      <c r="ABR31" s="90"/>
      <c r="ABS31" s="90"/>
      <c r="ABT31" s="90"/>
      <c r="ABU31" s="90"/>
      <c r="ABV31" s="90"/>
      <c r="ABW31" s="90"/>
      <c r="ABX31" s="90"/>
      <c r="ABY31" s="90"/>
      <c r="ABZ31" s="90"/>
      <c r="ACA31" s="90"/>
      <c r="ACB31" s="90"/>
      <c r="ACC31" s="90"/>
      <c r="ACD31" s="90"/>
      <c r="ACE31" s="90"/>
      <c r="ACF31" s="90"/>
      <c r="ACG31" s="90"/>
      <c r="ACH31" s="90"/>
      <c r="ACI31" s="90"/>
      <c r="ACJ31" s="90"/>
      <c r="ACK31" s="90"/>
      <c r="ACL31" s="90"/>
      <c r="ACM31" s="90"/>
      <c r="ACN31" s="90"/>
      <c r="ACO31" s="90"/>
      <c r="ACP31" s="90"/>
      <c r="ACQ31" s="90"/>
      <c r="ACR31" s="90"/>
      <c r="ACS31" s="90"/>
      <c r="ACT31" s="90"/>
      <c r="ACU31" s="90"/>
      <c r="ACV31" s="90"/>
      <c r="ACW31" s="90"/>
      <c r="ACX31" s="90"/>
      <c r="ACY31" s="90"/>
      <c r="ACZ31" s="90"/>
      <c r="ADA31" s="90"/>
      <c r="ADB31" s="90"/>
      <c r="ADC31" s="90"/>
      <c r="ADD31" s="90"/>
      <c r="ADE31" s="90"/>
      <c r="ADF31" s="90"/>
      <c r="ADG31" s="90"/>
      <c r="ADH31" s="90"/>
      <c r="ADI31" s="90"/>
      <c r="ADJ31" s="90"/>
      <c r="ADK31" s="90"/>
      <c r="ADL31" s="90"/>
      <c r="ADM31" s="90"/>
      <c r="ADN31" s="90"/>
      <c r="ADO31" s="90"/>
      <c r="ADP31" s="90"/>
      <c r="ADQ31" s="90"/>
      <c r="ADR31" s="90"/>
      <c r="ADS31" s="90"/>
      <c r="ADT31" s="90"/>
      <c r="ADU31" s="90"/>
      <c r="ADV31" s="90"/>
      <c r="ADW31" s="90"/>
      <c r="ADX31" s="90"/>
      <c r="ADY31" s="90"/>
      <c r="ADZ31" s="90"/>
      <c r="AEA31" s="90"/>
      <c r="AEB31" s="90"/>
      <c r="AEC31" s="90"/>
      <c r="AED31" s="90"/>
      <c r="AEE31" s="90"/>
      <c r="AEF31" s="90"/>
      <c r="AEG31" s="90"/>
      <c r="AEH31" s="90"/>
      <c r="AEI31" s="90"/>
      <c r="AEJ31" s="90"/>
      <c r="AEK31" s="90"/>
      <c r="AEL31" s="90"/>
      <c r="AEM31" s="90"/>
      <c r="AEN31" s="90"/>
      <c r="AEO31" s="90"/>
      <c r="AEP31" s="90"/>
      <c r="AEQ31" s="90"/>
      <c r="AER31" s="90"/>
      <c r="AES31" s="90"/>
      <c r="AET31" s="90"/>
      <c r="AEU31" s="90"/>
      <c r="AEV31" s="90"/>
      <c r="AEW31" s="90"/>
      <c r="AEX31" s="90"/>
      <c r="AEY31" s="90"/>
      <c r="AEZ31" s="90"/>
      <c r="AFA31" s="90"/>
      <c r="AFB31" s="90"/>
      <c r="AFC31" s="90"/>
      <c r="AFD31" s="90"/>
      <c r="AFE31" s="90"/>
      <c r="AFF31" s="90"/>
      <c r="AFG31" s="90"/>
      <c r="AFH31" s="90"/>
      <c r="AFI31" s="90"/>
      <c r="AFJ31" s="90"/>
      <c r="AFK31" s="90"/>
      <c r="AFL31" s="90"/>
      <c r="AFM31" s="90"/>
      <c r="AFN31" s="90"/>
      <c r="AFO31" s="90"/>
      <c r="AFP31" s="90"/>
      <c r="AFQ31" s="90"/>
      <c r="AFR31" s="90"/>
      <c r="AFS31" s="90"/>
      <c r="AFT31" s="90"/>
      <c r="AFU31" s="90"/>
      <c r="AFV31" s="90"/>
      <c r="AFW31" s="90"/>
      <c r="AFX31" s="90"/>
      <c r="AFY31" s="90"/>
      <c r="AFZ31" s="90"/>
      <c r="AGA31" s="90"/>
      <c r="AGB31" s="90"/>
      <c r="AGC31" s="90"/>
      <c r="AGD31" s="90"/>
      <c r="AGE31" s="90"/>
      <c r="AGF31" s="90"/>
      <c r="AGG31" s="90"/>
      <c r="AGH31" s="90"/>
      <c r="AGI31" s="90"/>
      <c r="AGJ31" s="90"/>
      <c r="AGK31" s="90"/>
      <c r="AGL31" s="90"/>
      <c r="AGM31" s="90"/>
      <c r="AGN31" s="90"/>
      <c r="AGO31" s="90"/>
      <c r="AGP31" s="90"/>
      <c r="AGQ31" s="90"/>
      <c r="AGR31" s="90"/>
      <c r="AGS31" s="90"/>
      <c r="AGT31" s="90"/>
      <c r="AGU31" s="90"/>
      <c r="AGV31" s="90"/>
      <c r="AGW31" s="90"/>
      <c r="AGX31" s="90"/>
      <c r="AGY31" s="90"/>
      <c r="AGZ31" s="90"/>
      <c r="AHA31" s="90"/>
      <c r="AHB31" s="90"/>
      <c r="AHC31" s="90"/>
      <c r="AHD31" s="90"/>
      <c r="AHE31" s="90"/>
      <c r="AHF31" s="90"/>
      <c r="AHG31" s="90"/>
      <c r="AHH31" s="90"/>
      <c r="AHI31" s="90"/>
      <c r="AHJ31" s="90"/>
      <c r="AHK31" s="90"/>
      <c r="AHL31" s="90"/>
      <c r="AHM31" s="90"/>
      <c r="AHN31" s="90"/>
      <c r="AHO31" s="90"/>
      <c r="AHP31" s="90"/>
      <c r="AHQ31" s="90"/>
      <c r="AHR31" s="90"/>
      <c r="AHS31" s="90"/>
      <c r="AHT31" s="90"/>
      <c r="AHU31" s="90"/>
      <c r="AHV31" s="90"/>
      <c r="AHW31" s="90"/>
      <c r="AHX31" s="90"/>
      <c r="AHY31" s="90"/>
      <c r="AHZ31" s="90"/>
      <c r="AIA31" s="90"/>
      <c r="AIB31" s="90"/>
      <c r="AIC31" s="90"/>
      <c r="AID31" s="90"/>
      <c r="AIE31" s="90"/>
      <c r="AIF31" s="90"/>
      <c r="AIG31" s="90"/>
      <c r="AIH31" s="90"/>
      <c r="AII31" s="90"/>
      <c r="AIJ31" s="90"/>
      <c r="AIK31" s="90"/>
      <c r="AIL31" s="90"/>
      <c r="AIM31" s="90"/>
      <c r="AIN31" s="90"/>
      <c r="AIO31" s="90"/>
      <c r="AIP31" s="90"/>
      <c r="AIQ31" s="90"/>
      <c r="AIR31" s="90"/>
      <c r="AIS31" s="90"/>
      <c r="AIT31" s="90"/>
      <c r="AIU31" s="90"/>
      <c r="AIV31" s="90"/>
      <c r="AIW31" s="90"/>
      <c r="AIX31" s="90"/>
      <c r="AIY31" s="90"/>
      <c r="AIZ31" s="90"/>
      <c r="AJA31" s="90"/>
      <c r="AJB31" s="90"/>
      <c r="AJC31" s="90"/>
      <c r="AJD31" s="90"/>
      <c r="AJE31" s="90"/>
      <c r="AJF31" s="90"/>
      <c r="AJG31" s="90"/>
      <c r="AJH31" s="90"/>
      <c r="AJI31" s="90"/>
      <c r="AJJ31" s="90"/>
      <c r="AJK31" s="90"/>
      <c r="AJL31" s="90"/>
      <c r="AJM31" s="90"/>
      <c r="AJN31" s="90"/>
      <c r="AJO31" s="90"/>
      <c r="AJP31" s="90"/>
      <c r="AJQ31" s="90"/>
      <c r="AJR31" s="90"/>
      <c r="AJS31" s="90"/>
      <c r="AJT31" s="90"/>
      <c r="AJU31" s="90"/>
      <c r="AJV31" s="90"/>
      <c r="AJW31" s="90"/>
      <c r="AJX31" s="90"/>
      <c r="AJY31" s="90"/>
      <c r="AJZ31" s="90"/>
      <c r="AKA31" s="90"/>
      <c r="AKB31" s="90"/>
      <c r="AKC31" s="90"/>
      <c r="AKD31" s="90"/>
      <c r="AKE31" s="90"/>
      <c r="AKF31" s="90"/>
      <c r="AKG31" s="90"/>
      <c r="AKH31" s="90"/>
      <c r="AKI31" s="90"/>
      <c r="AKJ31" s="90"/>
      <c r="AKK31" s="90"/>
      <c r="AKL31" s="90"/>
      <c r="AKM31" s="90"/>
      <c r="AKN31" s="90"/>
      <c r="AKO31" s="90"/>
      <c r="AKP31" s="90"/>
      <c r="AKQ31" s="90"/>
      <c r="AKR31" s="90"/>
      <c r="AKS31" s="90"/>
      <c r="AKT31" s="90"/>
      <c r="AKU31" s="90"/>
      <c r="AKV31" s="90"/>
      <c r="AKW31" s="90"/>
      <c r="AKX31" s="90"/>
      <c r="AKY31" s="90"/>
      <c r="AKZ31" s="90"/>
      <c r="ALA31" s="90"/>
      <c r="ALB31" s="90"/>
      <c r="ALC31" s="90"/>
      <c r="ALD31" s="90"/>
      <c r="ALE31" s="90"/>
      <c r="ALF31" s="90"/>
      <c r="ALG31" s="90"/>
      <c r="ALH31" s="90"/>
      <c r="ALI31" s="90"/>
      <c r="ALJ31" s="90"/>
      <c r="ALK31" s="90"/>
      <c r="ALL31" s="90"/>
      <c r="ALM31" s="90"/>
      <c r="ALN31" s="90"/>
      <c r="ALO31" s="90"/>
      <c r="ALP31" s="90"/>
      <c r="ALQ31" s="90"/>
      <c r="ALR31" s="90"/>
      <c r="ALS31" s="90"/>
      <c r="ALT31" s="90"/>
      <c r="ALU31" s="90"/>
      <c r="ALV31" s="90"/>
      <c r="ALW31" s="90"/>
      <c r="ALX31" s="90"/>
      <c r="ALY31" s="90"/>
      <c r="ALZ31" s="90"/>
      <c r="AMA31" s="90"/>
      <c r="AMB31" s="90"/>
      <c r="AMC31" s="90"/>
      <c r="AMD31" s="90"/>
      <c r="AME31" s="90"/>
      <c r="AMF31" s="90"/>
      <c r="AMG31" s="90"/>
      <c r="AMH31" s="90"/>
      <c r="AMI31" s="90"/>
      <c r="AMJ31" s="90"/>
      <c r="AMK31" s="90"/>
      <c r="AML31" s="90"/>
      <c r="AMM31" s="90"/>
      <c r="AMN31" s="90"/>
      <c r="AMO31" s="90"/>
      <c r="AMP31" s="90"/>
      <c r="AMQ31" s="90"/>
      <c r="AMR31" s="90"/>
      <c r="AMS31" s="90"/>
      <c r="AMT31" s="90"/>
      <c r="AMU31" s="90"/>
      <c r="AMV31" s="90"/>
      <c r="AMW31" s="90"/>
      <c r="AMX31" s="90"/>
      <c r="AMY31" s="90"/>
      <c r="AMZ31" s="90"/>
      <c r="ANA31" s="90"/>
      <c r="ANB31" s="90"/>
      <c r="ANC31" s="90"/>
      <c r="AND31" s="90"/>
      <c r="ANE31" s="90"/>
      <c r="ANF31" s="90"/>
      <c r="ANG31" s="90"/>
      <c r="ANH31" s="90"/>
      <c r="ANI31" s="90"/>
      <c r="ANJ31" s="90"/>
      <c r="ANK31" s="90"/>
      <c r="ANL31" s="90"/>
      <c r="ANM31" s="90"/>
      <c r="ANN31" s="90"/>
      <c r="ANO31" s="90"/>
      <c r="ANP31" s="90"/>
      <c r="ANQ31" s="90"/>
      <c r="ANR31" s="90"/>
      <c r="ANS31" s="90"/>
      <c r="ANT31" s="90"/>
      <c r="ANU31" s="90"/>
      <c r="ANV31" s="90"/>
      <c r="ANW31" s="90"/>
      <c r="ANX31" s="90"/>
      <c r="ANY31" s="90"/>
      <c r="ANZ31" s="90"/>
      <c r="AOA31" s="90"/>
      <c r="AOB31" s="90"/>
      <c r="AOC31" s="90"/>
      <c r="AOD31" s="90"/>
      <c r="AOE31" s="90"/>
      <c r="AOF31" s="90"/>
      <c r="AOG31" s="90"/>
      <c r="AOH31" s="90"/>
      <c r="AOI31" s="90"/>
      <c r="AOJ31" s="90"/>
      <c r="AOK31" s="90"/>
      <c r="AOL31" s="90"/>
      <c r="AOM31" s="90"/>
      <c r="AON31" s="90"/>
      <c r="AOO31" s="90"/>
      <c r="AOP31" s="90"/>
      <c r="AOQ31" s="90"/>
      <c r="AOR31" s="90"/>
      <c r="AOS31" s="90"/>
      <c r="AOT31" s="90"/>
      <c r="AOU31" s="90"/>
      <c r="AOV31" s="90"/>
      <c r="AOW31" s="90"/>
      <c r="AOX31" s="90"/>
      <c r="AOY31" s="90"/>
      <c r="AOZ31" s="90"/>
      <c r="APA31" s="90"/>
      <c r="APB31" s="90"/>
      <c r="APC31" s="90"/>
      <c r="APD31" s="90"/>
      <c r="APE31" s="90"/>
      <c r="APF31" s="90"/>
      <c r="APG31" s="90"/>
      <c r="APH31" s="90"/>
      <c r="API31" s="90"/>
      <c r="APJ31" s="90"/>
      <c r="APK31" s="90"/>
      <c r="APL31" s="90"/>
      <c r="APM31" s="90"/>
      <c r="APN31" s="90"/>
      <c r="APO31" s="90"/>
      <c r="APP31" s="90"/>
      <c r="APQ31" s="90"/>
      <c r="APR31" s="90"/>
      <c r="APS31" s="90"/>
      <c r="APT31" s="90"/>
      <c r="APU31" s="90"/>
      <c r="APV31" s="90"/>
      <c r="APW31" s="90"/>
      <c r="APX31" s="90"/>
      <c r="APY31" s="90"/>
      <c r="APZ31" s="90"/>
      <c r="AQA31" s="90"/>
      <c r="AQB31" s="90"/>
      <c r="AQC31" s="90"/>
      <c r="AQD31" s="90"/>
      <c r="AQE31" s="90"/>
      <c r="AQF31" s="90"/>
      <c r="AQG31" s="90"/>
      <c r="AQH31" s="90"/>
      <c r="AQI31" s="90"/>
      <c r="AQJ31" s="90"/>
      <c r="AQK31" s="90"/>
      <c r="AQL31" s="90"/>
      <c r="AQM31" s="90"/>
      <c r="AQN31" s="90"/>
      <c r="AQO31" s="90"/>
      <c r="AQP31" s="90"/>
      <c r="AQQ31" s="90"/>
      <c r="AQR31" s="90"/>
      <c r="AQS31" s="90"/>
      <c r="AQT31" s="90"/>
      <c r="AQU31" s="90"/>
      <c r="AQV31" s="90"/>
      <c r="AQW31" s="90"/>
      <c r="AQX31" s="90"/>
      <c r="AQY31" s="90"/>
      <c r="AQZ31" s="90"/>
      <c r="ARA31" s="90"/>
      <c r="ARB31" s="90"/>
      <c r="ARC31" s="90"/>
      <c r="ARD31" s="90"/>
      <c r="ARE31" s="90"/>
      <c r="ARF31" s="90"/>
      <c r="ARG31" s="90"/>
      <c r="ARH31" s="90"/>
      <c r="ARI31" s="90"/>
      <c r="ARJ31" s="90"/>
      <c r="ARK31" s="90"/>
      <c r="ARL31" s="90"/>
      <c r="ARM31" s="90"/>
      <c r="ARN31" s="90"/>
      <c r="ARO31" s="90"/>
      <c r="ARP31" s="90"/>
      <c r="ARQ31" s="90"/>
      <c r="ARR31" s="90"/>
      <c r="ARS31" s="90"/>
      <c r="ART31" s="90"/>
      <c r="ARU31" s="90"/>
      <c r="ARV31" s="90"/>
      <c r="ARW31" s="90"/>
      <c r="ARX31" s="90"/>
      <c r="ARY31" s="90"/>
      <c r="ARZ31" s="90"/>
      <c r="ASA31" s="90"/>
      <c r="ASB31" s="90"/>
      <c r="ASC31" s="90"/>
      <c r="ASD31" s="90"/>
      <c r="ASE31" s="90"/>
      <c r="ASF31" s="90"/>
      <c r="ASG31" s="90"/>
      <c r="ASH31" s="90"/>
      <c r="ASI31" s="90"/>
      <c r="ASJ31" s="90"/>
      <c r="ASK31" s="90"/>
      <c r="ASL31" s="90"/>
      <c r="ASM31" s="90"/>
      <c r="ASN31" s="90"/>
      <c r="ASO31" s="90"/>
      <c r="ASP31" s="90"/>
      <c r="ASQ31" s="90"/>
      <c r="ASR31" s="90"/>
      <c r="ASS31" s="90"/>
      <c r="AST31" s="90"/>
      <c r="ASU31" s="90"/>
      <c r="ASV31" s="90"/>
      <c r="ASW31" s="90"/>
      <c r="ASX31" s="90"/>
      <c r="ASY31" s="90"/>
      <c r="ASZ31" s="90"/>
      <c r="ATA31" s="90"/>
      <c r="ATB31" s="90"/>
      <c r="ATC31" s="90"/>
      <c r="ATD31" s="90"/>
      <c r="ATE31" s="90"/>
      <c r="ATF31" s="90"/>
      <c r="ATG31" s="90"/>
      <c r="ATH31" s="90"/>
      <c r="ATI31" s="90"/>
      <c r="ATJ31" s="90"/>
      <c r="ATK31" s="90"/>
      <c r="ATL31" s="90"/>
      <c r="ATM31" s="90"/>
      <c r="ATN31" s="90"/>
      <c r="ATO31" s="90"/>
      <c r="ATP31" s="90"/>
      <c r="ATQ31" s="90"/>
      <c r="ATR31" s="90"/>
      <c r="ATS31" s="90"/>
      <c r="ATT31" s="90"/>
      <c r="ATU31" s="90"/>
      <c r="ATV31" s="90"/>
      <c r="ATW31" s="90"/>
      <c r="ATX31" s="90"/>
      <c r="ATY31" s="90"/>
      <c r="ATZ31" s="90"/>
      <c r="AUA31" s="90"/>
      <c r="AUB31" s="90"/>
      <c r="AUC31" s="90"/>
      <c r="AUD31" s="90"/>
      <c r="AUE31" s="90"/>
      <c r="AUF31" s="90"/>
      <c r="AUG31" s="90"/>
      <c r="AUH31" s="90"/>
      <c r="AUI31" s="90"/>
      <c r="AUJ31" s="90"/>
      <c r="AUK31" s="90"/>
      <c r="AUL31" s="90"/>
      <c r="AUM31" s="90"/>
      <c r="AUN31" s="90"/>
      <c r="AUO31" s="90"/>
      <c r="AUP31" s="90"/>
      <c r="AUQ31" s="90"/>
      <c r="AUR31" s="90"/>
      <c r="AUS31" s="90"/>
      <c r="AUT31" s="90"/>
      <c r="AUU31" s="90"/>
      <c r="AUV31" s="90"/>
      <c r="AUW31" s="90"/>
      <c r="AUX31" s="90"/>
      <c r="AUY31" s="90"/>
      <c r="AUZ31" s="90"/>
      <c r="AVA31" s="90"/>
      <c r="AVB31" s="90"/>
      <c r="AVC31" s="90"/>
      <c r="AVD31" s="90"/>
      <c r="AVE31" s="90"/>
      <c r="AVF31" s="90"/>
      <c r="AVG31" s="90"/>
      <c r="AVH31" s="90"/>
      <c r="AVI31" s="90"/>
      <c r="AVJ31" s="90"/>
      <c r="AVK31" s="90"/>
      <c r="AVL31" s="90"/>
      <c r="AVM31" s="90"/>
      <c r="AVN31" s="90"/>
      <c r="AVO31" s="90"/>
      <c r="AVP31" s="90"/>
      <c r="AVQ31" s="90"/>
      <c r="AVR31" s="90"/>
      <c r="AVS31" s="90"/>
      <c r="AVT31" s="90"/>
      <c r="AVU31" s="90"/>
      <c r="AVV31" s="90"/>
      <c r="AVW31" s="90"/>
      <c r="AVX31" s="90"/>
      <c r="AVY31" s="90"/>
      <c r="AVZ31" s="90"/>
      <c r="AWA31" s="90"/>
      <c r="AWB31" s="90"/>
      <c r="AWC31" s="90"/>
      <c r="AWD31" s="90"/>
      <c r="AWE31" s="90"/>
      <c r="AWF31" s="90"/>
      <c r="AWG31" s="90"/>
      <c r="AWH31" s="90"/>
      <c r="AWI31" s="90"/>
      <c r="AWJ31" s="90"/>
      <c r="AWK31" s="90"/>
      <c r="AWL31" s="90"/>
      <c r="AWM31" s="90"/>
      <c r="AWN31" s="90"/>
      <c r="AWO31" s="90"/>
      <c r="AWP31" s="90"/>
      <c r="AWQ31" s="90"/>
      <c r="AWR31" s="90"/>
      <c r="AWS31" s="90"/>
      <c r="AWT31" s="90"/>
      <c r="AWU31" s="90"/>
      <c r="AWV31" s="90"/>
      <c r="AWW31" s="90"/>
      <c r="AWX31" s="90"/>
      <c r="AWY31" s="90"/>
      <c r="AWZ31" s="90"/>
      <c r="AXA31" s="90"/>
      <c r="AXB31" s="90"/>
      <c r="AXC31" s="90"/>
      <c r="AXD31" s="90"/>
      <c r="AXE31" s="90"/>
      <c r="AXF31" s="90"/>
      <c r="AXG31" s="90"/>
      <c r="AXH31" s="90"/>
      <c r="AXI31" s="90"/>
      <c r="AXJ31" s="90"/>
      <c r="AXK31" s="90"/>
      <c r="AXL31" s="90"/>
      <c r="AXM31" s="90"/>
      <c r="AXN31" s="90"/>
      <c r="AXO31" s="90"/>
      <c r="AXP31" s="90"/>
      <c r="AXQ31" s="90"/>
      <c r="AXR31" s="90"/>
      <c r="AXS31" s="90"/>
      <c r="AXT31" s="90"/>
      <c r="AXU31" s="90"/>
      <c r="AXV31" s="90"/>
      <c r="AXW31" s="90"/>
      <c r="AXX31" s="90"/>
      <c r="AXY31" s="90"/>
      <c r="AXZ31" s="90"/>
      <c r="AYA31" s="90"/>
      <c r="AYB31" s="90"/>
      <c r="AYC31" s="90"/>
      <c r="AYD31" s="90"/>
      <c r="AYE31" s="90"/>
      <c r="AYF31" s="90"/>
      <c r="AYG31" s="90"/>
      <c r="AYH31" s="90"/>
      <c r="AYI31" s="90"/>
      <c r="AYJ31" s="90"/>
      <c r="AYK31" s="90"/>
      <c r="AYL31" s="90"/>
      <c r="AYM31" s="90"/>
      <c r="AYN31" s="90"/>
      <c r="AYO31" s="90"/>
      <c r="AYP31" s="90"/>
      <c r="AYQ31" s="90"/>
      <c r="AYR31" s="90"/>
      <c r="AYS31" s="90"/>
      <c r="AYT31" s="90"/>
      <c r="AYU31" s="90"/>
      <c r="AYV31" s="90"/>
      <c r="AYW31" s="90"/>
      <c r="AYX31" s="90"/>
      <c r="AYY31" s="90"/>
      <c r="AYZ31" s="90"/>
      <c r="AZA31" s="90"/>
      <c r="AZB31" s="90"/>
      <c r="AZC31" s="90"/>
      <c r="AZD31" s="90"/>
      <c r="AZE31" s="90"/>
      <c r="AZF31" s="90"/>
      <c r="AZG31" s="90"/>
      <c r="AZH31" s="90"/>
      <c r="AZI31" s="90"/>
      <c r="AZJ31" s="90"/>
      <c r="AZK31" s="90"/>
      <c r="AZL31" s="90"/>
      <c r="AZM31" s="90"/>
      <c r="AZN31" s="90"/>
      <c r="AZO31" s="90"/>
      <c r="AZP31" s="90"/>
      <c r="AZQ31" s="90"/>
      <c r="AZR31" s="90"/>
      <c r="AZS31" s="90"/>
      <c r="AZT31" s="90"/>
      <c r="AZU31" s="90"/>
      <c r="AZV31" s="90"/>
      <c r="AZW31" s="90"/>
      <c r="AZX31" s="90"/>
      <c r="AZY31" s="90"/>
      <c r="AZZ31" s="90"/>
      <c r="BAA31" s="90"/>
      <c r="BAB31" s="90"/>
      <c r="BAC31" s="90"/>
      <c r="BAD31" s="90"/>
      <c r="BAE31" s="90"/>
      <c r="BAF31" s="90"/>
      <c r="BAG31" s="90"/>
      <c r="BAH31" s="90"/>
      <c r="BAI31" s="90"/>
      <c r="BAJ31" s="90"/>
      <c r="BAK31" s="90"/>
      <c r="BAL31" s="90"/>
      <c r="BAM31" s="90"/>
      <c r="BAN31" s="90"/>
      <c r="BAO31" s="90"/>
      <c r="BAP31" s="90"/>
      <c r="BAQ31" s="90"/>
      <c r="BAR31" s="90"/>
      <c r="BAS31" s="90"/>
      <c r="BAT31" s="90"/>
      <c r="BAU31" s="90"/>
      <c r="BAV31" s="90"/>
      <c r="BAW31" s="90"/>
      <c r="BAX31" s="90"/>
      <c r="BAY31" s="90"/>
      <c r="BAZ31" s="90"/>
      <c r="BBA31" s="90"/>
      <c r="BBB31" s="90"/>
      <c r="BBC31" s="90"/>
      <c r="BBD31" s="90"/>
      <c r="BBE31" s="90"/>
      <c r="BBF31" s="90"/>
      <c r="BBG31" s="90"/>
      <c r="BBH31" s="90"/>
      <c r="BBI31" s="90"/>
      <c r="BBJ31" s="90"/>
      <c r="BBK31" s="90"/>
      <c r="BBL31" s="90"/>
      <c r="BBM31" s="90"/>
      <c r="BBN31" s="90"/>
      <c r="BBO31" s="90"/>
      <c r="BBP31" s="90"/>
      <c r="BBQ31" s="90"/>
      <c r="BBR31" s="90"/>
      <c r="BBS31" s="90"/>
      <c r="BBT31" s="90"/>
      <c r="BBU31" s="90"/>
      <c r="BBV31" s="90"/>
      <c r="BBW31" s="90"/>
      <c r="BBX31" s="90"/>
      <c r="BBY31" s="90"/>
      <c r="BBZ31" s="90"/>
      <c r="BCA31" s="90"/>
      <c r="BCB31" s="90"/>
      <c r="BCC31" s="90"/>
      <c r="BCD31" s="90"/>
      <c r="BCE31" s="90"/>
      <c r="BCF31" s="90"/>
      <c r="BCG31" s="90"/>
      <c r="BCH31" s="90"/>
      <c r="BCI31" s="90"/>
      <c r="BCJ31" s="90"/>
      <c r="BCK31" s="90"/>
      <c r="BCL31" s="90"/>
      <c r="BCM31" s="90"/>
      <c r="BCN31" s="90"/>
      <c r="BCO31" s="90"/>
      <c r="BCP31" s="90"/>
      <c r="BCQ31" s="90"/>
      <c r="BCR31" s="90"/>
      <c r="BCS31" s="90"/>
      <c r="BCT31" s="90"/>
      <c r="BCU31" s="90"/>
      <c r="BCV31" s="90"/>
      <c r="BCW31" s="90"/>
      <c r="BCX31" s="90"/>
      <c r="BCY31" s="90"/>
      <c r="BCZ31" s="90"/>
      <c r="BDA31" s="90"/>
      <c r="BDB31" s="90"/>
      <c r="BDC31" s="90"/>
      <c r="BDD31" s="90"/>
      <c r="BDE31" s="90"/>
      <c r="BDF31" s="90"/>
      <c r="BDG31" s="90"/>
      <c r="BDH31" s="90"/>
      <c r="BDI31" s="90"/>
      <c r="BDJ31" s="90"/>
      <c r="BDK31" s="90"/>
      <c r="BDL31" s="90"/>
      <c r="BDM31" s="90"/>
      <c r="BDN31" s="90"/>
      <c r="BDO31" s="90"/>
      <c r="BDP31" s="90"/>
      <c r="BDQ31" s="90"/>
      <c r="BDR31" s="90"/>
      <c r="BDS31" s="90"/>
      <c r="BDT31" s="90"/>
      <c r="BDU31" s="90"/>
      <c r="BDV31" s="90"/>
      <c r="BDW31" s="90"/>
      <c r="BDX31" s="90"/>
      <c r="BDY31" s="90"/>
      <c r="BDZ31" s="90"/>
      <c r="BEA31" s="90"/>
      <c r="BEB31" s="90"/>
      <c r="BEC31" s="90"/>
      <c r="BED31" s="90"/>
      <c r="BEE31" s="90"/>
      <c r="BEF31" s="90"/>
      <c r="BEG31" s="90"/>
      <c r="BEH31" s="90"/>
      <c r="BEI31" s="90"/>
      <c r="BEJ31" s="90"/>
      <c r="BEK31" s="90"/>
      <c r="BEL31" s="90"/>
      <c r="BEM31" s="90"/>
      <c r="BEN31" s="90"/>
      <c r="BEO31" s="90"/>
      <c r="BEP31" s="90"/>
      <c r="BEQ31" s="90"/>
      <c r="BER31" s="90"/>
      <c r="BES31" s="90"/>
      <c r="BET31" s="90"/>
      <c r="BEU31" s="90"/>
      <c r="BEV31" s="90"/>
      <c r="BEW31" s="90"/>
      <c r="BEX31" s="90"/>
      <c r="BEY31" s="90"/>
      <c r="BEZ31" s="90"/>
      <c r="BFA31" s="90"/>
      <c r="BFB31" s="90"/>
      <c r="BFC31" s="90"/>
      <c r="BFD31" s="90"/>
      <c r="BFE31" s="90"/>
      <c r="BFF31" s="90"/>
      <c r="BFG31" s="90"/>
      <c r="BFH31" s="90"/>
      <c r="BFI31" s="90"/>
      <c r="BFJ31" s="90"/>
      <c r="BFK31" s="90"/>
      <c r="BFL31" s="90"/>
      <c r="BFM31" s="90"/>
      <c r="BFN31" s="90"/>
      <c r="BFO31" s="90"/>
      <c r="BFP31" s="90"/>
      <c r="BFQ31" s="90"/>
      <c r="BFR31" s="90"/>
      <c r="BFS31" s="90"/>
      <c r="BFT31" s="90"/>
      <c r="BFU31" s="90"/>
      <c r="BFV31" s="90"/>
      <c r="BFW31" s="90"/>
      <c r="BFX31" s="90"/>
      <c r="BFY31" s="90"/>
      <c r="BFZ31" s="90"/>
      <c r="BGA31" s="90"/>
    </row>
    <row r="32" spans="1:1535" s="156" customFormat="1" ht="12" customHeight="1" x14ac:dyDescent="0.2">
      <c r="A32" s="370" t="s">
        <v>117</v>
      </c>
      <c r="B32" s="371"/>
      <c r="C32" s="182">
        <f>Zápisy!W1249</f>
        <v>2</v>
      </c>
      <c r="D32" s="170">
        <f>Zápisy!X1249</f>
        <v>4</v>
      </c>
      <c r="E32" s="167">
        <f>Zápisy!W633</f>
        <v>4</v>
      </c>
      <c r="F32" s="177">
        <f>Zápisy!X633</f>
        <v>2</v>
      </c>
      <c r="G32" s="137">
        <f>Zápisy!W1844</f>
        <v>0</v>
      </c>
      <c r="H32" s="170">
        <f>Zápisy!X1844</f>
        <v>6</v>
      </c>
      <c r="I32" s="167">
        <f>Zápisy!U480</f>
        <v>4</v>
      </c>
      <c r="J32" s="177">
        <f>Zápisy!V480</f>
        <v>2</v>
      </c>
      <c r="K32" s="137">
        <f>Zápisy!U1645</f>
        <v>2</v>
      </c>
      <c r="L32" s="170">
        <f>Zápisy!V1645</f>
        <v>4</v>
      </c>
      <c r="M32" s="167">
        <f>Zápisy!W325</f>
        <v>2</v>
      </c>
      <c r="N32" s="177">
        <f>Zápisy!X325</f>
        <v>4</v>
      </c>
      <c r="O32" s="137">
        <f>Zápisy!W1448</f>
        <v>4</v>
      </c>
      <c r="P32" s="170">
        <f>Zápisy!X1448</f>
        <v>2</v>
      </c>
      <c r="Q32" s="167">
        <f>Zápisy!U172</f>
        <v>6</v>
      </c>
      <c r="R32" s="177">
        <f>Zápisy!V172</f>
        <v>0</v>
      </c>
      <c r="S32" s="284" t="s">
        <v>79</v>
      </c>
      <c r="T32" s="285"/>
      <c r="U32" s="167">
        <f>Zápisy!W2636</f>
        <v>0</v>
      </c>
      <c r="V32" s="177">
        <f>Zápisy!X2636</f>
        <v>6</v>
      </c>
      <c r="W32" s="137">
        <f>Zápisy!U1096</f>
        <v>6</v>
      </c>
      <c r="X32" s="170">
        <f>Zápisy!V1096</f>
        <v>0</v>
      </c>
      <c r="Y32" s="167">
        <f>Zápisy!U2437</f>
        <v>6</v>
      </c>
      <c r="Z32" s="177">
        <f>Zápisy!V2437</f>
        <v>0</v>
      </c>
      <c r="AA32" s="137">
        <f>Zápisy!W941</f>
        <v>6</v>
      </c>
      <c r="AB32" s="170">
        <f>Zápisy!X941</f>
        <v>0</v>
      </c>
      <c r="AC32" s="167">
        <f>Zápisy!W2240</f>
        <v>4</v>
      </c>
      <c r="AD32" s="177">
        <f>Zápisy!X2240</f>
        <v>2</v>
      </c>
      <c r="AE32" s="137">
        <f>Zápisy!U788</f>
        <v>0</v>
      </c>
      <c r="AF32" s="170">
        <f>Zápisy!V788</f>
        <v>6</v>
      </c>
      <c r="AG32" s="167">
        <f>Zápisy!U2041</f>
        <v>6</v>
      </c>
      <c r="AH32" s="134">
        <f>Zápisy!V2041</f>
        <v>0</v>
      </c>
      <c r="AI32" s="351">
        <f>SUM(CD32:DI32)</f>
        <v>15</v>
      </c>
      <c r="AJ32" s="420">
        <f>SUM(DK32:EP34)</f>
        <v>9</v>
      </c>
      <c r="AK32" s="420">
        <f>SUM(ER32:FW34)</f>
        <v>0</v>
      </c>
      <c r="AL32" s="420">
        <f>SUM(FY32:HD34)</f>
        <v>6</v>
      </c>
      <c r="AM32" s="376">
        <f>SUM(HF32:IK34)</f>
        <v>52</v>
      </c>
      <c r="AN32" s="443" t="s">
        <v>62</v>
      </c>
      <c r="AO32" s="399">
        <f>SUM(IM32:JR34)</f>
        <v>38</v>
      </c>
      <c r="AP32" s="394">
        <f>SUM(JT32:KY34)</f>
        <v>66.5</v>
      </c>
      <c r="AQ32" s="400" t="s">
        <v>62</v>
      </c>
      <c r="AR32" s="395">
        <f>SUM(LA32:MF34)</f>
        <v>53.5</v>
      </c>
      <c r="AS32" s="355">
        <f>IF(AI32=0,0,ML32/AI32)</f>
        <v>997.4666666666667</v>
      </c>
      <c r="AT32" s="352">
        <f>SUM(AW32:CB34)</f>
        <v>18</v>
      </c>
      <c r="AU32" s="342">
        <f t="shared" ref="AU32" si="14">RANK(MN32,$MN$8:$MN$55)</f>
        <v>8</v>
      </c>
      <c r="AV32" s="90"/>
      <c r="AW32" s="334">
        <f>IF(C32&gt;D32,2,IF(AND(C32=D32,C32&gt;1),1,0))</f>
        <v>0</v>
      </c>
      <c r="AX32" s="334"/>
      <c r="AY32" s="334">
        <f>IF(E32&gt;F32,2,IF(AND(E32=F32,E32&gt;1),1,0))</f>
        <v>2</v>
      </c>
      <c r="AZ32" s="334"/>
      <c r="BA32" s="334">
        <f>IF(G32&gt;H32,2,IF(AND(G32=H32,G32&gt;1),1,0))</f>
        <v>0</v>
      </c>
      <c r="BB32" s="334"/>
      <c r="BC32" s="334">
        <f>IF(I32&gt;J32,2,IF(AND(I32=J32,I32&gt;1),1,0))</f>
        <v>2</v>
      </c>
      <c r="BD32" s="334"/>
      <c r="BE32" s="334">
        <f>IF(K32&gt;L32,2,IF(AND(K32=L32,K32&gt;1),1,0))</f>
        <v>0</v>
      </c>
      <c r="BF32" s="334"/>
      <c r="BG32" s="334">
        <f>IF(M32&gt;N32,2,IF(AND(M32=N32,M32&gt;1),1,0))</f>
        <v>0</v>
      </c>
      <c r="BH32" s="334"/>
      <c r="BI32" s="334">
        <f>IF(O32&gt;P32,2,IF(AND(O32=P32,O32&gt;1),1,0))</f>
        <v>2</v>
      </c>
      <c r="BJ32" s="334"/>
      <c r="BK32" s="334">
        <f>IF(Q32&gt;R32,2,IF(AND(Q32=R32,Q32&gt;1),1,0))</f>
        <v>2</v>
      </c>
      <c r="BL32" s="334"/>
      <c r="BM32" s="334"/>
      <c r="BN32" s="334"/>
      <c r="BO32" s="334">
        <f>IF(U32&gt;V32,2,IF(AND(U32=V32,U32&gt;1),1,0))</f>
        <v>0</v>
      </c>
      <c r="BP32" s="334"/>
      <c r="BQ32" s="334">
        <f>IF(W32&gt;X32,2,IF(AND(W32=X32,W32&gt;1),1,0))</f>
        <v>2</v>
      </c>
      <c r="BR32" s="334"/>
      <c r="BS32" s="334">
        <f>IF(Y32&gt;Z32,2,IF(AND(Y32=Z32,Y32&gt;1),1,0))</f>
        <v>2</v>
      </c>
      <c r="BT32" s="334"/>
      <c r="BU32" s="334">
        <f>IF(AA32&gt;AB32,2,IF(AND(AA32=AB32,AA32&gt;1),1,0))</f>
        <v>2</v>
      </c>
      <c r="BV32" s="334"/>
      <c r="BW32" s="334">
        <f>IF(AC32&gt;AD32,2,IF(AND(AC32=AD32,AC32&gt;1),1,0))</f>
        <v>2</v>
      </c>
      <c r="BX32" s="334"/>
      <c r="BY32" s="334">
        <f>IF(AE32&gt;AF32,2,IF(AND(AE32=AF32,AE32&gt;1),1,0))</f>
        <v>0</v>
      </c>
      <c r="BZ32" s="334"/>
      <c r="CA32" s="334">
        <f>IF(AG32&gt;AH32,2,IF(AND(AG32=AH32,AG32&gt;1),1,0))</f>
        <v>2</v>
      </c>
      <c r="CB32" s="334"/>
      <c r="CC32" s="90"/>
      <c r="CD32" s="334">
        <f>IF(C32+D32&gt;0,1,0)</f>
        <v>1</v>
      </c>
      <c r="CE32" s="334"/>
      <c r="CF32" s="334">
        <f>IF(E32+F32&gt;0,1,0)</f>
        <v>1</v>
      </c>
      <c r="CG32" s="334"/>
      <c r="CH32" s="334">
        <f>IF(G32+H32&gt;0,1,0)</f>
        <v>1</v>
      </c>
      <c r="CI32" s="334"/>
      <c r="CJ32" s="334">
        <f>IF(I32+J32&gt;0,1,0)</f>
        <v>1</v>
      </c>
      <c r="CK32" s="334"/>
      <c r="CL32" s="334">
        <f>IF(K32+L32&gt;0,1,0)</f>
        <v>1</v>
      </c>
      <c r="CM32" s="334"/>
      <c r="CN32" s="334">
        <f>IF(M32+N32&gt;0,1,0)</f>
        <v>1</v>
      </c>
      <c r="CO32" s="334"/>
      <c r="CP32" s="334">
        <f>IF(O32+P32&gt;0,1,0)</f>
        <v>1</v>
      </c>
      <c r="CQ32" s="334"/>
      <c r="CR32" s="334">
        <f>IF(Q32+R32&gt;0,1,0)</f>
        <v>1</v>
      </c>
      <c r="CS32" s="334"/>
      <c r="CT32" s="334"/>
      <c r="CU32" s="334"/>
      <c r="CV32" s="334">
        <f>IF(U32+V32&gt;0,1,0)</f>
        <v>1</v>
      </c>
      <c r="CW32" s="334"/>
      <c r="CX32" s="334">
        <f>IF(W32+X32&gt;0,1,0)</f>
        <v>1</v>
      </c>
      <c r="CY32" s="334"/>
      <c r="CZ32" s="334">
        <f>IF(Y32+Z32&gt;0,1,0)</f>
        <v>1</v>
      </c>
      <c r="DA32" s="334"/>
      <c r="DB32" s="334">
        <f>IF(AA32+AB32&gt;0,1,0)</f>
        <v>1</v>
      </c>
      <c r="DC32" s="334"/>
      <c r="DD32" s="334">
        <f>IF(AC32+AD32&gt;0,1,0)</f>
        <v>1</v>
      </c>
      <c r="DE32" s="334"/>
      <c r="DF32" s="334">
        <f>IF(AE32+AF32&gt;0,1,0)</f>
        <v>1</v>
      </c>
      <c r="DG32" s="334"/>
      <c r="DH32" s="334">
        <f>IF(AG32+AH32&gt;0,1,0)</f>
        <v>1</v>
      </c>
      <c r="DI32" s="334"/>
      <c r="DJ32" s="151"/>
      <c r="DK32" s="334">
        <f>IF(C32&gt;D32,1,0)</f>
        <v>0</v>
      </c>
      <c r="DL32" s="334"/>
      <c r="DM32" s="334">
        <f>IF(E32&gt;F32,1,0)</f>
        <v>1</v>
      </c>
      <c r="DN32" s="334"/>
      <c r="DO32" s="334">
        <f>IF(G32&gt;H32,1,0)</f>
        <v>0</v>
      </c>
      <c r="DP32" s="334"/>
      <c r="DQ32" s="334">
        <f>IF(I32&gt;J32,1,0)</f>
        <v>1</v>
      </c>
      <c r="DR32" s="334"/>
      <c r="DS32" s="334">
        <f>IF(K32&gt;L32,1,0)</f>
        <v>0</v>
      </c>
      <c r="DT32" s="334"/>
      <c r="DU32" s="334">
        <f>IF(M32&gt;N32,1,0)</f>
        <v>0</v>
      </c>
      <c r="DV32" s="334"/>
      <c r="DW32" s="334">
        <f>IF(O32&gt;P32,1,0)</f>
        <v>1</v>
      </c>
      <c r="DX32" s="334"/>
      <c r="DY32" s="334">
        <f>IF(Q32&gt;R32,1,0)</f>
        <v>1</v>
      </c>
      <c r="DZ32" s="334"/>
      <c r="EA32" s="334"/>
      <c r="EB32" s="334"/>
      <c r="EC32" s="334">
        <f>IF(U32&gt;V32,1,0)</f>
        <v>0</v>
      </c>
      <c r="ED32" s="334"/>
      <c r="EE32" s="334">
        <f>IF(W32&gt;X32,1,0)</f>
        <v>1</v>
      </c>
      <c r="EF32" s="334"/>
      <c r="EG32" s="334">
        <f>IF(Y32&gt;Z32,1,0)</f>
        <v>1</v>
      </c>
      <c r="EH32" s="334"/>
      <c r="EI32" s="334">
        <f>IF(AA32&gt;AB32,1,0)</f>
        <v>1</v>
      </c>
      <c r="EJ32" s="334"/>
      <c r="EK32" s="334">
        <f>IF(AC32&gt;AD32,1,0)</f>
        <v>1</v>
      </c>
      <c r="EL32" s="334"/>
      <c r="EM32" s="334">
        <f>IF(AE32&gt;AF32,1,0)</f>
        <v>0</v>
      </c>
      <c r="EN32" s="334"/>
      <c r="EO32" s="334">
        <f>IF(AG32&gt;AH32,1,0)</f>
        <v>1</v>
      </c>
      <c r="EP32" s="334"/>
      <c r="EQ32" s="90"/>
      <c r="ER32" s="334">
        <f>IF(AND(C32=D32,C32&gt;0),1,0)</f>
        <v>0</v>
      </c>
      <c r="ES32" s="334"/>
      <c r="ET32" s="334">
        <f>IF(AND(E32=F32,E32&gt;0),1,0)</f>
        <v>0</v>
      </c>
      <c r="EU32" s="334"/>
      <c r="EV32" s="334">
        <f>IF(AND(G32=H32,G32&gt;0),1,0)</f>
        <v>0</v>
      </c>
      <c r="EW32" s="334"/>
      <c r="EX32" s="334">
        <f>IF(AND(I32=J32,I32&gt;0),1,0)</f>
        <v>0</v>
      </c>
      <c r="EY32" s="334"/>
      <c r="EZ32" s="334">
        <f>IF(AND(K32=L32,K32&gt;0),1,0)</f>
        <v>0</v>
      </c>
      <c r="FA32" s="334"/>
      <c r="FB32" s="334">
        <f>IF(AND(M32=N32,M32&gt;0),1,0)</f>
        <v>0</v>
      </c>
      <c r="FC32" s="334"/>
      <c r="FD32" s="334">
        <f>IF(AND(O32=P32,O32&gt;0),1,0)</f>
        <v>0</v>
      </c>
      <c r="FE32" s="334"/>
      <c r="FF32" s="334">
        <f>IF(AND(Q32=R32,Q32&gt;0),1,0)</f>
        <v>0</v>
      </c>
      <c r="FG32" s="334"/>
      <c r="FH32" s="334"/>
      <c r="FI32" s="334"/>
      <c r="FJ32" s="334">
        <f>IF(AND(U32=V32,U32&gt;0),1,0)</f>
        <v>0</v>
      </c>
      <c r="FK32" s="334"/>
      <c r="FL32" s="334">
        <f>IF(AND(W32=X32,W32&gt;0),1,0)</f>
        <v>0</v>
      </c>
      <c r="FM32" s="334"/>
      <c r="FN32" s="334">
        <f>IF(AND(Y32=Z32,Y32&gt;0),1,0)</f>
        <v>0</v>
      </c>
      <c r="FO32" s="334"/>
      <c r="FP32" s="334">
        <f>IF(AND(AA32=AB32,AA32&gt;0),1,0)</f>
        <v>0</v>
      </c>
      <c r="FQ32" s="334"/>
      <c r="FR32" s="334">
        <f>IF(AND(AC32=AD32,AC32&gt;0),1,0)</f>
        <v>0</v>
      </c>
      <c r="FS32" s="334"/>
      <c r="FT32" s="334">
        <f>IF(AND(AE32=AF32,AE32&gt;0),1,0)</f>
        <v>0</v>
      </c>
      <c r="FU32" s="334"/>
      <c r="FV32" s="334">
        <f>IF(AND(AG32=AH32,AG32&gt;0),1,0)</f>
        <v>0</v>
      </c>
      <c r="FW32" s="334"/>
      <c r="FX32" s="90"/>
      <c r="FY32" s="334">
        <f>IF(C32&lt;D32,1,0)</f>
        <v>1</v>
      </c>
      <c r="FZ32" s="334"/>
      <c r="GA32" s="334">
        <f>IF(E32&lt;F32,1,0)</f>
        <v>0</v>
      </c>
      <c r="GB32" s="334"/>
      <c r="GC32" s="334">
        <f>IF(G32&lt;H32,1,0)</f>
        <v>1</v>
      </c>
      <c r="GD32" s="334"/>
      <c r="GE32" s="334">
        <f>IF(I32&lt;J32,1,0)</f>
        <v>0</v>
      </c>
      <c r="GF32" s="334"/>
      <c r="GG32" s="334">
        <f>IF(K32&lt;L32,1,0)</f>
        <v>1</v>
      </c>
      <c r="GH32" s="334"/>
      <c r="GI32" s="334">
        <f>IF(M32&lt;N32,1,0)</f>
        <v>1</v>
      </c>
      <c r="GJ32" s="334"/>
      <c r="GK32" s="334">
        <f>IF(O32&lt;P32,1,0)</f>
        <v>0</v>
      </c>
      <c r="GL32" s="334"/>
      <c r="GM32" s="334">
        <f>IF(Q32&lt;R32,1,0)</f>
        <v>0</v>
      </c>
      <c r="GN32" s="334"/>
      <c r="GO32" s="334"/>
      <c r="GP32" s="334"/>
      <c r="GQ32" s="334">
        <f>IF(U32&lt;V32,1,0)</f>
        <v>1</v>
      </c>
      <c r="GR32" s="334"/>
      <c r="GS32" s="334">
        <f>IF(W32&lt;X32,1,0)</f>
        <v>0</v>
      </c>
      <c r="GT32" s="334"/>
      <c r="GU32" s="334">
        <f>IF(Y32&lt;Z32,1,0)</f>
        <v>0</v>
      </c>
      <c r="GV32" s="334"/>
      <c r="GW32" s="334">
        <f>IF(AA32&lt;AB32,1,0)</f>
        <v>0</v>
      </c>
      <c r="GX32" s="334"/>
      <c r="GY32" s="334">
        <f>IF(AC32&lt;AD32,1,0)</f>
        <v>0</v>
      </c>
      <c r="GZ32" s="334"/>
      <c r="HA32" s="334">
        <f>IF(AE32&lt;AF32,1,0)</f>
        <v>1</v>
      </c>
      <c r="HB32" s="334"/>
      <c r="HC32" s="334">
        <f>IF(AG32&lt;AH32,1,0)</f>
        <v>0</v>
      </c>
      <c r="HD32" s="334"/>
      <c r="HE32" s="90"/>
      <c r="HF32" s="334">
        <f>C32</f>
        <v>2</v>
      </c>
      <c r="HG32" s="334"/>
      <c r="HH32" s="334">
        <f>E32</f>
        <v>4</v>
      </c>
      <c r="HI32" s="334"/>
      <c r="HJ32" s="334">
        <f>G32</f>
        <v>0</v>
      </c>
      <c r="HK32" s="334"/>
      <c r="HL32" s="334">
        <f>I32</f>
        <v>4</v>
      </c>
      <c r="HM32" s="334"/>
      <c r="HN32" s="334">
        <f>K32</f>
        <v>2</v>
      </c>
      <c r="HO32" s="334"/>
      <c r="HP32" s="334">
        <f>M32</f>
        <v>2</v>
      </c>
      <c r="HQ32" s="334"/>
      <c r="HR32" s="334">
        <f>O32</f>
        <v>4</v>
      </c>
      <c r="HS32" s="334"/>
      <c r="HT32" s="334">
        <f>Q32</f>
        <v>6</v>
      </c>
      <c r="HU32" s="334"/>
      <c r="HV32" s="334"/>
      <c r="HW32" s="334"/>
      <c r="HX32" s="334">
        <f>U32</f>
        <v>0</v>
      </c>
      <c r="HY32" s="334"/>
      <c r="HZ32" s="334">
        <f>W32</f>
        <v>6</v>
      </c>
      <c r="IA32" s="334"/>
      <c r="IB32" s="334">
        <f>Y32</f>
        <v>6</v>
      </c>
      <c r="IC32" s="334"/>
      <c r="ID32" s="334">
        <f>AA32</f>
        <v>6</v>
      </c>
      <c r="IE32" s="334"/>
      <c r="IF32" s="334">
        <f>AC32</f>
        <v>4</v>
      </c>
      <c r="IG32" s="334"/>
      <c r="IH32" s="334">
        <f>AE32</f>
        <v>0</v>
      </c>
      <c r="II32" s="334"/>
      <c r="IJ32" s="334">
        <f>AG32</f>
        <v>6</v>
      </c>
      <c r="IK32" s="334"/>
      <c r="IL32" s="90"/>
      <c r="IM32" s="334">
        <f>D32</f>
        <v>4</v>
      </c>
      <c r="IN32" s="334"/>
      <c r="IO32" s="334">
        <f>F32</f>
        <v>2</v>
      </c>
      <c r="IP32" s="334"/>
      <c r="IQ32" s="334">
        <f>H32</f>
        <v>6</v>
      </c>
      <c r="IR32" s="334"/>
      <c r="IS32" s="334">
        <f>J32</f>
        <v>2</v>
      </c>
      <c r="IT32" s="334"/>
      <c r="IU32" s="334">
        <f>L32</f>
        <v>4</v>
      </c>
      <c r="IV32" s="334"/>
      <c r="IW32" s="334">
        <f>N32</f>
        <v>4</v>
      </c>
      <c r="IX32" s="334"/>
      <c r="IY32" s="334">
        <f>P32</f>
        <v>2</v>
      </c>
      <c r="IZ32" s="334"/>
      <c r="JA32" s="334">
        <f>R32</f>
        <v>0</v>
      </c>
      <c r="JB32" s="334"/>
      <c r="JC32" s="334"/>
      <c r="JD32" s="334"/>
      <c r="JE32" s="334">
        <f>V32</f>
        <v>6</v>
      </c>
      <c r="JF32" s="334"/>
      <c r="JG32" s="334">
        <f>X32</f>
        <v>0</v>
      </c>
      <c r="JH32" s="334"/>
      <c r="JI32" s="334">
        <f>Z32</f>
        <v>0</v>
      </c>
      <c r="JJ32" s="334"/>
      <c r="JK32" s="334">
        <f>AB32</f>
        <v>0</v>
      </c>
      <c r="JL32" s="334"/>
      <c r="JM32" s="334">
        <f>AD32</f>
        <v>2</v>
      </c>
      <c r="JN32" s="334"/>
      <c r="JO32" s="334">
        <f>AF32</f>
        <v>6</v>
      </c>
      <c r="JP32" s="334"/>
      <c r="JQ32" s="334">
        <f>AH32</f>
        <v>0</v>
      </c>
      <c r="JR32" s="334"/>
      <c r="JS32" s="90"/>
      <c r="JT32" s="334">
        <f>C33</f>
        <v>3</v>
      </c>
      <c r="JU32" s="334"/>
      <c r="JV32" s="334">
        <f>E33</f>
        <v>6</v>
      </c>
      <c r="JW32" s="334"/>
      <c r="JX32" s="334">
        <f>G33</f>
        <v>1</v>
      </c>
      <c r="JY32" s="334"/>
      <c r="JZ32" s="334">
        <f>I33</f>
        <v>4</v>
      </c>
      <c r="KA32" s="334"/>
      <c r="KB32" s="334">
        <f>K33</f>
        <v>4</v>
      </c>
      <c r="KC32" s="334"/>
      <c r="KD32" s="334">
        <f>M33</f>
        <v>3</v>
      </c>
      <c r="KE32" s="334"/>
      <c r="KF32" s="334">
        <f>O33</f>
        <v>4</v>
      </c>
      <c r="KG32" s="334"/>
      <c r="KH32" s="334">
        <f>Q33</f>
        <v>8</v>
      </c>
      <c r="KI32" s="334"/>
      <c r="KJ32" s="334"/>
      <c r="KK32" s="334"/>
      <c r="KL32" s="334">
        <f>U33</f>
        <v>2</v>
      </c>
      <c r="KM32" s="334"/>
      <c r="KN32" s="334">
        <f>W33</f>
        <v>6.5</v>
      </c>
      <c r="KO32" s="334"/>
      <c r="KP32" s="334">
        <f>Y33</f>
        <v>7</v>
      </c>
      <c r="KQ32" s="334"/>
      <c r="KR32" s="334">
        <f>AA33</f>
        <v>6</v>
      </c>
      <c r="KS32" s="334"/>
      <c r="KT32" s="334">
        <f>AC33</f>
        <v>4</v>
      </c>
      <c r="KU32" s="334"/>
      <c r="KV32" s="334">
        <f>AE33</f>
        <v>2.5</v>
      </c>
      <c r="KW32" s="334"/>
      <c r="KX32" s="334">
        <f>AG33</f>
        <v>5.5</v>
      </c>
      <c r="KY32" s="334"/>
      <c r="KZ32" s="90"/>
      <c r="LA32" s="334">
        <f>D33</f>
        <v>5</v>
      </c>
      <c r="LB32" s="334"/>
      <c r="LC32" s="334">
        <f>F33</f>
        <v>2</v>
      </c>
      <c r="LD32" s="334"/>
      <c r="LE32" s="334">
        <f>H33</f>
        <v>7</v>
      </c>
      <c r="LF32" s="334"/>
      <c r="LG32" s="334">
        <f>J33</f>
        <v>4</v>
      </c>
      <c r="LH32" s="334"/>
      <c r="LI32" s="334">
        <f>L33</f>
        <v>4</v>
      </c>
      <c r="LJ32" s="334"/>
      <c r="LK32" s="334">
        <f>N33</f>
        <v>5</v>
      </c>
      <c r="LL32" s="334"/>
      <c r="LM32" s="334">
        <f>P33</f>
        <v>4</v>
      </c>
      <c r="LN32" s="334"/>
      <c r="LO32" s="334">
        <f>R33</f>
        <v>0</v>
      </c>
      <c r="LP32" s="334"/>
      <c r="LQ32" s="334"/>
      <c r="LR32" s="334"/>
      <c r="LS32" s="334">
        <f>V33</f>
        <v>6</v>
      </c>
      <c r="LT32" s="334"/>
      <c r="LU32" s="334">
        <f>X33</f>
        <v>1.5</v>
      </c>
      <c r="LV32" s="334"/>
      <c r="LW32" s="334">
        <f>Z33</f>
        <v>1</v>
      </c>
      <c r="LX32" s="334"/>
      <c r="LY32" s="334">
        <f>AB33</f>
        <v>2</v>
      </c>
      <c r="LZ32" s="334"/>
      <c r="MA32" s="334">
        <f>AD33</f>
        <v>4</v>
      </c>
      <c r="MB32" s="334"/>
      <c r="MC32" s="334">
        <f>AF33</f>
        <v>5.5</v>
      </c>
      <c r="MD32" s="334"/>
      <c r="ME32" s="334">
        <f>AH33</f>
        <v>2.5</v>
      </c>
      <c r="MF32" s="334"/>
      <c r="MG32" s="90"/>
      <c r="MH32" s="462">
        <f>AM32-AO32</f>
        <v>14</v>
      </c>
      <c r="MI32" s="153"/>
      <c r="MJ32" s="461">
        <f>AP32-AR32</f>
        <v>13</v>
      </c>
      <c r="MK32" s="188"/>
      <c r="ML32" s="336">
        <f>SUM(C34+E34+G34+I34+K34+M34+O34+Q34+U34+W34+Y34+AA34+AC34+AE34+AG34)</f>
        <v>14962</v>
      </c>
      <c r="MM32" s="153"/>
      <c r="MN32" s="462">
        <f>(AT32*100000000)+(MH32*1000000)+(MJ32*10000)+AS32-MP32</f>
        <v>1814130997.4666667</v>
      </c>
      <c r="MO32" s="90"/>
      <c r="MP32" s="327">
        <f t="shared" ref="MP32" si="15">IF(AI32=0,100000000,0)</f>
        <v>0</v>
      </c>
      <c r="MQ32" s="90"/>
      <c r="MR32" s="90"/>
      <c r="MS32" s="90"/>
      <c r="MT32" s="90"/>
      <c r="MU32" s="90"/>
      <c r="MV32" s="90"/>
      <c r="MW32" s="90"/>
      <c r="MX32" s="90"/>
      <c r="MY32" s="90"/>
      <c r="MZ32" s="90"/>
      <c r="NA32" s="90"/>
      <c r="NB32" s="90"/>
      <c r="NC32" s="90"/>
      <c r="ND32" s="90"/>
      <c r="NE32" s="90"/>
      <c r="NF32" s="90"/>
      <c r="NG32" s="90"/>
      <c r="NH32" s="90"/>
      <c r="NI32" s="90"/>
      <c r="NJ32" s="90"/>
      <c r="NK32" s="90"/>
      <c r="NL32" s="90"/>
      <c r="NM32" s="90"/>
      <c r="NN32" s="90"/>
      <c r="NO32" s="90"/>
      <c r="NP32" s="90"/>
      <c r="NQ32" s="90"/>
      <c r="NR32" s="90"/>
      <c r="NS32" s="90"/>
      <c r="NT32" s="90"/>
      <c r="NU32" s="90"/>
      <c r="NV32" s="90"/>
      <c r="NW32" s="90"/>
      <c r="NX32" s="90"/>
      <c r="NY32" s="90"/>
      <c r="NZ32" s="90"/>
      <c r="OA32" s="90"/>
      <c r="OB32" s="90"/>
      <c r="OC32" s="90"/>
      <c r="OD32" s="90"/>
      <c r="OE32" s="90"/>
      <c r="OF32" s="90"/>
      <c r="OG32" s="90"/>
      <c r="OH32" s="90"/>
      <c r="OI32" s="90"/>
      <c r="OJ32" s="90"/>
      <c r="OK32" s="90"/>
      <c r="OL32" s="90"/>
      <c r="OM32" s="90"/>
      <c r="ON32" s="90"/>
      <c r="OO32" s="90"/>
      <c r="OP32" s="90"/>
      <c r="OQ32" s="90"/>
      <c r="OR32" s="90"/>
      <c r="OS32" s="90"/>
      <c r="OT32" s="90"/>
      <c r="OU32" s="90"/>
      <c r="OV32" s="90"/>
      <c r="OW32" s="90"/>
      <c r="OX32" s="90"/>
      <c r="OY32" s="90"/>
      <c r="OZ32" s="90"/>
      <c r="PA32" s="90"/>
      <c r="PB32" s="90"/>
      <c r="PC32" s="90"/>
      <c r="PD32" s="90"/>
      <c r="PE32" s="90"/>
      <c r="PF32" s="90"/>
      <c r="PG32" s="90"/>
      <c r="PH32" s="90"/>
      <c r="PI32" s="90"/>
      <c r="PJ32" s="90"/>
      <c r="PK32" s="90"/>
      <c r="PL32" s="90"/>
      <c r="PM32" s="90"/>
      <c r="PN32" s="90"/>
      <c r="PO32" s="90"/>
      <c r="PP32" s="90"/>
      <c r="PQ32" s="90"/>
      <c r="PR32" s="90"/>
      <c r="PS32" s="90"/>
      <c r="PT32" s="90"/>
      <c r="PU32" s="90"/>
      <c r="PV32" s="90"/>
      <c r="PW32" s="90"/>
      <c r="PX32" s="90"/>
      <c r="PY32" s="90"/>
      <c r="PZ32" s="90"/>
      <c r="QA32" s="90"/>
      <c r="QB32" s="90"/>
      <c r="QC32" s="90"/>
      <c r="QD32" s="90"/>
      <c r="QE32" s="90"/>
      <c r="QF32" s="90"/>
      <c r="QG32" s="90"/>
      <c r="QH32" s="90"/>
      <c r="QI32" s="90"/>
      <c r="QJ32" s="90"/>
      <c r="QK32" s="90"/>
      <c r="QL32" s="90"/>
      <c r="QM32" s="90"/>
      <c r="QN32" s="90"/>
      <c r="QO32" s="90"/>
      <c r="QP32" s="90"/>
      <c r="QQ32" s="90"/>
      <c r="QR32" s="90"/>
      <c r="QS32" s="90"/>
      <c r="QT32" s="90"/>
      <c r="QU32" s="90"/>
      <c r="QV32" s="90"/>
      <c r="QW32" s="90"/>
      <c r="QX32" s="90"/>
      <c r="QY32" s="90"/>
      <c r="QZ32" s="90"/>
      <c r="RA32" s="90"/>
      <c r="RB32" s="90"/>
      <c r="RC32" s="90"/>
      <c r="RD32" s="90"/>
      <c r="RE32" s="90"/>
      <c r="RF32" s="90"/>
      <c r="RG32" s="90"/>
      <c r="RH32" s="90"/>
      <c r="RI32" s="90"/>
      <c r="RJ32" s="90"/>
      <c r="RK32" s="90"/>
      <c r="RL32" s="90"/>
      <c r="RM32" s="90"/>
      <c r="RN32" s="90"/>
      <c r="RO32" s="90"/>
      <c r="RP32" s="90"/>
      <c r="RQ32" s="90"/>
      <c r="RR32" s="90"/>
      <c r="RS32" s="90"/>
      <c r="RT32" s="90"/>
      <c r="RU32" s="90"/>
      <c r="RV32" s="90"/>
      <c r="RW32" s="90"/>
      <c r="RX32" s="90"/>
      <c r="RY32" s="90"/>
      <c r="RZ32" s="90"/>
      <c r="SA32" s="90"/>
      <c r="SB32" s="90"/>
      <c r="SC32" s="90"/>
      <c r="SD32" s="90"/>
      <c r="SE32" s="90"/>
      <c r="SF32" s="90"/>
      <c r="SG32" s="90"/>
      <c r="SH32" s="90"/>
      <c r="SI32" s="90"/>
      <c r="SJ32" s="90"/>
      <c r="SK32" s="90"/>
      <c r="SL32" s="90"/>
      <c r="SM32" s="90"/>
      <c r="SN32" s="90"/>
      <c r="SO32" s="90"/>
      <c r="SP32" s="90"/>
      <c r="SQ32" s="90"/>
      <c r="SR32" s="90"/>
      <c r="SS32" s="90"/>
      <c r="ST32" s="90"/>
      <c r="SU32" s="90"/>
      <c r="SV32" s="90"/>
      <c r="SW32" s="90"/>
      <c r="SX32" s="90"/>
      <c r="SY32" s="90"/>
      <c r="SZ32" s="90"/>
      <c r="TA32" s="90"/>
      <c r="TB32" s="90"/>
      <c r="TC32" s="90"/>
      <c r="TD32" s="90"/>
      <c r="TE32" s="90"/>
      <c r="TF32" s="90"/>
      <c r="TG32" s="90"/>
      <c r="TH32" s="90"/>
      <c r="TI32" s="90"/>
      <c r="TJ32" s="90"/>
      <c r="TK32" s="90"/>
      <c r="TL32" s="90"/>
      <c r="TM32" s="90"/>
      <c r="TN32" s="90"/>
      <c r="TO32" s="90"/>
      <c r="TP32" s="90"/>
      <c r="TQ32" s="90"/>
      <c r="TR32" s="90"/>
      <c r="TS32" s="90"/>
      <c r="TT32" s="90"/>
      <c r="TU32" s="90"/>
      <c r="TV32" s="90"/>
      <c r="TW32" s="90"/>
      <c r="TX32" s="90"/>
      <c r="TY32" s="90"/>
      <c r="TZ32" s="90"/>
      <c r="UA32" s="90"/>
      <c r="UB32" s="90"/>
      <c r="UC32" s="90"/>
      <c r="UD32" s="90"/>
      <c r="UE32" s="90"/>
      <c r="UF32" s="90"/>
      <c r="UG32" s="90"/>
      <c r="UH32" s="90"/>
      <c r="UI32" s="90"/>
      <c r="UJ32" s="90"/>
      <c r="UK32" s="90"/>
      <c r="UL32" s="90"/>
      <c r="UM32" s="90"/>
      <c r="UN32" s="90"/>
      <c r="UO32" s="90"/>
      <c r="UP32" s="90"/>
      <c r="UQ32" s="90"/>
      <c r="UR32" s="90"/>
      <c r="US32" s="90"/>
      <c r="UT32" s="90"/>
      <c r="UU32" s="90"/>
      <c r="UV32" s="90"/>
      <c r="UW32" s="90"/>
      <c r="UX32" s="90"/>
      <c r="UY32" s="90"/>
      <c r="UZ32" s="90"/>
      <c r="VA32" s="90"/>
      <c r="VB32" s="90"/>
      <c r="VC32" s="90"/>
      <c r="VD32" s="90"/>
      <c r="VE32" s="90"/>
      <c r="VF32" s="90"/>
      <c r="VG32" s="90"/>
      <c r="VH32" s="90"/>
      <c r="VI32" s="90"/>
      <c r="VJ32" s="90"/>
      <c r="VK32" s="90"/>
      <c r="VL32" s="90"/>
      <c r="VM32" s="90"/>
      <c r="VN32" s="90"/>
      <c r="VO32" s="90"/>
      <c r="VP32" s="90"/>
      <c r="VQ32" s="90"/>
      <c r="VR32" s="90"/>
      <c r="VS32" s="90"/>
      <c r="VT32" s="90"/>
      <c r="VU32" s="90"/>
      <c r="VV32" s="90"/>
      <c r="VW32" s="90"/>
      <c r="VX32" s="90"/>
      <c r="VY32" s="90"/>
      <c r="VZ32" s="90"/>
      <c r="WA32" s="90"/>
      <c r="WB32" s="90"/>
      <c r="WC32" s="90"/>
      <c r="WD32" s="90"/>
      <c r="WE32" s="90"/>
      <c r="WF32" s="90"/>
      <c r="WG32" s="90"/>
      <c r="WH32" s="90"/>
      <c r="WI32" s="90"/>
      <c r="WJ32" s="90"/>
      <c r="WK32" s="90"/>
      <c r="WL32" s="90"/>
      <c r="WM32" s="90"/>
      <c r="WN32" s="90"/>
      <c r="WO32" s="90"/>
      <c r="WP32" s="90"/>
      <c r="WQ32" s="90"/>
      <c r="WR32" s="90"/>
      <c r="WS32" s="90"/>
      <c r="WT32" s="90"/>
      <c r="WU32" s="90"/>
      <c r="WV32" s="90"/>
      <c r="WW32" s="90"/>
      <c r="WX32" s="90"/>
      <c r="WY32" s="90"/>
      <c r="WZ32" s="90"/>
      <c r="XA32" s="90"/>
      <c r="XB32" s="90"/>
      <c r="XC32" s="90"/>
      <c r="XD32" s="90"/>
      <c r="XE32" s="90"/>
      <c r="XF32" s="90"/>
      <c r="XG32" s="90"/>
      <c r="XH32" s="90"/>
      <c r="XI32" s="90"/>
      <c r="XJ32" s="90"/>
      <c r="XK32" s="90"/>
      <c r="XL32" s="90"/>
      <c r="XM32" s="90"/>
      <c r="XN32" s="90"/>
      <c r="XO32" s="90"/>
      <c r="XP32" s="90"/>
      <c r="XQ32" s="90"/>
      <c r="XR32" s="90"/>
      <c r="XS32" s="90"/>
      <c r="XT32" s="90"/>
      <c r="XU32" s="90"/>
      <c r="XV32" s="90"/>
      <c r="XW32" s="90"/>
      <c r="XX32" s="90"/>
      <c r="XY32" s="90"/>
      <c r="XZ32" s="90"/>
      <c r="YA32" s="90"/>
      <c r="YB32" s="90"/>
      <c r="YC32" s="90"/>
      <c r="YD32" s="90"/>
      <c r="YE32" s="90"/>
      <c r="YF32" s="90"/>
      <c r="YG32" s="90"/>
      <c r="YH32" s="90"/>
      <c r="YI32" s="90"/>
      <c r="YJ32" s="90"/>
      <c r="YK32" s="90"/>
      <c r="YL32" s="90"/>
      <c r="YM32" s="90"/>
      <c r="YN32" s="90"/>
      <c r="YO32" s="90"/>
      <c r="YP32" s="90"/>
      <c r="YQ32" s="90"/>
      <c r="YR32" s="90"/>
      <c r="YS32" s="90"/>
      <c r="YT32" s="90"/>
      <c r="YU32" s="90"/>
      <c r="YV32" s="90"/>
      <c r="YW32" s="90"/>
      <c r="YX32" s="90"/>
      <c r="YY32" s="90"/>
      <c r="YZ32" s="90"/>
      <c r="ZA32" s="90"/>
      <c r="ZB32" s="90"/>
      <c r="ZC32" s="90"/>
      <c r="ZD32" s="90"/>
      <c r="ZE32" s="90"/>
      <c r="ZF32" s="90"/>
      <c r="ZG32" s="90"/>
      <c r="ZH32" s="90"/>
      <c r="ZI32" s="90"/>
      <c r="ZJ32" s="90"/>
      <c r="ZK32" s="90"/>
      <c r="ZL32" s="90"/>
      <c r="ZM32" s="90"/>
      <c r="ZN32" s="90"/>
      <c r="ZO32" s="90"/>
      <c r="ZP32" s="90"/>
      <c r="ZQ32" s="90"/>
      <c r="ZR32" s="90"/>
      <c r="ZS32" s="90"/>
      <c r="ZT32" s="90"/>
      <c r="ZU32" s="90"/>
      <c r="ZV32" s="90"/>
      <c r="ZW32" s="90"/>
      <c r="ZX32" s="90"/>
      <c r="ZY32" s="90"/>
      <c r="ZZ32" s="90"/>
      <c r="AAA32" s="90"/>
      <c r="AAB32" s="90"/>
      <c r="AAC32" s="90"/>
      <c r="AAD32" s="90"/>
      <c r="AAE32" s="90"/>
      <c r="AAF32" s="90"/>
      <c r="AAG32" s="90"/>
      <c r="AAH32" s="90"/>
      <c r="AAI32" s="90"/>
      <c r="AAJ32" s="90"/>
      <c r="AAK32" s="90"/>
      <c r="AAL32" s="90"/>
      <c r="AAM32" s="90"/>
      <c r="AAN32" s="90"/>
      <c r="AAO32" s="90"/>
      <c r="AAP32" s="90"/>
      <c r="AAQ32" s="90"/>
      <c r="AAR32" s="90"/>
      <c r="AAS32" s="90"/>
      <c r="AAT32" s="90"/>
      <c r="AAU32" s="90"/>
      <c r="AAV32" s="90"/>
      <c r="AAW32" s="90"/>
      <c r="AAX32" s="90"/>
      <c r="AAY32" s="90"/>
      <c r="AAZ32" s="90"/>
      <c r="ABA32" s="90"/>
      <c r="ABB32" s="90"/>
      <c r="ABC32" s="90"/>
      <c r="ABD32" s="90"/>
      <c r="ABE32" s="90"/>
      <c r="ABF32" s="90"/>
      <c r="ABG32" s="90"/>
      <c r="ABH32" s="90"/>
      <c r="ABI32" s="90"/>
      <c r="ABJ32" s="90"/>
      <c r="ABK32" s="90"/>
      <c r="ABL32" s="90"/>
      <c r="ABM32" s="90"/>
      <c r="ABN32" s="90"/>
      <c r="ABO32" s="90"/>
      <c r="ABP32" s="90"/>
      <c r="ABQ32" s="90"/>
      <c r="ABR32" s="90"/>
      <c r="ABS32" s="90"/>
      <c r="ABT32" s="90"/>
      <c r="ABU32" s="90"/>
      <c r="ABV32" s="90"/>
      <c r="ABW32" s="90"/>
      <c r="ABX32" s="90"/>
      <c r="ABY32" s="90"/>
      <c r="ABZ32" s="90"/>
      <c r="ACA32" s="90"/>
      <c r="ACB32" s="90"/>
      <c r="ACC32" s="90"/>
      <c r="ACD32" s="90"/>
      <c r="ACE32" s="90"/>
      <c r="ACF32" s="90"/>
      <c r="ACG32" s="90"/>
      <c r="ACH32" s="90"/>
      <c r="ACI32" s="90"/>
      <c r="ACJ32" s="90"/>
      <c r="ACK32" s="90"/>
      <c r="ACL32" s="90"/>
      <c r="ACM32" s="90"/>
      <c r="ACN32" s="90"/>
      <c r="ACO32" s="90"/>
      <c r="ACP32" s="90"/>
      <c r="ACQ32" s="90"/>
      <c r="ACR32" s="90"/>
      <c r="ACS32" s="90"/>
      <c r="ACT32" s="90"/>
      <c r="ACU32" s="90"/>
      <c r="ACV32" s="90"/>
      <c r="ACW32" s="90"/>
      <c r="ACX32" s="90"/>
      <c r="ACY32" s="90"/>
      <c r="ACZ32" s="90"/>
      <c r="ADA32" s="90"/>
      <c r="ADB32" s="90"/>
      <c r="ADC32" s="90"/>
      <c r="ADD32" s="90"/>
      <c r="ADE32" s="90"/>
      <c r="ADF32" s="90"/>
      <c r="ADG32" s="90"/>
      <c r="ADH32" s="90"/>
      <c r="ADI32" s="90"/>
      <c r="ADJ32" s="90"/>
      <c r="ADK32" s="90"/>
      <c r="ADL32" s="90"/>
      <c r="ADM32" s="90"/>
      <c r="ADN32" s="90"/>
      <c r="ADO32" s="90"/>
      <c r="ADP32" s="90"/>
      <c r="ADQ32" s="90"/>
      <c r="ADR32" s="90"/>
      <c r="ADS32" s="90"/>
      <c r="ADT32" s="90"/>
      <c r="ADU32" s="90"/>
      <c r="ADV32" s="90"/>
      <c r="ADW32" s="90"/>
      <c r="ADX32" s="90"/>
      <c r="ADY32" s="90"/>
      <c r="ADZ32" s="90"/>
      <c r="AEA32" s="90"/>
      <c r="AEB32" s="90"/>
      <c r="AEC32" s="90"/>
      <c r="AED32" s="90"/>
      <c r="AEE32" s="90"/>
      <c r="AEF32" s="90"/>
      <c r="AEG32" s="90"/>
      <c r="AEH32" s="90"/>
      <c r="AEI32" s="90"/>
      <c r="AEJ32" s="90"/>
      <c r="AEK32" s="90"/>
      <c r="AEL32" s="90"/>
      <c r="AEM32" s="90"/>
      <c r="AEN32" s="90"/>
      <c r="AEO32" s="90"/>
      <c r="AEP32" s="90"/>
      <c r="AEQ32" s="90"/>
      <c r="AER32" s="90"/>
      <c r="AES32" s="90"/>
      <c r="AET32" s="90"/>
      <c r="AEU32" s="90"/>
      <c r="AEV32" s="90"/>
      <c r="AEW32" s="90"/>
      <c r="AEX32" s="90"/>
      <c r="AEY32" s="90"/>
      <c r="AEZ32" s="90"/>
      <c r="AFA32" s="90"/>
      <c r="AFB32" s="90"/>
      <c r="AFC32" s="90"/>
      <c r="AFD32" s="90"/>
      <c r="AFE32" s="90"/>
      <c r="AFF32" s="90"/>
      <c r="AFG32" s="90"/>
      <c r="AFH32" s="90"/>
      <c r="AFI32" s="90"/>
      <c r="AFJ32" s="90"/>
      <c r="AFK32" s="90"/>
      <c r="AFL32" s="90"/>
      <c r="AFM32" s="90"/>
      <c r="AFN32" s="90"/>
      <c r="AFO32" s="90"/>
      <c r="AFP32" s="90"/>
      <c r="AFQ32" s="90"/>
      <c r="AFR32" s="90"/>
      <c r="AFS32" s="90"/>
      <c r="AFT32" s="90"/>
      <c r="AFU32" s="90"/>
      <c r="AFV32" s="90"/>
      <c r="AFW32" s="90"/>
      <c r="AFX32" s="90"/>
      <c r="AFY32" s="90"/>
      <c r="AFZ32" s="90"/>
      <c r="AGA32" s="90"/>
      <c r="AGB32" s="90"/>
      <c r="AGC32" s="90"/>
      <c r="AGD32" s="90"/>
      <c r="AGE32" s="90"/>
      <c r="AGF32" s="90"/>
      <c r="AGG32" s="90"/>
      <c r="AGH32" s="90"/>
      <c r="AGI32" s="90"/>
      <c r="AGJ32" s="90"/>
      <c r="AGK32" s="90"/>
      <c r="AGL32" s="90"/>
      <c r="AGM32" s="90"/>
      <c r="AGN32" s="90"/>
      <c r="AGO32" s="90"/>
      <c r="AGP32" s="90"/>
      <c r="AGQ32" s="90"/>
      <c r="AGR32" s="90"/>
      <c r="AGS32" s="90"/>
      <c r="AGT32" s="90"/>
      <c r="AGU32" s="90"/>
      <c r="AGV32" s="90"/>
      <c r="AGW32" s="90"/>
      <c r="AGX32" s="90"/>
      <c r="AGY32" s="90"/>
      <c r="AGZ32" s="90"/>
      <c r="AHA32" s="90"/>
      <c r="AHB32" s="90"/>
      <c r="AHC32" s="90"/>
      <c r="AHD32" s="90"/>
      <c r="AHE32" s="90"/>
      <c r="AHF32" s="90"/>
      <c r="AHG32" s="90"/>
      <c r="AHH32" s="90"/>
      <c r="AHI32" s="90"/>
      <c r="AHJ32" s="90"/>
      <c r="AHK32" s="90"/>
      <c r="AHL32" s="90"/>
      <c r="AHM32" s="90"/>
      <c r="AHN32" s="90"/>
      <c r="AHO32" s="90"/>
      <c r="AHP32" s="90"/>
      <c r="AHQ32" s="90"/>
      <c r="AHR32" s="90"/>
      <c r="AHS32" s="90"/>
      <c r="AHT32" s="90"/>
      <c r="AHU32" s="90"/>
      <c r="AHV32" s="90"/>
      <c r="AHW32" s="90"/>
      <c r="AHX32" s="90"/>
      <c r="AHY32" s="90"/>
      <c r="AHZ32" s="90"/>
      <c r="AIA32" s="90"/>
      <c r="AIB32" s="90"/>
      <c r="AIC32" s="90"/>
      <c r="AID32" s="90"/>
      <c r="AIE32" s="90"/>
      <c r="AIF32" s="90"/>
      <c r="AIG32" s="90"/>
      <c r="AIH32" s="90"/>
      <c r="AII32" s="90"/>
      <c r="AIJ32" s="90"/>
      <c r="AIK32" s="90"/>
      <c r="AIL32" s="90"/>
      <c r="AIM32" s="90"/>
      <c r="AIN32" s="90"/>
      <c r="AIO32" s="90"/>
      <c r="AIP32" s="90"/>
      <c r="AIQ32" s="90"/>
      <c r="AIR32" s="90"/>
      <c r="AIS32" s="90"/>
      <c r="AIT32" s="90"/>
      <c r="AIU32" s="90"/>
      <c r="AIV32" s="90"/>
      <c r="AIW32" s="90"/>
      <c r="AIX32" s="90"/>
      <c r="AIY32" s="90"/>
      <c r="AIZ32" s="90"/>
      <c r="AJA32" s="90"/>
      <c r="AJB32" s="90"/>
      <c r="AJC32" s="90"/>
      <c r="AJD32" s="90"/>
      <c r="AJE32" s="90"/>
      <c r="AJF32" s="90"/>
      <c r="AJG32" s="90"/>
      <c r="AJH32" s="90"/>
      <c r="AJI32" s="90"/>
      <c r="AJJ32" s="90"/>
      <c r="AJK32" s="90"/>
      <c r="AJL32" s="90"/>
      <c r="AJM32" s="90"/>
      <c r="AJN32" s="90"/>
      <c r="AJO32" s="90"/>
      <c r="AJP32" s="90"/>
      <c r="AJQ32" s="90"/>
      <c r="AJR32" s="90"/>
      <c r="AJS32" s="90"/>
      <c r="AJT32" s="90"/>
      <c r="AJU32" s="90"/>
      <c r="AJV32" s="90"/>
      <c r="AJW32" s="90"/>
      <c r="AJX32" s="90"/>
      <c r="AJY32" s="90"/>
      <c r="AJZ32" s="90"/>
      <c r="AKA32" s="90"/>
      <c r="AKB32" s="90"/>
      <c r="AKC32" s="90"/>
      <c r="AKD32" s="90"/>
      <c r="AKE32" s="90"/>
      <c r="AKF32" s="90"/>
      <c r="AKG32" s="90"/>
      <c r="AKH32" s="90"/>
      <c r="AKI32" s="90"/>
      <c r="AKJ32" s="90"/>
      <c r="AKK32" s="90"/>
      <c r="AKL32" s="90"/>
      <c r="AKM32" s="90"/>
      <c r="AKN32" s="90"/>
      <c r="AKO32" s="90"/>
      <c r="AKP32" s="90"/>
      <c r="AKQ32" s="90"/>
      <c r="AKR32" s="90"/>
      <c r="AKS32" s="90"/>
      <c r="AKT32" s="90"/>
      <c r="AKU32" s="90"/>
      <c r="AKV32" s="90"/>
      <c r="AKW32" s="90"/>
      <c r="AKX32" s="90"/>
      <c r="AKY32" s="90"/>
      <c r="AKZ32" s="90"/>
      <c r="ALA32" s="90"/>
      <c r="ALB32" s="90"/>
      <c r="ALC32" s="90"/>
      <c r="ALD32" s="90"/>
      <c r="ALE32" s="90"/>
      <c r="ALF32" s="90"/>
      <c r="ALG32" s="90"/>
      <c r="ALH32" s="90"/>
      <c r="ALI32" s="90"/>
      <c r="ALJ32" s="90"/>
      <c r="ALK32" s="90"/>
      <c r="ALL32" s="90"/>
      <c r="ALM32" s="90"/>
      <c r="ALN32" s="90"/>
      <c r="ALO32" s="90"/>
      <c r="ALP32" s="90"/>
      <c r="ALQ32" s="90"/>
      <c r="ALR32" s="90"/>
      <c r="ALS32" s="90"/>
      <c r="ALT32" s="90"/>
      <c r="ALU32" s="90"/>
      <c r="ALV32" s="90"/>
      <c r="ALW32" s="90"/>
      <c r="ALX32" s="90"/>
      <c r="ALY32" s="90"/>
      <c r="ALZ32" s="90"/>
      <c r="AMA32" s="90"/>
      <c r="AMB32" s="90"/>
      <c r="AMC32" s="90"/>
      <c r="AMD32" s="90"/>
      <c r="AME32" s="90"/>
      <c r="AMF32" s="90"/>
      <c r="AMG32" s="90"/>
      <c r="AMH32" s="90"/>
      <c r="AMI32" s="90"/>
      <c r="AMJ32" s="90"/>
      <c r="AMK32" s="90"/>
      <c r="AML32" s="90"/>
      <c r="AMM32" s="90"/>
      <c r="AMN32" s="90"/>
      <c r="AMO32" s="90"/>
      <c r="AMP32" s="90"/>
      <c r="AMQ32" s="90"/>
      <c r="AMR32" s="90"/>
      <c r="AMS32" s="90"/>
      <c r="AMT32" s="90"/>
      <c r="AMU32" s="90"/>
      <c r="AMV32" s="90"/>
      <c r="AMW32" s="90"/>
      <c r="AMX32" s="90"/>
      <c r="AMY32" s="90"/>
      <c r="AMZ32" s="90"/>
      <c r="ANA32" s="90"/>
      <c r="ANB32" s="90"/>
      <c r="ANC32" s="90"/>
      <c r="AND32" s="90"/>
      <c r="ANE32" s="90"/>
      <c r="ANF32" s="90"/>
      <c r="ANG32" s="90"/>
      <c r="ANH32" s="90"/>
      <c r="ANI32" s="90"/>
      <c r="ANJ32" s="90"/>
      <c r="ANK32" s="90"/>
      <c r="ANL32" s="90"/>
      <c r="ANM32" s="90"/>
      <c r="ANN32" s="90"/>
      <c r="ANO32" s="90"/>
      <c r="ANP32" s="90"/>
      <c r="ANQ32" s="90"/>
      <c r="ANR32" s="90"/>
      <c r="ANS32" s="90"/>
      <c r="ANT32" s="90"/>
      <c r="ANU32" s="90"/>
      <c r="ANV32" s="90"/>
      <c r="ANW32" s="90"/>
      <c r="ANX32" s="90"/>
      <c r="ANY32" s="90"/>
      <c r="ANZ32" s="90"/>
      <c r="AOA32" s="90"/>
      <c r="AOB32" s="90"/>
      <c r="AOC32" s="90"/>
      <c r="AOD32" s="90"/>
      <c r="AOE32" s="90"/>
      <c r="AOF32" s="90"/>
      <c r="AOG32" s="90"/>
      <c r="AOH32" s="90"/>
      <c r="AOI32" s="90"/>
      <c r="AOJ32" s="90"/>
      <c r="AOK32" s="90"/>
      <c r="AOL32" s="90"/>
      <c r="AOM32" s="90"/>
      <c r="AON32" s="90"/>
      <c r="AOO32" s="90"/>
      <c r="AOP32" s="90"/>
      <c r="AOQ32" s="90"/>
      <c r="AOR32" s="90"/>
      <c r="AOS32" s="90"/>
      <c r="AOT32" s="90"/>
      <c r="AOU32" s="90"/>
      <c r="AOV32" s="90"/>
      <c r="AOW32" s="90"/>
      <c r="AOX32" s="90"/>
      <c r="AOY32" s="90"/>
      <c r="AOZ32" s="90"/>
      <c r="APA32" s="90"/>
      <c r="APB32" s="90"/>
      <c r="APC32" s="90"/>
      <c r="APD32" s="90"/>
      <c r="APE32" s="90"/>
      <c r="APF32" s="90"/>
      <c r="APG32" s="90"/>
      <c r="APH32" s="90"/>
      <c r="API32" s="90"/>
      <c r="APJ32" s="90"/>
      <c r="APK32" s="90"/>
      <c r="APL32" s="90"/>
      <c r="APM32" s="90"/>
      <c r="APN32" s="90"/>
      <c r="APO32" s="90"/>
      <c r="APP32" s="90"/>
      <c r="APQ32" s="90"/>
      <c r="APR32" s="90"/>
      <c r="APS32" s="90"/>
      <c r="APT32" s="90"/>
      <c r="APU32" s="90"/>
      <c r="APV32" s="90"/>
      <c r="APW32" s="90"/>
      <c r="APX32" s="90"/>
      <c r="APY32" s="90"/>
      <c r="APZ32" s="90"/>
      <c r="AQA32" s="90"/>
      <c r="AQB32" s="90"/>
      <c r="AQC32" s="90"/>
      <c r="AQD32" s="90"/>
      <c r="AQE32" s="90"/>
      <c r="AQF32" s="90"/>
      <c r="AQG32" s="90"/>
      <c r="AQH32" s="90"/>
      <c r="AQI32" s="90"/>
      <c r="AQJ32" s="90"/>
      <c r="AQK32" s="90"/>
      <c r="AQL32" s="90"/>
      <c r="AQM32" s="90"/>
      <c r="AQN32" s="90"/>
      <c r="AQO32" s="90"/>
      <c r="AQP32" s="90"/>
      <c r="AQQ32" s="90"/>
      <c r="AQR32" s="90"/>
      <c r="AQS32" s="90"/>
      <c r="AQT32" s="90"/>
      <c r="AQU32" s="90"/>
      <c r="AQV32" s="90"/>
      <c r="AQW32" s="90"/>
      <c r="AQX32" s="90"/>
      <c r="AQY32" s="90"/>
      <c r="AQZ32" s="90"/>
      <c r="ARA32" s="90"/>
      <c r="ARB32" s="90"/>
      <c r="ARC32" s="90"/>
      <c r="ARD32" s="90"/>
      <c r="ARE32" s="90"/>
      <c r="ARF32" s="90"/>
      <c r="ARG32" s="90"/>
      <c r="ARH32" s="90"/>
      <c r="ARI32" s="90"/>
      <c r="ARJ32" s="90"/>
      <c r="ARK32" s="90"/>
      <c r="ARL32" s="90"/>
      <c r="ARM32" s="90"/>
      <c r="ARN32" s="90"/>
      <c r="ARO32" s="90"/>
      <c r="ARP32" s="90"/>
      <c r="ARQ32" s="90"/>
      <c r="ARR32" s="90"/>
      <c r="ARS32" s="90"/>
      <c r="ART32" s="90"/>
      <c r="ARU32" s="90"/>
      <c r="ARV32" s="90"/>
      <c r="ARW32" s="90"/>
      <c r="ARX32" s="90"/>
      <c r="ARY32" s="90"/>
      <c r="ARZ32" s="90"/>
      <c r="ASA32" s="90"/>
      <c r="ASB32" s="90"/>
      <c r="ASC32" s="90"/>
      <c r="ASD32" s="90"/>
      <c r="ASE32" s="90"/>
      <c r="ASF32" s="90"/>
      <c r="ASG32" s="90"/>
      <c r="ASH32" s="90"/>
      <c r="ASI32" s="90"/>
      <c r="ASJ32" s="90"/>
      <c r="ASK32" s="90"/>
      <c r="ASL32" s="90"/>
      <c r="ASM32" s="90"/>
      <c r="ASN32" s="90"/>
      <c r="ASO32" s="90"/>
      <c r="ASP32" s="90"/>
      <c r="ASQ32" s="90"/>
      <c r="ASR32" s="90"/>
      <c r="ASS32" s="90"/>
      <c r="AST32" s="90"/>
      <c r="ASU32" s="90"/>
      <c r="ASV32" s="90"/>
      <c r="ASW32" s="90"/>
      <c r="ASX32" s="90"/>
      <c r="ASY32" s="90"/>
      <c r="ASZ32" s="90"/>
      <c r="ATA32" s="90"/>
      <c r="ATB32" s="90"/>
      <c r="ATC32" s="90"/>
      <c r="ATD32" s="90"/>
      <c r="ATE32" s="90"/>
      <c r="ATF32" s="90"/>
      <c r="ATG32" s="90"/>
      <c r="ATH32" s="90"/>
      <c r="ATI32" s="90"/>
      <c r="ATJ32" s="90"/>
      <c r="ATK32" s="90"/>
      <c r="ATL32" s="90"/>
      <c r="ATM32" s="90"/>
      <c r="ATN32" s="90"/>
      <c r="ATO32" s="90"/>
      <c r="ATP32" s="90"/>
      <c r="ATQ32" s="90"/>
      <c r="ATR32" s="90"/>
      <c r="ATS32" s="90"/>
      <c r="ATT32" s="90"/>
      <c r="ATU32" s="90"/>
      <c r="ATV32" s="90"/>
      <c r="ATW32" s="90"/>
      <c r="ATX32" s="90"/>
      <c r="ATY32" s="90"/>
      <c r="ATZ32" s="90"/>
      <c r="AUA32" s="90"/>
      <c r="AUB32" s="90"/>
      <c r="AUC32" s="90"/>
      <c r="AUD32" s="90"/>
      <c r="AUE32" s="90"/>
      <c r="AUF32" s="90"/>
      <c r="AUG32" s="90"/>
      <c r="AUH32" s="90"/>
      <c r="AUI32" s="90"/>
      <c r="AUJ32" s="90"/>
      <c r="AUK32" s="90"/>
      <c r="AUL32" s="90"/>
      <c r="AUM32" s="90"/>
      <c r="AUN32" s="90"/>
      <c r="AUO32" s="90"/>
      <c r="AUP32" s="90"/>
      <c r="AUQ32" s="90"/>
      <c r="AUR32" s="90"/>
      <c r="AUS32" s="90"/>
      <c r="AUT32" s="90"/>
      <c r="AUU32" s="90"/>
      <c r="AUV32" s="90"/>
      <c r="AUW32" s="90"/>
      <c r="AUX32" s="90"/>
      <c r="AUY32" s="90"/>
      <c r="AUZ32" s="90"/>
      <c r="AVA32" s="90"/>
      <c r="AVB32" s="90"/>
      <c r="AVC32" s="90"/>
      <c r="AVD32" s="90"/>
      <c r="AVE32" s="90"/>
      <c r="AVF32" s="90"/>
      <c r="AVG32" s="90"/>
      <c r="AVH32" s="90"/>
      <c r="AVI32" s="90"/>
      <c r="AVJ32" s="90"/>
      <c r="AVK32" s="90"/>
      <c r="AVL32" s="90"/>
      <c r="AVM32" s="90"/>
      <c r="AVN32" s="90"/>
      <c r="AVO32" s="90"/>
      <c r="AVP32" s="90"/>
      <c r="AVQ32" s="90"/>
      <c r="AVR32" s="90"/>
      <c r="AVS32" s="90"/>
      <c r="AVT32" s="90"/>
      <c r="AVU32" s="90"/>
      <c r="AVV32" s="90"/>
      <c r="AVW32" s="90"/>
      <c r="AVX32" s="90"/>
      <c r="AVY32" s="90"/>
      <c r="AVZ32" s="90"/>
      <c r="AWA32" s="90"/>
      <c r="AWB32" s="90"/>
      <c r="AWC32" s="90"/>
      <c r="AWD32" s="90"/>
      <c r="AWE32" s="90"/>
      <c r="AWF32" s="90"/>
      <c r="AWG32" s="90"/>
      <c r="AWH32" s="90"/>
      <c r="AWI32" s="90"/>
      <c r="AWJ32" s="90"/>
      <c r="AWK32" s="90"/>
      <c r="AWL32" s="90"/>
      <c r="AWM32" s="90"/>
      <c r="AWN32" s="90"/>
      <c r="AWO32" s="90"/>
      <c r="AWP32" s="90"/>
      <c r="AWQ32" s="90"/>
      <c r="AWR32" s="90"/>
      <c r="AWS32" s="90"/>
      <c r="AWT32" s="90"/>
      <c r="AWU32" s="90"/>
      <c r="AWV32" s="90"/>
      <c r="AWW32" s="90"/>
      <c r="AWX32" s="90"/>
      <c r="AWY32" s="90"/>
      <c r="AWZ32" s="90"/>
      <c r="AXA32" s="90"/>
      <c r="AXB32" s="90"/>
      <c r="AXC32" s="90"/>
      <c r="AXD32" s="90"/>
      <c r="AXE32" s="90"/>
      <c r="AXF32" s="90"/>
      <c r="AXG32" s="90"/>
      <c r="AXH32" s="90"/>
      <c r="AXI32" s="90"/>
      <c r="AXJ32" s="90"/>
      <c r="AXK32" s="90"/>
      <c r="AXL32" s="90"/>
      <c r="AXM32" s="90"/>
      <c r="AXN32" s="90"/>
      <c r="AXO32" s="90"/>
      <c r="AXP32" s="90"/>
      <c r="AXQ32" s="90"/>
      <c r="AXR32" s="90"/>
      <c r="AXS32" s="90"/>
      <c r="AXT32" s="90"/>
      <c r="AXU32" s="90"/>
      <c r="AXV32" s="90"/>
      <c r="AXW32" s="90"/>
      <c r="AXX32" s="90"/>
      <c r="AXY32" s="90"/>
      <c r="AXZ32" s="90"/>
      <c r="AYA32" s="90"/>
      <c r="AYB32" s="90"/>
      <c r="AYC32" s="90"/>
      <c r="AYD32" s="90"/>
      <c r="AYE32" s="90"/>
      <c r="AYF32" s="90"/>
      <c r="AYG32" s="90"/>
      <c r="AYH32" s="90"/>
      <c r="AYI32" s="90"/>
      <c r="AYJ32" s="90"/>
      <c r="AYK32" s="90"/>
      <c r="AYL32" s="90"/>
      <c r="AYM32" s="90"/>
      <c r="AYN32" s="90"/>
      <c r="AYO32" s="90"/>
      <c r="AYP32" s="90"/>
      <c r="AYQ32" s="90"/>
      <c r="AYR32" s="90"/>
      <c r="AYS32" s="90"/>
      <c r="AYT32" s="90"/>
      <c r="AYU32" s="90"/>
      <c r="AYV32" s="90"/>
      <c r="AYW32" s="90"/>
      <c r="AYX32" s="90"/>
      <c r="AYY32" s="90"/>
      <c r="AYZ32" s="90"/>
      <c r="AZA32" s="90"/>
      <c r="AZB32" s="90"/>
      <c r="AZC32" s="90"/>
      <c r="AZD32" s="90"/>
      <c r="AZE32" s="90"/>
      <c r="AZF32" s="90"/>
      <c r="AZG32" s="90"/>
      <c r="AZH32" s="90"/>
      <c r="AZI32" s="90"/>
      <c r="AZJ32" s="90"/>
      <c r="AZK32" s="90"/>
      <c r="AZL32" s="90"/>
      <c r="AZM32" s="90"/>
      <c r="AZN32" s="90"/>
      <c r="AZO32" s="90"/>
      <c r="AZP32" s="90"/>
      <c r="AZQ32" s="90"/>
      <c r="AZR32" s="90"/>
      <c r="AZS32" s="90"/>
      <c r="AZT32" s="90"/>
      <c r="AZU32" s="90"/>
      <c r="AZV32" s="90"/>
      <c r="AZW32" s="90"/>
      <c r="AZX32" s="90"/>
      <c r="AZY32" s="90"/>
      <c r="AZZ32" s="90"/>
      <c r="BAA32" s="90"/>
      <c r="BAB32" s="90"/>
      <c r="BAC32" s="90"/>
      <c r="BAD32" s="90"/>
      <c r="BAE32" s="90"/>
      <c r="BAF32" s="90"/>
      <c r="BAG32" s="90"/>
      <c r="BAH32" s="90"/>
      <c r="BAI32" s="90"/>
      <c r="BAJ32" s="90"/>
      <c r="BAK32" s="90"/>
      <c r="BAL32" s="90"/>
      <c r="BAM32" s="90"/>
      <c r="BAN32" s="90"/>
      <c r="BAO32" s="90"/>
      <c r="BAP32" s="90"/>
      <c r="BAQ32" s="90"/>
      <c r="BAR32" s="90"/>
      <c r="BAS32" s="90"/>
      <c r="BAT32" s="90"/>
      <c r="BAU32" s="90"/>
      <c r="BAV32" s="90"/>
      <c r="BAW32" s="90"/>
      <c r="BAX32" s="90"/>
      <c r="BAY32" s="90"/>
      <c r="BAZ32" s="90"/>
      <c r="BBA32" s="90"/>
      <c r="BBB32" s="90"/>
      <c r="BBC32" s="90"/>
      <c r="BBD32" s="90"/>
      <c r="BBE32" s="90"/>
      <c r="BBF32" s="90"/>
      <c r="BBG32" s="90"/>
      <c r="BBH32" s="90"/>
      <c r="BBI32" s="90"/>
      <c r="BBJ32" s="90"/>
      <c r="BBK32" s="90"/>
      <c r="BBL32" s="90"/>
      <c r="BBM32" s="90"/>
      <c r="BBN32" s="90"/>
      <c r="BBO32" s="90"/>
      <c r="BBP32" s="90"/>
      <c r="BBQ32" s="90"/>
      <c r="BBR32" s="90"/>
      <c r="BBS32" s="90"/>
      <c r="BBT32" s="90"/>
      <c r="BBU32" s="90"/>
      <c r="BBV32" s="90"/>
      <c r="BBW32" s="90"/>
      <c r="BBX32" s="90"/>
      <c r="BBY32" s="90"/>
      <c r="BBZ32" s="90"/>
      <c r="BCA32" s="90"/>
      <c r="BCB32" s="90"/>
      <c r="BCC32" s="90"/>
      <c r="BCD32" s="90"/>
      <c r="BCE32" s="90"/>
      <c r="BCF32" s="90"/>
      <c r="BCG32" s="90"/>
      <c r="BCH32" s="90"/>
      <c r="BCI32" s="90"/>
      <c r="BCJ32" s="90"/>
      <c r="BCK32" s="90"/>
      <c r="BCL32" s="90"/>
      <c r="BCM32" s="90"/>
      <c r="BCN32" s="90"/>
      <c r="BCO32" s="90"/>
      <c r="BCP32" s="90"/>
      <c r="BCQ32" s="90"/>
      <c r="BCR32" s="90"/>
      <c r="BCS32" s="90"/>
      <c r="BCT32" s="90"/>
      <c r="BCU32" s="90"/>
      <c r="BCV32" s="90"/>
      <c r="BCW32" s="90"/>
      <c r="BCX32" s="90"/>
      <c r="BCY32" s="90"/>
      <c r="BCZ32" s="90"/>
      <c r="BDA32" s="90"/>
      <c r="BDB32" s="90"/>
      <c r="BDC32" s="90"/>
      <c r="BDD32" s="90"/>
      <c r="BDE32" s="90"/>
      <c r="BDF32" s="90"/>
      <c r="BDG32" s="90"/>
      <c r="BDH32" s="90"/>
      <c r="BDI32" s="90"/>
      <c r="BDJ32" s="90"/>
      <c r="BDK32" s="90"/>
      <c r="BDL32" s="90"/>
      <c r="BDM32" s="90"/>
      <c r="BDN32" s="90"/>
      <c r="BDO32" s="90"/>
      <c r="BDP32" s="90"/>
      <c r="BDQ32" s="90"/>
      <c r="BDR32" s="90"/>
      <c r="BDS32" s="90"/>
      <c r="BDT32" s="90"/>
      <c r="BDU32" s="90"/>
      <c r="BDV32" s="90"/>
      <c r="BDW32" s="90"/>
      <c r="BDX32" s="90"/>
      <c r="BDY32" s="90"/>
      <c r="BDZ32" s="90"/>
      <c r="BEA32" s="90"/>
      <c r="BEB32" s="90"/>
      <c r="BEC32" s="90"/>
      <c r="BED32" s="90"/>
      <c r="BEE32" s="90"/>
      <c r="BEF32" s="90"/>
      <c r="BEG32" s="90"/>
      <c r="BEH32" s="90"/>
      <c r="BEI32" s="90"/>
      <c r="BEJ32" s="90"/>
      <c r="BEK32" s="90"/>
      <c r="BEL32" s="90"/>
      <c r="BEM32" s="90"/>
      <c r="BEN32" s="90"/>
      <c r="BEO32" s="90"/>
      <c r="BEP32" s="90"/>
      <c r="BEQ32" s="90"/>
      <c r="BER32" s="90"/>
      <c r="BES32" s="90"/>
      <c r="BET32" s="90"/>
      <c r="BEU32" s="90"/>
      <c r="BEV32" s="90"/>
      <c r="BEW32" s="90"/>
      <c r="BEX32" s="90"/>
      <c r="BEY32" s="90"/>
      <c r="BEZ32" s="90"/>
      <c r="BFA32" s="90"/>
      <c r="BFB32" s="90"/>
      <c r="BFC32" s="90"/>
      <c r="BFD32" s="90"/>
      <c r="BFE32" s="90"/>
      <c r="BFF32" s="90"/>
      <c r="BFG32" s="90"/>
      <c r="BFH32" s="90"/>
      <c r="BFI32" s="90"/>
      <c r="BFJ32" s="90"/>
      <c r="BFK32" s="90"/>
      <c r="BFL32" s="90"/>
      <c r="BFM32" s="90"/>
      <c r="BFN32" s="90"/>
      <c r="BFO32" s="90"/>
      <c r="BFP32" s="90"/>
      <c r="BFQ32" s="90"/>
      <c r="BFR32" s="90"/>
      <c r="BFS32" s="90"/>
      <c r="BFT32" s="90"/>
      <c r="BFU32" s="90"/>
      <c r="BFV32" s="90"/>
      <c r="BFW32" s="90"/>
      <c r="BFX32" s="90"/>
      <c r="BFY32" s="90"/>
      <c r="BFZ32" s="90"/>
      <c r="BGA32" s="90"/>
    </row>
    <row r="33" spans="1:1535" ht="12" hidden="1" customHeight="1" x14ac:dyDescent="0.2">
      <c r="A33" s="372"/>
      <c r="B33" s="373"/>
      <c r="C33" s="183">
        <f>Zápisy!W1250</f>
        <v>3</v>
      </c>
      <c r="D33" s="171">
        <f>Zápisy!X1250</f>
        <v>5</v>
      </c>
      <c r="E33" s="165">
        <f>Zápisy!W634</f>
        <v>6</v>
      </c>
      <c r="F33" s="175">
        <f>Zápisy!X634</f>
        <v>2</v>
      </c>
      <c r="G33" s="138">
        <f>Zápisy!W1845</f>
        <v>1</v>
      </c>
      <c r="H33" s="171">
        <f>Zápisy!X1845</f>
        <v>7</v>
      </c>
      <c r="I33" s="165">
        <f>Zápisy!U481</f>
        <v>4</v>
      </c>
      <c r="J33" s="175">
        <f>Zápisy!V481</f>
        <v>4</v>
      </c>
      <c r="K33" s="138">
        <f>Zápisy!U1646</f>
        <v>4</v>
      </c>
      <c r="L33" s="171">
        <f>Zápisy!V1646</f>
        <v>4</v>
      </c>
      <c r="M33" s="165">
        <f>Zápisy!W326</f>
        <v>3</v>
      </c>
      <c r="N33" s="175">
        <f>Zápisy!X326</f>
        <v>5</v>
      </c>
      <c r="O33" s="138">
        <f>Zápisy!W1449</f>
        <v>4</v>
      </c>
      <c r="P33" s="171">
        <f>Zápisy!X1449</f>
        <v>4</v>
      </c>
      <c r="Q33" s="165">
        <f>Zápisy!U173</f>
        <v>8</v>
      </c>
      <c r="R33" s="175">
        <f>Zápisy!V173</f>
        <v>0</v>
      </c>
      <c r="S33" s="286"/>
      <c r="T33" s="287"/>
      <c r="U33" s="165">
        <f>Zápisy!W2637</f>
        <v>2</v>
      </c>
      <c r="V33" s="175">
        <f>Zápisy!X2637</f>
        <v>6</v>
      </c>
      <c r="W33" s="138">
        <f>Zápisy!U1097</f>
        <v>6.5</v>
      </c>
      <c r="X33" s="171">
        <f>Zápisy!V1097</f>
        <v>1.5</v>
      </c>
      <c r="Y33" s="165">
        <f>Zápisy!U2438</f>
        <v>7</v>
      </c>
      <c r="Z33" s="175">
        <f>Zápisy!V2438</f>
        <v>1</v>
      </c>
      <c r="AA33" s="138">
        <f>Zápisy!W942</f>
        <v>6</v>
      </c>
      <c r="AB33" s="171">
        <f>Zápisy!X942</f>
        <v>2</v>
      </c>
      <c r="AC33" s="165">
        <f>Zápisy!W2241</f>
        <v>4</v>
      </c>
      <c r="AD33" s="175">
        <f>Zápisy!X2241</f>
        <v>4</v>
      </c>
      <c r="AE33" s="138">
        <f>Zápisy!U789</f>
        <v>2.5</v>
      </c>
      <c r="AF33" s="171">
        <f>Zápisy!V789</f>
        <v>5.5</v>
      </c>
      <c r="AG33" s="165">
        <f>Zápisy!U2042</f>
        <v>5.5</v>
      </c>
      <c r="AH33" s="132">
        <f>Zápisy!V2042</f>
        <v>2.5</v>
      </c>
      <c r="AI33" s="351"/>
      <c r="AJ33" s="420"/>
      <c r="AK33" s="420"/>
      <c r="AL33" s="420"/>
      <c r="AM33" s="376"/>
      <c r="AN33" s="443"/>
      <c r="AO33" s="399"/>
      <c r="AP33" s="394"/>
      <c r="AQ33" s="400"/>
      <c r="AR33" s="395"/>
      <c r="AS33" s="356"/>
      <c r="AT33" s="353"/>
      <c r="AU33" s="343"/>
      <c r="AV33" s="90"/>
      <c r="AW33" s="334"/>
      <c r="AX33" s="334"/>
      <c r="AY33" s="334"/>
      <c r="AZ33" s="334"/>
      <c r="BA33" s="334"/>
      <c r="BB33" s="334"/>
      <c r="BC33" s="334"/>
      <c r="BD33" s="334"/>
      <c r="BE33" s="334"/>
      <c r="BF33" s="334"/>
      <c r="BG33" s="334"/>
      <c r="BH33" s="334"/>
      <c r="BI33" s="334"/>
      <c r="BJ33" s="334"/>
      <c r="BK33" s="334"/>
      <c r="BL33" s="334"/>
      <c r="BM33" s="334"/>
      <c r="BN33" s="334"/>
      <c r="BO33" s="334"/>
      <c r="BP33" s="334"/>
      <c r="BQ33" s="334"/>
      <c r="BR33" s="334"/>
      <c r="BS33" s="334"/>
      <c r="BT33" s="334"/>
      <c r="BU33" s="334"/>
      <c r="BV33" s="334"/>
      <c r="BW33" s="334"/>
      <c r="BX33" s="334"/>
      <c r="BY33" s="334"/>
      <c r="BZ33" s="334"/>
      <c r="CA33" s="334"/>
      <c r="CB33" s="334"/>
      <c r="CC33" s="90"/>
      <c r="CD33" s="334"/>
      <c r="CE33" s="334"/>
      <c r="CF33" s="334"/>
      <c r="CG33" s="334"/>
      <c r="CH33" s="334"/>
      <c r="CI33" s="334"/>
      <c r="CJ33" s="334"/>
      <c r="CK33" s="334"/>
      <c r="CL33" s="334"/>
      <c r="CM33" s="334"/>
      <c r="CN33" s="334"/>
      <c r="CO33" s="334"/>
      <c r="CP33" s="334"/>
      <c r="CQ33" s="334"/>
      <c r="CR33" s="334"/>
      <c r="CS33" s="334"/>
      <c r="CT33" s="334"/>
      <c r="CU33" s="334"/>
      <c r="CV33" s="334"/>
      <c r="CW33" s="334"/>
      <c r="CX33" s="334"/>
      <c r="CY33" s="334"/>
      <c r="CZ33" s="334"/>
      <c r="DA33" s="334"/>
      <c r="DB33" s="334"/>
      <c r="DC33" s="334"/>
      <c r="DD33" s="334"/>
      <c r="DE33" s="334"/>
      <c r="DF33" s="334"/>
      <c r="DG33" s="334"/>
      <c r="DH33" s="334"/>
      <c r="DI33" s="334"/>
      <c r="DJ33" s="151"/>
      <c r="DK33" s="334"/>
      <c r="DL33" s="334"/>
      <c r="DM33" s="334"/>
      <c r="DN33" s="334"/>
      <c r="DO33" s="334"/>
      <c r="DP33" s="334"/>
      <c r="DQ33" s="334"/>
      <c r="DR33" s="334"/>
      <c r="DS33" s="334"/>
      <c r="DT33" s="334"/>
      <c r="DU33" s="334"/>
      <c r="DV33" s="334"/>
      <c r="DW33" s="334"/>
      <c r="DX33" s="334"/>
      <c r="DY33" s="334"/>
      <c r="DZ33" s="334"/>
      <c r="EA33" s="334"/>
      <c r="EB33" s="334"/>
      <c r="EC33" s="334"/>
      <c r="ED33" s="334"/>
      <c r="EE33" s="334"/>
      <c r="EF33" s="334"/>
      <c r="EG33" s="334"/>
      <c r="EH33" s="334"/>
      <c r="EI33" s="334"/>
      <c r="EJ33" s="334"/>
      <c r="EK33" s="334"/>
      <c r="EL33" s="334"/>
      <c r="EM33" s="334"/>
      <c r="EN33" s="334"/>
      <c r="EO33" s="334"/>
      <c r="EP33" s="334"/>
      <c r="EQ33" s="90"/>
      <c r="ER33" s="334"/>
      <c r="ES33" s="334"/>
      <c r="ET33" s="334"/>
      <c r="EU33" s="334"/>
      <c r="EV33" s="334"/>
      <c r="EW33" s="334"/>
      <c r="EX33" s="334"/>
      <c r="EY33" s="334"/>
      <c r="EZ33" s="334"/>
      <c r="FA33" s="334"/>
      <c r="FB33" s="334"/>
      <c r="FC33" s="334"/>
      <c r="FD33" s="334"/>
      <c r="FE33" s="334"/>
      <c r="FF33" s="334"/>
      <c r="FG33" s="334"/>
      <c r="FH33" s="334"/>
      <c r="FI33" s="334"/>
      <c r="FJ33" s="334"/>
      <c r="FK33" s="334"/>
      <c r="FL33" s="334"/>
      <c r="FM33" s="334"/>
      <c r="FN33" s="334"/>
      <c r="FO33" s="334"/>
      <c r="FP33" s="334"/>
      <c r="FQ33" s="334"/>
      <c r="FR33" s="334"/>
      <c r="FS33" s="334"/>
      <c r="FT33" s="334"/>
      <c r="FU33" s="334"/>
      <c r="FV33" s="334"/>
      <c r="FW33" s="334"/>
      <c r="FX33" s="90"/>
      <c r="FY33" s="334"/>
      <c r="FZ33" s="334"/>
      <c r="GA33" s="334"/>
      <c r="GB33" s="334"/>
      <c r="GC33" s="334"/>
      <c r="GD33" s="334"/>
      <c r="GE33" s="334"/>
      <c r="GF33" s="334"/>
      <c r="GG33" s="334"/>
      <c r="GH33" s="334"/>
      <c r="GI33" s="334"/>
      <c r="GJ33" s="334"/>
      <c r="GK33" s="334"/>
      <c r="GL33" s="334"/>
      <c r="GM33" s="334"/>
      <c r="GN33" s="334"/>
      <c r="GO33" s="334"/>
      <c r="GP33" s="334"/>
      <c r="GQ33" s="334"/>
      <c r="GR33" s="334"/>
      <c r="GS33" s="334"/>
      <c r="GT33" s="334"/>
      <c r="GU33" s="334"/>
      <c r="GV33" s="334"/>
      <c r="GW33" s="334"/>
      <c r="GX33" s="334"/>
      <c r="GY33" s="334"/>
      <c r="GZ33" s="334"/>
      <c r="HA33" s="334"/>
      <c r="HB33" s="334"/>
      <c r="HC33" s="334"/>
      <c r="HD33" s="334"/>
      <c r="HE33" s="90"/>
      <c r="HF33" s="334"/>
      <c r="HG33" s="334"/>
      <c r="HH33" s="334"/>
      <c r="HI33" s="334"/>
      <c r="HJ33" s="334"/>
      <c r="HK33" s="334"/>
      <c r="HL33" s="334"/>
      <c r="HM33" s="334"/>
      <c r="HN33" s="334"/>
      <c r="HO33" s="334"/>
      <c r="HP33" s="334"/>
      <c r="HQ33" s="334"/>
      <c r="HR33" s="334"/>
      <c r="HS33" s="334"/>
      <c r="HT33" s="334"/>
      <c r="HU33" s="334"/>
      <c r="HV33" s="334"/>
      <c r="HW33" s="334"/>
      <c r="HX33" s="334"/>
      <c r="HY33" s="334"/>
      <c r="HZ33" s="334"/>
      <c r="IA33" s="334"/>
      <c r="IB33" s="334"/>
      <c r="IC33" s="334"/>
      <c r="ID33" s="334"/>
      <c r="IE33" s="334"/>
      <c r="IF33" s="334"/>
      <c r="IG33" s="334"/>
      <c r="IH33" s="334"/>
      <c r="II33" s="334"/>
      <c r="IJ33" s="334"/>
      <c r="IK33" s="334"/>
      <c r="IL33" s="90"/>
      <c r="IM33" s="334"/>
      <c r="IN33" s="334"/>
      <c r="IO33" s="334"/>
      <c r="IP33" s="334"/>
      <c r="IQ33" s="334"/>
      <c r="IR33" s="334"/>
      <c r="IS33" s="334"/>
      <c r="IT33" s="334"/>
      <c r="IU33" s="334"/>
      <c r="IV33" s="334"/>
      <c r="IW33" s="334"/>
      <c r="IX33" s="334"/>
      <c r="IY33" s="334"/>
      <c r="IZ33" s="334"/>
      <c r="JA33" s="334"/>
      <c r="JB33" s="334"/>
      <c r="JC33" s="334"/>
      <c r="JD33" s="334"/>
      <c r="JE33" s="334"/>
      <c r="JF33" s="334"/>
      <c r="JG33" s="334"/>
      <c r="JH33" s="334"/>
      <c r="JI33" s="334"/>
      <c r="JJ33" s="334"/>
      <c r="JK33" s="334"/>
      <c r="JL33" s="334"/>
      <c r="JM33" s="334"/>
      <c r="JN33" s="334"/>
      <c r="JO33" s="334"/>
      <c r="JP33" s="334"/>
      <c r="JQ33" s="334"/>
      <c r="JR33" s="334"/>
      <c r="JS33" s="90"/>
      <c r="JT33" s="334"/>
      <c r="JU33" s="334"/>
      <c r="JV33" s="334"/>
      <c r="JW33" s="334"/>
      <c r="JX33" s="334"/>
      <c r="JY33" s="334"/>
      <c r="JZ33" s="334"/>
      <c r="KA33" s="334"/>
      <c r="KB33" s="334"/>
      <c r="KC33" s="334"/>
      <c r="KD33" s="334"/>
      <c r="KE33" s="334"/>
      <c r="KF33" s="334"/>
      <c r="KG33" s="334"/>
      <c r="KH33" s="334"/>
      <c r="KI33" s="334"/>
      <c r="KJ33" s="334"/>
      <c r="KK33" s="334"/>
      <c r="KL33" s="334"/>
      <c r="KM33" s="334"/>
      <c r="KN33" s="334"/>
      <c r="KO33" s="334"/>
      <c r="KP33" s="334"/>
      <c r="KQ33" s="334"/>
      <c r="KR33" s="334"/>
      <c r="KS33" s="334"/>
      <c r="KT33" s="334"/>
      <c r="KU33" s="334"/>
      <c r="KV33" s="334"/>
      <c r="KW33" s="334"/>
      <c r="KX33" s="334"/>
      <c r="KY33" s="334"/>
      <c r="KZ33" s="90"/>
      <c r="LA33" s="334"/>
      <c r="LB33" s="334"/>
      <c r="LC33" s="334"/>
      <c r="LD33" s="334"/>
      <c r="LE33" s="334"/>
      <c r="LF33" s="334"/>
      <c r="LG33" s="334"/>
      <c r="LH33" s="334"/>
      <c r="LI33" s="334"/>
      <c r="LJ33" s="334"/>
      <c r="LK33" s="334"/>
      <c r="LL33" s="334"/>
      <c r="LM33" s="334"/>
      <c r="LN33" s="334"/>
      <c r="LO33" s="334"/>
      <c r="LP33" s="334"/>
      <c r="LQ33" s="334"/>
      <c r="LR33" s="334"/>
      <c r="LS33" s="334"/>
      <c r="LT33" s="334"/>
      <c r="LU33" s="334"/>
      <c r="LV33" s="334"/>
      <c r="LW33" s="334"/>
      <c r="LX33" s="334"/>
      <c r="LY33" s="334"/>
      <c r="LZ33" s="334"/>
      <c r="MA33" s="334"/>
      <c r="MB33" s="334"/>
      <c r="MC33" s="334"/>
      <c r="MD33" s="334"/>
      <c r="ME33" s="334"/>
      <c r="MF33" s="334"/>
      <c r="MG33" s="90"/>
      <c r="MH33" s="462"/>
      <c r="MI33" s="153"/>
      <c r="MJ33" s="462"/>
      <c r="MK33" s="157"/>
      <c r="ML33" s="336"/>
      <c r="MM33" s="153"/>
      <c r="MN33" s="462"/>
      <c r="MO33" s="90"/>
      <c r="MP33" s="327"/>
      <c r="MQ33" s="90"/>
      <c r="MR33" s="90"/>
      <c r="MS33" s="90"/>
      <c r="MT33" s="90"/>
      <c r="MU33" s="90"/>
      <c r="MV33" s="90"/>
      <c r="MW33" s="90"/>
      <c r="MX33" s="90"/>
      <c r="MY33" s="90"/>
      <c r="MZ33" s="90"/>
      <c r="NA33" s="90"/>
      <c r="NB33" s="90"/>
      <c r="NC33" s="90"/>
      <c r="ND33" s="90"/>
      <c r="NE33" s="90"/>
      <c r="NF33" s="90"/>
      <c r="NG33" s="90"/>
      <c r="NH33" s="90"/>
      <c r="NI33" s="90"/>
      <c r="NJ33" s="90"/>
      <c r="NK33" s="90"/>
      <c r="NL33" s="90"/>
      <c r="NM33" s="90"/>
      <c r="NN33" s="90"/>
      <c r="NO33" s="90"/>
      <c r="NP33" s="90"/>
      <c r="NQ33" s="90"/>
      <c r="NR33" s="90"/>
      <c r="NS33" s="90"/>
      <c r="NT33" s="90"/>
      <c r="NU33" s="90"/>
      <c r="NV33" s="90"/>
      <c r="NW33" s="90"/>
      <c r="NX33" s="90"/>
      <c r="NY33" s="90"/>
      <c r="NZ33" s="90"/>
      <c r="OA33" s="90"/>
      <c r="OB33" s="90"/>
      <c r="OC33" s="90"/>
      <c r="OD33" s="90"/>
      <c r="OE33" s="90"/>
      <c r="OF33" s="90"/>
      <c r="OG33" s="90"/>
      <c r="OH33" s="90"/>
      <c r="OI33" s="90"/>
      <c r="OJ33" s="90"/>
      <c r="OK33" s="90"/>
      <c r="OL33" s="90"/>
      <c r="OM33" s="90"/>
      <c r="ON33" s="90"/>
      <c r="OO33" s="90"/>
      <c r="OP33" s="90"/>
      <c r="OQ33" s="90"/>
      <c r="OR33" s="90"/>
      <c r="OS33" s="90"/>
      <c r="OT33" s="90"/>
      <c r="OU33" s="90"/>
      <c r="OV33" s="90"/>
      <c r="OW33" s="90"/>
      <c r="OX33" s="90"/>
      <c r="OY33" s="90"/>
      <c r="OZ33" s="90"/>
      <c r="PA33" s="90"/>
      <c r="PB33" s="90"/>
      <c r="PC33" s="90"/>
      <c r="PD33" s="90"/>
      <c r="PE33" s="90"/>
      <c r="PF33" s="90"/>
      <c r="PG33" s="90"/>
      <c r="PH33" s="90"/>
      <c r="PI33" s="90"/>
      <c r="PJ33" s="90"/>
      <c r="PK33" s="90"/>
      <c r="PL33" s="90"/>
      <c r="PM33" s="90"/>
      <c r="PN33" s="90"/>
      <c r="PO33" s="90"/>
      <c r="PP33" s="90"/>
      <c r="PQ33" s="90"/>
      <c r="PR33" s="90"/>
      <c r="PS33" s="90"/>
      <c r="PT33" s="90"/>
      <c r="PU33" s="90"/>
      <c r="PV33" s="90"/>
      <c r="PW33" s="90"/>
      <c r="PX33" s="90"/>
      <c r="PY33" s="90"/>
      <c r="PZ33" s="90"/>
      <c r="QA33" s="90"/>
      <c r="QB33" s="90"/>
      <c r="QC33" s="90"/>
      <c r="QD33" s="90"/>
      <c r="QE33" s="90"/>
      <c r="QF33" s="90"/>
      <c r="QG33" s="90"/>
      <c r="QH33" s="90"/>
      <c r="QI33" s="90"/>
      <c r="QJ33" s="90"/>
      <c r="QK33" s="90"/>
      <c r="QL33" s="90"/>
      <c r="QM33" s="90"/>
      <c r="QN33" s="90"/>
      <c r="QO33" s="90"/>
      <c r="QP33" s="90"/>
      <c r="QQ33" s="90"/>
      <c r="QR33" s="90"/>
      <c r="QS33" s="90"/>
      <c r="QT33" s="90"/>
      <c r="QU33" s="90"/>
      <c r="QV33" s="90"/>
      <c r="QW33" s="90"/>
      <c r="QX33" s="90"/>
      <c r="QY33" s="90"/>
      <c r="QZ33" s="90"/>
      <c r="RA33" s="90"/>
      <c r="RB33" s="90"/>
      <c r="RC33" s="90"/>
      <c r="RD33" s="90"/>
      <c r="RE33" s="90"/>
      <c r="RF33" s="90"/>
      <c r="RG33" s="90"/>
      <c r="RH33" s="90"/>
      <c r="RI33" s="90"/>
      <c r="RJ33" s="90"/>
      <c r="RK33" s="90"/>
      <c r="RL33" s="90"/>
      <c r="RM33" s="90"/>
      <c r="RN33" s="90"/>
      <c r="RO33" s="90"/>
      <c r="RP33" s="90"/>
      <c r="RQ33" s="90"/>
      <c r="RR33" s="90"/>
      <c r="RS33" s="90"/>
      <c r="RT33" s="90"/>
      <c r="RU33" s="90"/>
      <c r="RV33" s="90"/>
      <c r="RW33" s="90"/>
      <c r="RX33" s="90"/>
      <c r="RY33" s="90"/>
      <c r="RZ33" s="90"/>
      <c r="SA33" s="90"/>
      <c r="SB33" s="90"/>
      <c r="SC33" s="90"/>
      <c r="SD33" s="90"/>
      <c r="SE33" s="90"/>
      <c r="SF33" s="90"/>
      <c r="SG33" s="90"/>
      <c r="SH33" s="90"/>
      <c r="SI33" s="90"/>
      <c r="SJ33" s="90"/>
      <c r="SK33" s="90"/>
      <c r="SL33" s="90"/>
      <c r="SM33" s="90"/>
      <c r="SN33" s="90"/>
      <c r="SO33" s="90"/>
      <c r="SP33" s="90"/>
      <c r="SQ33" s="90"/>
      <c r="SR33" s="90"/>
      <c r="SS33" s="90"/>
      <c r="ST33" s="90"/>
      <c r="SU33" s="90"/>
      <c r="SV33" s="90"/>
      <c r="SW33" s="90"/>
      <c r="SX33" s="90"/>
      <c r="SY33" s="90"/>
      <c r="SZ33" s="90"/>
      <c r="TA33" s="90"/>
      <c r="TB33" s="90"/>
      <c r="TC33" s="90"/>
      <c r="TD33" s="90"/>
      <c r="TE33" s="90"/>
      <c r="TF33" s="90"/>
      <c r="TG33" s="90"/>
      <c r="TH33" s="90"/>
      <c r="TI33" s="90"/>
      <c r="TJ33" s="90"/>
      <c r="TK33" s="90"/>
      <c r="TL33" s="90"/>
      <c r="TM33" s="90"/>
      <c r="TN33" s="90"/>
      <c r="TO33" s="90"/>
      <c r="TP33" s="90"/>
      <c r="TQ33" s="90"/>
      <c r="TR33" s="90"/>
      <c r="TS33" s="90"/>
      <c r="TT33" s="90"/>
      <c r="TU33" s="90"/>
      <c r="TV33" s="90"/>
      <c r="TW33" s="90"/>
      <c r="TX33" s="90"/>
      <c r="TY33" s="90"/>
      <c r="TZ33" s="90"/>
      <c r="UA33" s="90"/>
      <c r="UB33" s="90"/>
      <c r="UC33" s="90"/>
      <c r="UD33" s="90"/>
      <c r="UE33" s="90"/>
      <c r="UF33" s="90"/>
      <c r="UG33" s="90"/>
      <c r="UH33" s="90"/>
      <c r="UI33" s="90"/>
      <c r="UJ33" s="90"/>
      <c r="UK33" s="90"/>
      <c r="UL33" s="90"/>
      <c r="UM33" s="90"/>
      <c r="UN33" s="90"/>
      <c r="UO33" s="90"/>
      <c r="UP33" s="90"/>
      <c r="UQ33" s="90"/>
      <c r="UR33" s="90"/>
      <c r="US33" s="90"/>
      <c r="UT33" s="90"/>
      <c r="UU33" s="90"/>
      <c r="UV33" s="90"/>
      <c r="UW33" s="90"/>
      <c r="UX33" s="90"/>
      <c r="UY33" s="90"/>
      <c r="UZ33" s="90"/>
      <c r="VA33" s="90"/>
      <c r="VB33" s="90"/>
      <c r="VC33" s="90"/>
      <c r="VD33" s="90"/>
      <c r="VE33" s="90"/>
      <c r="VF33" s="90"/>
      <c r="VG33" s="90"/>
      <c r="VH33" s="90"/>
      <c r="VI33" s="90"/>
      <c r="VJ33" s="90"/>
      <c r="VK33" s="90"/>
      <c r="VL33" s="90"/>
      <c r="VM33" s="90"/>
      <c r="VN33" s="90"/>
      <c r="VO33" s="90"/>
      <c r="VP33" s="90"/>
      <c r="VQ33" s="90"/>
      <c r="VR33" s="90"/>
      <c r="VS33" s="90"/>
      <c r="VT33" s="90"/>
      <c r="VU33" s="90"/>
      <c r="VV33" s="90"/>
      <c r="VW33" s="90"/>
      <c r="VX33" s="90"/>
      <c r="VY33" s="90"/>
      <c r="VZ33" s="90"/>
      <c r="WA33" s="90"/>
      <c r="WB33" s="90"/>
      <c r="WC33" s="90"/>
      <c r="WD33" s="90"/>
      <c r="WE33" s="90"/>
      <c r="WF33" s="90"/>
      <c r="WG33" s="90"/>
      <c r="WH33" s="90"/>
      <c r="WI33" s="90"/>
      <c r="WJ33" s="90"/>
      <c r="WK33" s="90"/>
      <c r="WL33" s="90"/>
      <c r="WM33" s="90"/>
      <c r="WN33" s="90"/>
      <c r="WO33" s="90"/>
      <c r="WP33" s="90"/>
      <c r="WQ33" s="90"/>
      <c r="WR33" s="90"/>
      <c r="WS33" s="90"/>
      <c r="WT33" s="90"/>
      <c r="WU33" s="90"/>
      <c r="WV33" s="90"/>
      <c r="WW33" s="90"/>
      <c r="WX33" s="90"/>
      <c r="WY33" s="90"/>
      <c r="WZ33" s="90"/>
      <c r="XA33" s="90"/>
      <c r="XB33" s="90"/>
      <c r="XC33" s="90"/>
      <c r="XD33" s="90"/>
      <c r="XE33" s="90"/>
      <c r="XF33" s="90"/>
      <c r="XG33" s="90"/>
      <c r="XH33" s="90"/>
      <c r="XI33" s="90"/>
      <c r="XJ33" s="90"/>
      <c r="XK33" s="90"/>
      <c r="XL33" s="90"/>
      <c r="XM33" s="90"/>
      <c r="XN33" s="90"/>
      <c r="XO33" s="90"/>
      <c r="XP33" s="90"/>
      <c r="XQ33" s="90"/>
      <c r="XR33" s="90"/>
      <c r="XS33" s="90"/>
      <c r="XT33" s="90"/>
      <c r="XU33" s="90"/>
      <c r="XV33" s="90"/>
      <c r="XW33" s="90"/>
      <c r="XX33" s="90"/>
      <c r="XY33" s="90"/>
      <c r="XZ33" s="90"/>
      <c r="YA33" s="90"/>
      <c r="YB33" s="90"/>
      <c r="YC33" s="90"/>
      <c r="YD33" s="90"/>
      <c r="YE33" s="90"/>
      <c r="YF33" s="90"/>
      <c r="YG33" s="90"/>
      <c r="YH33" s="90"/>
      <c r="YI33" s="90"/>
      <c r="YJ33" s="90"/>
      <c r="YK33" s="90"/>
      <c r="YL33" s="90"/>
      <c r="YM33" s="90"/>
      <c r="YN33" s="90"/>
      <c r="YO33" s="90"/>
      <c r="YP33" s="90"/>
      <c r="YQ33" s="90"/>
      <c r="YR33" s="90"/>
      <c r="YS33" s="90"/>
      <c r="YT33" s="90"/>
      <c r="YU33" s="90"/>
      <c r="YV33" s="90"/>
      <c r="YW33" s="90"/>
      <c r="YX33" s="90"/>
      <c r="YY33" s="90"/>
      <c r="YZ33" s="90"/>
      <c r="ZA33" s="90"/>
      <c r="ZB33" s="90"/>
      <c r="ZC33" s="90"/>
      <c r="ZD33" s="90"/>
      <c r="ZE33" s="90"/>
      <c r="ZF33" s="90"/>
      <c r="ZG33" s="90"/>
      <c r="ZH33" s="90"/>
      <c r="ZI33" s="90"/>
      <c r="ZJ33" s="90"/>
      <c r="ZK33" s="90"/>
      <c r="ZL33" s="90"/>
      <c r="ZM33" s="90"/>
      <c r="ZN33" s="90"/>
      <c r="ZO33" s="90"/>
      <c r="ZP33" s="90"/>
      <c r="ZQ33" s="90"/>
      <c r="ZR33" s="90"/>
      <c r="ZS33" s="90"/>
      <c r="ZT33" s="90"/>
      <c r="ZU33" s="90"/>
      <c r="ZV33" s="90"/>
      <c r="ZW33" s="90"/>
      <c r="ZX33" s="90"/>
      <c r="ZY33" s="90"/>
      <c r="ZZ33" s="90"/>
      <c r="AAA33" s="90"/>
      <c r="AAB33" s="90"/>
      <c r="AAC33" s="90"/>
      <c r="AAD33" s="90"/>
      <c r="AAE33" s="90"/>
      <c r="AAF33" s="90"/>
      <c r="AAG33" s="90"/>
      <c r="AAH33" s="90"/>
      <c r="AAI33" s="90"/>
      <c r="AAJ33" s="90"/>
      <c r="AAK33" s="90"/>
      <c r="AAL33" s="90"/>
      <c r="AAM33" s="90"/>
      <c r="AAN33" s="90"/>
      <c r="AAO33" s="90"/>
      <c r="AAP33" s="90"/>
      <c r="AAQ33" s="90"/>
      <c r="AAR33" s="90"/>
      <c r="AAS33" s="90"/>
      <c r="AAT33" s="90"/>
      <c r="AAU33" s="90"/>
      <c r="AAV33" s="90"/>
      <c r="AAW33" s="90"/>
      <c r="AAX33" s="90"/>
      <c r="AAY33" s="90"/>
      <c r="AAZ33" s="90"/>
      <c r="ABA33" s="90"/>
      <c r="ABB33" s="90"/>
      <c r="ABC33" s="90"/>
      <c r="ABD33" s="90"/>
      <c r="ABE33" s="90"/>
      <c r="ABF33" s="90"/>
      <c r="ABG33" s="90"/>
      <c r="ABH33" s="90"/>
      <c r="ABI33" s="90"/>
      <c r="ABJ33" s="90"/>
      <c r="ABK33" s="90"/>
      <c r="ABL33" s="90"/>
      <c r="ABM33" s="90"/>
      <c r="ABN33" s="90"/>
      <c r="ABO33" s="90"/>
      <c r="ABP33" s="90"/>
      <c r="ABQ33" s="90"/>
      <c r="ABR33" s="90"/>
      <c r="ABS33" s="90"/>
      <c r="ABT33" s="90"/>
      <c r="ABU33" s="90"/>
      <c r="ABV33" s="90"/>
      <c r="ABW33" s="90"/>
      <c r="ABX33" s="90"/>
      <c r="ABY33" s="90"/>
      <c r="ABZ33" s="90"/>
      <c r="ACA33" s="90"/>
      <c r="ACB33" s="90"/>
      <c r="ACC33" s="90"/>
      <c r="ACD33" s="90"/>
      <c r="ACE33" s="90"/>
      <c r="ACF33" s="90"/>
      <c r="ACG33" s="90"/>
      <c r="ACH33" s="90"/>
      <c r="ACI33" s="90"/>
      <c r="ACJ33" s="90"/>
      <c r="ACK33" s="90"/>
      <c r="ACL33" s="90"/>
      <c r="ACM33" s="90"/>
      <c r="ACN33" s="90"/>
      <c r="ACO33" s="90"/>
      <c r="ACP33" s="90"/>
      <c r="ACQ33" s="90"/>
      <c r="ACR33" s="90"/>
      <c r="ACS33" s="90"/>
      <c r="ACT33" s="90"/>
      <c r="ACU33" s="90"/>
      <c r="ACV33" s="90"/>
      <c r="ACW33" s="90"/>
      <c r="ACX33" s="90"/>
      <c r="ACY33" s="90"/>
      <c r="ACZ33" s="90"/>
      <c r="ADA33" s="90"/>
      <c r="ADB33" s="90"/>
      <c r="ADC33" s="90"/>
      <c r="ADD33" s="90"/>
      <c r="ADE33" s="90"/>
      <c r="ADF33" s="90"/>
      <c r="ADG33" s="90"/>
      <c r="ADH33" s="90"/>
      <c r="ADI33" s="90"/>
      <c r="ADJ33" s="90"/>
      <c r="ADK33" s="90"/>
      <c r="ADL33" s="90"/>
      <c r="ADM33" s="90"/>
      <c r="ADN33" s="90"/>
      <c r="ADO33" s="90"/>
      <c r="ADP33" s="90"/>
      <c r="ADQ33" s="90"/>
      <c r="ADR33" s="90"/>
      <c r="ADS33" s="90"/>
      <c r="ADT33" s="90"/>
      <c r="ADU33" s="90"/>
      <c r="ADV33" s="90"/>
      <c r="ADW33" s="90"/>
      <c r="ADX33" s="90"/>
      <c r="ADY33" s="90"/>
      <c r="ADZ33" s="90"/>
      <c r="AEA33" s="90"/>
      <c r="AEB33" s="90"/>
      <c r="AEC33" s="90"/>
      <c r="AED33" s="90"/>
      <c r="AEE33" s="90"/>
      <c r="AEF33" s="90"/>
      <c r="AEG33" s="90"/>
      <c r="AEH33" s="90"/>
      <c r="AEI33" s="90"/>
      <c r="AEJ33" s="90"/>
      <c r="AEK33" s="90"/>
      <c r="AEL33" s="90"/>
      <c r="AEM33" s="90"/>
      <c r="AEN33" s="90"/>
      <c r="AEO33" s="90"/>
      <c r="AEP33" s="90"/>
      <c r="AEQ33" s="90"/>
      <c r="AER33" s="90"/>
      <c r="AES33" s="90"/>
      <c r="AET33" s="90"/>
      <c r="AEU33" s="90"/>
      <c r="AEV33" s="90"/>
      <c r="AEW33" s="90"/>
      <c r="AEX33" s="90"/>
      <c r="AEY33" s="90"/>
      <c r="AEZ33" s="90"/>
      <c r="AFA33" s="90"/>
      <c r="AFB33" s="90"/>
      <c r="AFC33" s="90"/>
      <c r="AFD33" s="90"/>
      <c r="AFE33" s="90"/>
      <c r="AFF33" s="90"/>
      <c r="AFG33" s="90"/>
      <c r="AFH33" s="90"/>
      <c r="AFI33" s="90"/>
      <c r="AFJ33" s="90"/>
      <c r="AFK33" s="90"/>
      <c r="AFL33" s="90"/>
      <c r="AFM33" s="90"/>
      <c r="AFN33" s="90"/>
      <c r="AFO33" s="90"/>
      <c r="AFP33" s="90"/>
      <c r="AFQ33" s="90"/>
      <c r="AFR33" s="90"/>
      <c r="AFS33" s="90"/>
      <c r="AFT33" s="90"/>
      <c r="AFU33" s="90"/>
      <c r="AFV33" s="90"/>
      <c r="AFW33" s="90"/>
      <c r="AFX33" s="90"/>
      <c r="AFY33" s="90"/>
      <c r="AFZ33" s="90"/>
      <c r="AGA33" s="90"/>
      <c r="AGB33" s="90"/>
      <c r="AGC33" s="90"/>
      <c r="AGD33" s="90"/>
      <c r="AGE33" s="90"/>
      <c r="AGF33" s="90"/>
      <c r="AGG33" s="90"/>
      <c r="AGH33" s="90"/>
      <c r="AGI33" s="90"/>
      <c r="AGJ33" s="90"/>
      <c r="AGK33" s="90"/>
      <c r="AGL33" s="90"/>
      <c r="AGM33" s="90"/>
      <c r="AGN33" s="90"/>
      <c r="AGO33" s="90"/>
      <c r="AGP33" s="90"/>
      <c r="AGQ33" s="90"/>
      <c r="AGR33" s="90"/>
      <c r="AGS33" s="90"/>
      <c r="AGT33" s="90"/>
      <c r="AGU33" s="90"/>
      <c r="AGV33" s="90"/>
      <c r="AGW33" s="90"/>
      <c r="AGX33" s="90"/>
      <c r="AGY33" s="90"/>
      <c r="AGZ33" s="90"/>
      <c r="AHA33" s="90"/>
      <c r="AHB33" s="90"/>
      <c r="AHC33" s="90"/>
      <c r="AHD33" s="90"/>
      <c r="AHE33" s="90"/>
      <c r="AHF33" s="90"/>
      <c r="AHG33" s="90"/>
      <c r="AHH33" s="90"/>
      <c r="AHI33" s="90"/>
      <c r="AHJ33" s="90"/>
      <c r="AHK33" s="90"/>
      <c r="AHL33" s="90"/>
      <c r="AHM33" s="90"/>
      <c r="AHN33" s="90"/>
      <c r="AHO33" s="90"/>
      <c r="AHP33" s="90"/>
      <c r="AHQ33" s="90"/>
      <c r="AHR33" s="90"/>
      <c r="AHS33" s="90"/>
      <c r="AHT33" s="90"/>
      <c r="AHU33" s="90"/>
      <c r="AHV33" s="90"/>
      <c r="AHW33" s="90"/>
      <c r="AHX33" s="90"/>
      <c r="AHY33" s="90"/>
      <c r="AHZ33" s="90"/>
      <c r="AIA33" s="90"/>
      <c r="AIB33" s="90"/>
      <c r="AIC33" s="90"/>
      <c r="AID33" s="90"/>
      <c r="AIE33" s="90"/>
      <c r="AIF33" s="90"/>
      <c r="AIG33" s="90"/>
      <c r="AIH33" s="90"/>
      <c r="AII33" s="90"/>
      <c r="AIJ33" s="90"/>
      <c r="AIK33" s="90"/>
      <c r="AIL33" s="90"/>
      <c r="AIM33" s="90"/>
      <c r="AIN33" s="90"/>
      <c r="AIO33" s="90"/>
      <c r="AIP33" s="90"/>
      <c r="AIQ33" s="90"/>
      <c r="AIR33" s="90"/>
      <c r="AIS33" s="90"/>
      <c r="AIT33" s="90"/>
      <c r="AIU33" s="90"/>
      <c r="AIV33" s="90"/>
      <c r="AIW33" s="90"/>
      <c r="AIX33" s="90"/>
      <c r="AIY33" s="90"/>
      <c r="AIZ33" s="90"/>
      <c r="AJA33" s="90"/>
      <c r="AJB33" s="90"/>
      <c r="AJC33" s="90"/>
      <c r="AJD33" s="90"/>
      <c r="AJE33" s="90"/>
      <c r="AJF33" s="90"/>
      <c r="AJG33" s="90"/>
      <c r="AJH33" s="90"/>
      <c r="AJI33" s="90"/>
      <c r="AJJ33" s="90"/>
      <c r="AJK33" s="90"/>
      <c r="AJL33" s="90"/>
      <c r="AJM33" s="90"/>
      <c r="AJN33" s="90"/>
      <c r="AJO33" s="90"/>
      <c r="AJP33" s="90"/>
      <c r="AJQ33" s="90"/>
      <c r="AJR33" s="90"/>
      <c r="AJS33" s="90"/>
      <c r="AJT33" s="90"/>
      <c r="AJU33" s="90"/>
      <c r="AJV33" s="90"/>
      <c r="AJW33" s="90"/>
      <c r="AJX33" s="90"/>
      <c r="AJY33" s="90"/>
      <c r="AJZ33" s="90"/>
      <c r="AKA33" s="90"/>
      <c r="AKB33" s="90"/>
      <c r="AKC33" s="90"/>
      <c r="AKD33" s="90"/>
      <c r="AKE33" s="90"/>
      <c r="AKF33" s="90"/>
      <c r="AKG33" s="90"/>
      <c r="AKH33" s="90"/>
      <c r="AKI33" s="90"/>
      <c r="AKJ33" s="90"/>
      <c r="AKK33" s="90"/>
      <c r="AKL33" s="90"/>
      <c r="AKM33" s="90"/>
      <c r="AKN33" s="90"/>
      <c r="AKO33" s="90"/>
      <c r="AKP33" s="90"/>
      <c r="AKQ33" s="90"/>
      <c r="AKR33" s="90"/>
      <c r="AKS33" s="90"/>
      <c r="AKT33" s="90"/>
      <c r="AKU33" s="90"/>
      <c r="AKV33" s="90"/>
      <c r="AKW33" s="90"/>
      <c r="AKX33" s="90"/>
      <c r="AKY33" s="90"/>
      <c r="AKZ33" s="90"/>
      <c r="ALA33" s="90"/>
      <c r="ALB33" s="90"/>
      <c r="ALC33" s="90"/>
      <c r="ALD33" s="90"/>
      <c r="ALE33" s="90"/>
      <c r="ALF33" s="90"/>
      <c r="ALG33" s="90"/>
      <c r="ALH33" s="90"/>
      <c r="ALI33" s="90"/>
      <c r="ALJ33" s="90"/>
      <c r="ALK33" s="90"/>
      <c r="ALL33" s="90"/>
      <c r="ALM33" s="90"/>
      <c r="ALN33" s="90"/>
      <c r="ALO33" s="90"/>
      <c r="ALP33" s="90"/>
      <c r="ALQ33" s="90"/>
      <c r="ALR33" s="90"/>
      <c r="ALS33" s="90"/>
      <c r="ALT33" s="90"/>
      <c r="ALU33" s="90"/>
      <c r="ALV33" s="90"/>
      <c r="ALW33" s="90"/>
      <c r="ALX33" s="90"/>
      <c r="ALY33" s="90"/>
      <c r="ALZ33" s="90"/>
      <c r="AMA33" s="90"/>
      <c r="AMB33" s="90"/>
      <c r="AMC33" s="90"/>
      <c r="AMD33" s="90"/>
      <c r="AME33" s="90"/>
      <c r="AMF33" s="90"/>
      <c r="AMG33" s="90"/>
      <c r="AMH33" s="90"/>
      <c r="AMI33" s="90"/>
      <c r="AMJ33" s="90"/>
      <c r="AMK33" s="90"/>
      <c r="AML33" s="90"/>
      <c r="AMM33" s="90"/>
      <c r="AMN33" s="90"/>
      <c r="AMO33" s="90"/>
      <c r="AMP33" s="90"/>
      <c r="AMQ33" s="90"/>
      <c r="AMR33" s="90"/>
      <c r="AMS33" s="90"/>
      <c r="AMT33" s="90"/>
      <c r="AMU33" s="90"/>
      <c r="AMV33" s="90"/>
      <c r="AMW33" s="90"/>
      <c r="AMX33" s="90"/>
      <c r="AMY33" s="90"/>
      <c r="AMZ33" s="90"/>
      <c r="ANA33" s="90"/>
      <c r="ANB33" s="90"/>
      <c r="ANC33" s="90"/>
      <c r="AND33" s="90"/>
      <c r="ANE33" s="90"/>
      <c r="ANF33" s="90"/>
      <c r="ANG33" s="90"/>
      <c r="ANH33" s="90"/>
      <c r="ANI33" s="90"/>
      <c r="ANJ33" s="90"/>
      <c r="ANK33" s="90"/>
      <c r="ANL33" s="90"/>
      <c r="ANM33" s="90"/>
      <c r="ANN33" s="90"/>
      <c r="ANO33" s="90"/>
      <c r="ANP33" s="90"/>
      <c r="ANQ33" s="90"/>
      <c r="ANR33" s="90"/>
      <c r="ANS33" s="90"/>
      <c r="ANT33" s="90"/>
      <c r="ANU33" s="90"/>
      <c r="ANV33" s="90"/>
      <c r="ANW33" s="90"/>
      <c r="ANX33" s="90"/>
      <c r="ANY33" s="90"/>
      <c r="ANZ33" s="90"/>
      <c r="AOA33" s="90"/>
      <c r="AOB33" s="90"/>
      <c r="AOC33" s="90"/>
      <c r="AOD33" s="90"/>
      <c r="AOE33" s="90"/>
      <c r="AOF33" s="90"/>
      <c r="AOG33" s="90"/>
      <c r="AOH33" s="90"/>
      <c r="AOI33" s="90"/>
      <c r="AOJ33" s="90"/>
      <c r="AOK33" s="90"/>
      <c r="AOL33" s="90"/>
      <c r="AOM33" s="90"/>
      <c r="AON33" s="90"/>
      <c r="AOO33" s="90"/>
      <c r="AOP33" s="90"/>
      <c r="AOQ33" s="90"/>
      <c r="AOR33" s="90"/>
      <c r="AOS33" s="90"/>
      <c r="AOT33" s="90"/>
      <c r="AOU33" s="90"/>
      <c r="AOV33" s="90"/>
      <c r="AOW33" s="90"/>
      <c r="AOX33" s="90"/>
      <c r="AOY33" s="90"/>
      <c r="AOZ33" s="90"/>
      <c r="APA33" s="90"/>
      <c r="APB33" s="90"/>
      <c r="APC33" s="90"/>
      <c r="APD33" s="90"/>
      <c r="APE33" s="90"/>
      <c r="APF33" s="90"/>
      <c r="APG33" s="90"/>
      <c r="APH33" s="90"/>
      <c r="API33" s="90"/>
      <c r="APJ33" s="90"/>
      <c r="APK33" s="90"/>
      <c r="APL33" s="90"/>
      <c r="APM33" s="90"/>
      <c r="APN33" s="90"/>
      <c r="APO33" s="90"/>
      <c r="APP33" s="90"/>
      <c r="APQ33" s="90"/>
      <c r="APR33" s="90"/>
      <c r="APS33" s="90"/>
      <c r="APT33" s="90"/>
      <c r="APU33" s="90"/>
      <c r="APV33" s="90"/>
      <c r="APW33" s="90"/>
      <c r="APX33" s="90"/>
      <c r="APY33" s="90"/>
      <c r="APZ33" s="90"/>
      <c r="AQA33" s="90"/>
      <c r="AQB33" s="90"/>
      <c r="AQC33" s="90"/>
      <c r="AQD33" s="90"/>
      <c r="AQE33" s="90"/>
      <c r="AQF33" s="90"/>
      <c r="AQG33" s="90"/>
      <c r="AQH33" s="90"/>
      <c r="AQI33" s="90"/>
      <c r="AQJ33" s="90"/>
      <c r="AQK33" s="90"/>
      <c r="AQL33" s="90"/>
      <c r="AQM33" s="90"/>
      <c r="AQN33" s="90"/>
      <c r="AQO33" s="90"/>
      <c r="AQP33" s="90"/>
      <c r="AQQ33" s="90"/>
      <c r="AQR33" s="90"/>
      <c r="AQS33" s="90"/>
      <c r="AQT33" s="90"/>
      <c r="AQU33" s="90"/>
      <c r="AQV33" s="90"/>
      <c r="AQW33" s="90"/>
      <c r="AQX33" s="90"/>
      <c r="AQY33" s="90"/>
      <c r="AQZ33" s="90"/>
      <c r="ARA33" s="90"/>
      <c r="ARB33" s="90"/>
      <c r="ARC33" s="90"/>
      <c r="ARD33" s="90"/>
      <c r="ARE33" s="90"/>
      <c r="ARF33" s="90"/>
      <c r="ARG33" s="90"/>
      <c r="ARH33" s="90"/>
      <c r="ARI33" s="90"/>
      <c r="ARJ33" s="90"/>
      <c r="ARK33" s="90"/>
      <c r="ARL33" s="90"/>
      <c r="ARM33" s="90"/>
      <c r="ARN33" s="90"/>
      <c r="ARO33" s="90"/>
      <c r="ARP33" s="90"/>
      <c r="ARQ33" s="90"/>
      <c r="ARR33" s="90"/>
      <c r="ARS33" s="90"/>
      <c r="ART33" s="90"/>
      <c r="ARU33" s="90"/>
      <c r="ARV33" s="90"/>
      <c r="ARW33" s="90"/>
      <c r="ARX33" s="90"/>
      <c r="ARY33" s="90"/>
      <c r="ARZ33" s="90"/>
      <c r="ASA33" s="90"/>
      <c r="ASB33" s="90"/>
      <c r="ASC33" s="90"/>
      <c r="ASD33" s="90"/>
      <c r="ASE33" s="90"/>
      <c r="ASF33" s="90"/>
      <c r="ASG33" s="90"/>
      <c r="ASH33" s="90"/>
      <c r="ASI33" s="90"/>
      <c r="ASJ33" s="90"/>
      <c r="ASK33" s="90"/>
      <c r="ASL33" s="90"/>
      <c r="ASM33" s="90"/>
      <c r="ASN33" s="90"/>
      <c r="ASO33" s="90"/>
      <c r="ASP33" s="90"/>
      <c r="ASQ33" s="90"/>
      <c r="ASR33" s="90"/>
      <c r="ASS33" s="90"/>
      <c r="AST33" s="90"/>
      <c r="ASU33" s="90"/>
      <c r="ASV33" s="90"/>
      <c r="ASW33" s="90"/>
      <c r="ASX33" s="90"/>
      <c r="ASY33" s="90"/>
      <c r="ASZ33" s="90"/>
      <c r="ATA33" s="90"/>
      <c r="ATB33" s="90"/>
      <c r="ATC33" s="90"/>
      <c r="ATD33" s="90"/>
      <c r="ATE33" s="90"/>
      <c r="ATF33" s="90"/>
      <c r="ATG33" s="90"/>
      <c r="ATH33" s="90"/>
      <c r="ATI33" s="90"/>
      <c r="ATJ33" s="90"/>
      <c r="ATK33" s="90"/>
      <c r="ATL33" s="90"/>
      <c r="ATM33" s="90"/>
      <c r="ATN33" s="90"/>
      <c r="ATO33" s="90"/>
      <c r="ATP33" s="90"/>
      <c r="ATQ33" s="90"/>
      <c r="ATR33" s="90"/>
      <c r="ATS33" s="90"/>
      <c r="ATT33" s="90"/>
      <c r="ATU33" s="90"/>
      <c r="ATV33" s="90"/>
      <c r="ATW33" s="90"/>
      <c r="ATX33" s="90"/>
      <c r="ATY33" s="90"/>
      <c r="ATZ33" s="90"/>
      <c r="AUA33" s="90"/>
      <c r="AUB33" s="90"/>
      <c r="AUC33" s="90"/>
      <c r="AUD33" s="90"/>
      <c r="AUE33" s="90"/>
      <c r="AUF33" s="90"/>
      <c r="AUG33" s="90"/>
      <c r="AUH33" s="90"/>
      <c r="AUI33" s="90"/>
      <c r="AUJ33" s="90"/>
      <c r="AUK33" s="90"/>
      <c r="AUL33" s="90"/>
      <c r="AUM33" s="90"/>
      <c r="AUN33" s="90"/>
      <c r="AUO33" s="90"/>
      <c r="AUP33" s="90"/>
      <c r="AUQ33" s="90"/>
      <c r="AUR33" s="90"/>
      <c r="AUS33" s="90"/>
      <c r="AUT33" s="90"/>
      <c r="AUU33" s="90"/>
      <c r="AUV33" s="90"/>
      <c r="AUW33" s="90"/>
      <c r="AUX33" s="90"/>
      <c r="AUY33" s="90"/>
      <c r="AUZ33" s="90"/>
      <c r="AVA33" s="90"/>
      <c r="AVB33" s="90"/>
      <c r="AVC33" s="90"/>
      <c r="AVD33" s="90"/>
      <c r="AVE33" s="90"/>
      <c r="AVF33" s="90"/>
      <c r="AVG33" s="90"/>
      <c r="AVH33" s="90"/>
      <c r="AVI33" s="90"/>
      <c r="AVJ33" s="90"/>
      <c r="AVK33" s="90"/>
      <c r="AVL33" s="90"/>
      <c r="AVM33" s="90"/>
      <c r="AVN33" s="90"/>
      <c r="AVO33" s="90"/>
      <c r="AVP33" s="90"/>
      <c r="AVQ33" s="90"/>
      <c r="AVR33" s="90"/>
      <c r="AVS33" s="90"/>
      <c r="AVT33" s="90"/>
      <c r="AVU33" s="90"/>
      <c r="AVV33" s="90"/>
      <c r="AVW33" s="90"/>
      <c r="AVX33" s="90"/>
      <c r="AVY33" s="90"/>
      <c r="AVZ33" s="90"/>
      <c r="AWA33" s="90"/>
      <c r="AWB33" s="90"/>
      <c r="AWC33" s="90"/>
      <c r="AWD33" s="90"/>
      <c r="AWE33" s="90"/>
      <c r="AWF33" s="90"/>
      <c r="AWG33" s="90"/>
      <c r="AWH33" s="90"/>
      <c r="AWI33" s="90"/>
      <c r="AWJ33" s="90"/>
      <c r="AWK33" s="90"/>
      <c r="AWL33" s="90"/>
      <c r="AWM33" s="90"/>
      <c r="AWN33" s="90"/>
      <c r="AWO33" s="90"/>
      <c r="AWP33" s="90"/>
      <c r="AWQ33" s="90"/>
      <c r="AWR33" s="90"/>
      <c r="AWS33" s="90"/>
      <c r="AWT33" s="90"/>
      <c r="AWU33" s="90"/>
      <c r="AWV33" s="90"/>
      <c r="AWW33" s="90"/>
      <c r="AWX33" s="90"/>
      <c r="AWY33" s="90"/>
      <c r="AWZ33" s="90"/>
      <c r="AXA33" s="90"/>
      <c r="AXB33" s="90"/>
      <c r="AXC33" s="90"/>
      <c r="AXD33" s="90"/>
      <c r="AXE33" s="90"/>
      <c r="AXF33" s="90"/>
      <c r="AXG33" s="90"/>
      <c r="AXH33" s="90"/>
      <c r="AXI33" s="90"/>
      <c r="AXJ33" s="90"/>
      <c r="AXK33" s="90"/>
      <c r="AXL33" s="90"/>
      <c r="AXM33" s="90"/>
      <c r="AXN33" s="90"/>
      <c r="AXO33" s="90"/>
      <c r="AXP33" s="90"/>
      <c r="AXQ33" s="90"/>
      <c r="AXR33" s="90"/>
      <c r="AXS33" s="90"/>
      <c r="AXT33" s="90"/>
      <c r="AXU33" s="90"/>
      <c r="AXV33" s="90"/>
      <c r="AXW33" s="90"/>
      <c r="AXX33" s="90"/>
      <c r="AXY33" s="90"/>
      <c r="AXZ33" s="90"/>
      <c r="AYA33" s="90"/>
      <c r="AYB33" s="90"/>
      <c r="AYC33" s="90"/>
      <c r="AYD33" s="90"/>
      <c r="AYE33" s="90"/>
      <c r="AYF33" s="90"/>
      <c r="AYG33" s="90"/>
      <c r="AYH33" s="90"/>
      <c r="AYI33" s="90"/>
      <c r="AYJ33" s="90"/>
      <c r="AYK33" s="90"/>
      <c r="AYL33" s="90"/>
      <c r="AYM33" s="90"/>
      <c r="AYN33" s="90"/>
      <c r="AYO33" s="90"/>
      <c r="AYP33" s="90"/>
      <c r="AYQ33" s="90"/>
      <c r="AYR33" s="90"/>
      <c r="AYS33" s="90"/>
      <c r="AYT33" s="90"/>
      <c r="AYU33" s="90"/>
      <c r="AYV33" s="90"/>
      <c r="AYW33" s="90"/>
      <c r="AYX33" s="90"/>
      <c r="AYY33" s="90"/>
      <c r="AYZ33" s="90"/>
      <c r="AZA33" s="90"/>
      <c r="AZB33" s="90"/>
      <c r="AZC33" s="90"/>
      <c r="AZD33" s="90"/>
      <c r="AZE33" s="90"/>
      <c r="AZF33" s="90"/>
      <c r="AZG33" s="90"/>
      <c r="AZH33" s="90"/>
      <c r="AZI33" s="90"/>
      <c r="AZJ33" s="90"/>
      <c r="AZK33" s="90"/>
      <c r="AZL33" s="90"/>
      <c r="AZM33" s="90"/>
      <c r="AZN33" s="90"/>
      <c r="AZO33" s="90"/>
      <c r="AZP33" s="90"/>
      <c r="AZQ33" s="90"/>
      <c r="AZR33" s="90"/>
      <c r="AZS33" s="90"/>
      <c r="AZT33" s="90"/>
      <c r="AZU33" s="90"/>
      <c r="AZV33" s="90"/>
      <c r="AZW33" s="90"/>
      <c r="AZX33" s="90"/>
      <c r="AZY33" s="90"/>
      <c r="AZZ33" s="90"/>
      <c r="BAA33" s="90"/>
      <c r="BAB33" s="90"/>
      <c r="BAC33" s="90"/>
      <c r="BAD33" s="90"/>
      <c r="BAE33" s="90"/>
      <c r="BAF33" s="90"/>
      <c r="BAG33" s="90"/>
      <c r="BAH33" s="90"/>
      <c r="BAI33" s="90"/>
      <c r="BAJ33" s="90"/>
      <c r="BAK33" s="90"/>
      <c r="BAL33" s="90"/>
      <c r="BAM33" s="90"/>
      <c r="BAN33" s="90"/>
      <c r="BAO33" s="90"/>
      <c r="BAP33" s="90"/>
      <c r="BAQ33" s="90"/>
      <c r="BAR33" s="90"/>
      <c r="BAS33" s="90"/>
      <c r="BAT33" s="90"/>
      <c r="BAU33" s="90"/>
      <c r="BAV33" s="90"/>
      <c r="BAW33" s="90"/>
      <c r="BAX33" s="90"/>
      <c r="BAY33" s="90"/>
      <c r="BAZ33" s="90"/>
      <c r="BBA33" s="90"/>
      <c r="BBB33" s="90"/>
      <c r="BBC33" s="90"/>
      <c r="BBD33" s="90"/>
      <c r="BBE33" s="90"/>
      <c r="BBF33" s="90"/>
      <c r="BBG33" s="90"/>
      <c r="BBH33" s="90"/>
      <c r="BBI33" s="90"/>
      <c r="BBJ33" s="90"/>
      <c r="BBK33" s="90"/>
      <c r="BBL33" s="90"/>
      <c r="BBM33" s="90"/>
      <c r="BBN33" s="90"/>
      <c r="BBO33" s="90"/>
      <c r="BBP33" s="90"/>
      <c r="BBQ33" s="90"/>
      <c r="BBR33" s="90"/>
      <c r="BBS33" s="90"/>
      <c r="BBT33" s="90"/>
      <c r="BBU33" s="90"/>
      <c r="BBV33" s="90"/>
      <c r="BBW33" s="90"/>
      <c r="BBX33" s="90"/>
      <c r="BBY33" s="90"/>
      <c r="BBZ33" s="90"/>
      <c r="BCA33" s="90"/>
      <c r="BCB33" s="90"/>
      <c r="BCC33" s="90"/>
      <c r="BCD33" s="90"/>
      <c r="BCE33" s="90"/>
      <c r="BCF33" s="90"/>
      <c r="BCG33" s="90"/>
      <c r="BCH33" s="90"/>
      <c r="BCI33" s="90"/>
      <c r="BCJ33" s="90"/>
      <c r="BCK33" s="90"/>
      <c r="BCL33" s="90"/>
      <c r="BCM33" s="90"/>
      <c r="BCN33" s="90"/>
      <c r="BCO33" s="90"/>
      <c r="BCP33" s="90"/>
      <c r="BCQ33" s="90"/>
      <c r="BCR33" s="90"/>
      <c r="BCS33" s="90"/>
      <c r="BCT33" s="90"/>
      <c r="BCU33" s="90"/>
      <c r="BCV33" s="90"/>
      <c r="BCW33" s="90"/>
      <c r="BCX33" s="90"/>
      <c r="BCY33" s="90"/>
      <c r="BCZ33" s="90"/>
      <c r="BDA33" s="90"/>
      <c r="BDB33" s="90"/>
      <c r="BDC33" s="90"/>
      <c r="BDD33" s="90"/>
      <c r="BDE33" s="90"/>
      <c r="BDF33" s="90"/>
      <c r="BDG33" s="90"/>
      <c r="BDH33" s="90"/>
      <c r="BDI33" s="90"/>
      <c r="BDJ33" s="90"/>
      <c r="BDK33" s="90"/>
      <c r="BDL33" s="90"/>
      <c r="BDM33" s="90"/>
      <c r="BDN33" s="90"/>
      <c r="BDO33" s="90"/>
      <c r="BDP33" s="90"/>
      <c r="BDQ33" s="90"/>
      <c r="BDR33" s="90"/>
      <c r="BDS33" s="90"/>
      <c r="BDT33" s="90"/>
      <c r="BDU33" s="90"/>
      <c r="BDV33" s="90"/>
      <c r="BDW33" s="90"/>
      <c r="BDX33" s="90"/>
      <c r="BDY33" s="90"/>
      <c r="BDZ33" s="90"/>
      <c r="BEA33" s="90"/>
      <c r="BEB33" s="90"/>
      <c r="BEC33" s="90"/>
      <c r="BED33" s="90"/>
      <c r="BEE33" s="90"/>
      <c r="BEF33" s="90"/>
      <c r="BEG33" s="90"/>
      <c r="BEH33" s="90"/>
      <c r="BEI33" s="90"/>
      <c r="BEJ33" s="90"/>
      <c r="BEK33" s="90"/>
      <c r="BEL33" s="90"/>
      <c r="BEM33" s="90"/>
      <c r="BEN33" s="90"/>
      <c r="BEO33" s="90"/>
      <c r="BEP33" s="90"/>
      <c r="BEQ33" s="90"/>
      <c r="BER33" s="90"/>
      <c r="BES33" s="90"/>
      <c r="BET33" s="90"/>
      <c r="BEU33" s="90"/>
      <c r="BEV33" s="90"/>
      <c r="BEW33" s="90"/>
      <c r="BEX33" s="90"/>
      <c r="BEY33" s="90"/>
      <c r="BEZ33" s="90"/>
      <c r="BFA33" s="90"/>
      <c r="BFB33" s="90"/>
      <c r="BFC33" s="90"/>
      <c r="BFD33" s="90"/>
      <c r="BFE33" s="90"/>
      <c r="BFF33" s="90"/>
      <c r="BFG33" s="90"/>
      <c r="BFH33" s="90"/>
      <c r="BFI33" s="90"/>
      <c r="BFJ33" s="90"/>
      <c r="BFK33" s="90"/>
      <c r="BFL33" s="90"/>
      <c r="BFM33" s="90"/>
      <c r="BFN33" s="90"/>
      <c r="BFO33" s="90"/>
      <c r="BFP33" s="90"/>
      <c r="BFQ33" s="90"/>
      <c r="BFR33" s="90"/>
      <c r="BFS33" s="90"/>
      <c r="BFT33" s="90"/>
      <c r="BFU33" s="90"/>
      <c r="BFV33" s="90"/>
      <c r="BFW33" s="90"/>
      <c r="BFX33" s="90"/>
      <c r="BFY33" s="90"/>
      <c r="BFZ33" s="90"/>
      <c r="BGA33" s="90"/>
    </row>
    <row r="34" spans="1:1535" ht="12" customHeight="1" thickBot="1" x14ac:dyDescent="0.25">
      <c r="A34" s="374"/>
      <c r="B34" s="375"/>
      <c r="C34" s="184">
        <f>Zápisy!W1251</f>
        <v>1025</v>
      </c>
      <c r="D34" s="172">
        <f>Zápisy!X1251</f>
        <v>1066</v>
      </c>
      <c r="E34" s="168">
        <f>Zápisy!W635</f>
        <v>1032</v>
      </c>
      <c r="F34" s="178">
        <f>Zápisy!X635</f>
        <v>954</v>
      </c>
      <c r="G34" s="139">
        <f>Zápisy!W1846</f>
        <v>990</v>
      </c>
      <c r="H34" s="172">
        <f>Zápisy!X1846</f>
        <v>1052</v>
      </c>
      <c r="I34" s="168">
        <f>Zápisy!U482</f>
        <v>980</v>
      </c>
      <c r="J34" s="178">
        <f>Zápisy!V482</f>
        <v>951</v>
      </c>
      <c r="K34" s="139">
        <f>Zápisy!U1647</f>
        <v>944</v>
      </c>
      <c r="L34" s="172">
        <f>Zápisy!V1647</f>
        <v>972</v>
      </c>
      <c r="M34" s="168">
        <f>Zápisy!W327</f>
        <v>1012</v>
      </c>
      <c r="N34" s="178">
        <f>Zápisy!X327</f>
        <v>1033</v>
      </c>
      <c r="O34" s="139">
        <f>Zápisy!W1450</f>
        <v>942</v>
      </c>
      <c r="P34" s="172">
        <f>Zápisy!X1450</f>
        <v>941</v>
      </c>
      <c r="Q34" s="168">
        <f>Zápisy!U174</f>
        <v>1030</v>
      </c>
      <c r="R34" s="178">
        <f>Zápisy!V174</f>
        <v>856</v>
      </c>
      <c r="S34" s="288"/>
      <c r="T34" s="289"/>
      <c r="U34" s="168">
        <f>Zápisy!W2638</f>
        <v>925</v>
      </c>
      <c r="V34" s="178">
        <f>Zápisy!X2638</f>
        <v>1008</v>
      </c>
      <c r="W34" s="139">
        <f>Zápisy!U1098</f>
        <v>1009</v>
      </c>
      <c r="X34" s="172">
        <f>Zápisy!V1098</f>
        <v>913</v>
      </c>
      <c r="Y34" s="168">
        <f>Zápisy!U2439</f>
        <v>1006</v>
      </c>
      <c r="Z34" s="178">
        <f>Zápisy!V2439</f>
        <v>935</v>
      </c>
      <c r="AA34" s="139">
        <f>Zápisy!W943</f>
        <v>1040</v>
      </c>
      <c r="AB34" s="172">
        <f>Zápisy!X943</f>
        <v>963</v>
      </c>
      <c r="AC34" s="168">
        <f>Zápisy!W2242</f>
        <v>1004</v>
      </c>
      <c r="AD34" s="178">
        <f>Zápisy!X2242</f>
        <v>996</v>
      </c>
      <c r="AE34" s="139">
        <f>Zápisy!U790</f>
        <v>976</v>
      </c>
      <c r="AF34" s="172">
        <f>Zápisy!V790</f>
        <v>1005</v>
      </c>
      <c r="AG34" s="168">
        <f>Zápisy!U2043</f>
        <v>1047</v>
      </c>
      <c r="AH34" s="135">
        <f>Zápisy!V2043</f>
        <v>951</v>
      </c>
      <c r="AI34" s="351"/>
      <c r="AJ34" s="420"/>
      <c r="AK34" s="420"/>
      <c r="AL34" s="420"/>
      <c r="AM34" s="376"/>
      <c r="AN34" s="443"/>
      <c r="AO34" s="399"/>
      <c r="AP34" s="394"/>
      <c r="AQ34" s="400"/>
      <c r="AR34" s="395"/>
      <c r="AS34" s="357"/>
      <c r="AT34" s="354"/>
      <c r="AU34" s="344"/>
      <c r="AV34" s="90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34"/>
      <c r="BJ34" s="334"/>
      <c r="BK34" s="334"/>
      <c r="BL34" s="334"/>
      <c r="BM34" s="334"/>
      <c r="BN34" s="334"/>
      <c r="BO34" s="334"/>
      <c r="BP34" s="334"/>
      <c r="BQ34" s="334"/>
      <c r="BR34" s="334"/>
      <c r="BS34" s="334"/>
      <c r="BT34" s="334"/>
      <c r="BU34" s="334"/>
      <c r="BV34" s="334"/>
      <c r="BW34" s="334"/>
      <c r="BX34" s="334"/>
      <c r="BY34" s="334"/>
      <c r="BZ34" s="334"/>
      <c r="CA34" s="334"/>
      <c r="CB34" s="334"/>
      <c r="CC34" s="90"/>
      <c r="CD34" s="334"/>
      <c r="CE34" s="334"/>
      <c r="CF34" s="334"/>
      <c r="CG34" s="334"/>
      <c r="CH34" s="334"/>
      <c r="CI34" s="334"/>
      <c r="CJ34" s="334"/>
      <c r="CK34" s="334"/>
      <c r="CL34" s="334"/>
      <c r="CM34" s="334"/>
      <c r="CN34" s="334"/>
      <c r="CO34" s="334"/>
      <c r="CP34" s="334"/>
      <c r="CQ34" s="334"/>
      <c r="CR34" s="334"/>
      <c r="CS34" s="334"/>
      <c r="CT34" s="334"/>
      <c r="CU34" s="334"/>
      <c r="CV34" s="334"/>
      <c r="CW34" s="334"/>
      <c r="CX34" s="334"/>
      <c r="CY34" s="334"/>
      <c r="CZ34" s="334"/>
      <c r="DA34" s="334"/>
      <c r="DB34" s="334"/>
      <c r="DC34" s="334"/>
      <c r="DD34" s="334"/>
      <c r="DE34" s="334"/>
      <c r="DF34" s="334"/>
      <c r="DG34" s="334"/>
      <c r="DH34" s="334"/>
      <c r="DI34" s="334"/>
      <c r="DJ34" s="151"/>
      <c r="DK34" s="334"/>
      <c r="DL34" s="334"/>
      <c r="DM34" s="334"/>
      <c r="DN34" s="334"/>
      <c r="DO34" s="334"/>
      <c r="DP34" s="334"/>
      <c r="DQ34" s="334"/>
      <c r="DR34" s="334"/>
      <c r="DS34" s="334"/>
      <c r="DT34" s="334"/>
      <c r="DU34" s="334"/>
      <c r="DV34" s="334"/>
      <c r="DW34" s="334"/>
      <c r="DX34" s="334"/>
      <c r="DY34" s="334"/>
      <c r="DZ34" s="334"/>
      <c r="EA34" s="334"/>
      <c r="EB34" s="334"/>
      <c r="EC34" s="334"/>
      <c r="ED34" s="334"/>
      <c r="EE34" s="334"/>
      <c r="EF34" s="334"/>
      <c r="EG34" s="334"/>
      <c r="EH34" s="334"/>
      <c r="EI34" s="334"/>
      <c r="EJ34" s="334"/>
      <c r="EK34" s="334"/>
      <c r="EL34" s="334"/>
      <c r="EM34" s="334"/>
      <c r="EN34" s="334"/>
      <c r="EO34" s="334"/>
      <c r="EP34" s="334"/>
      <c r="EQ34" s="90"/>
      <c r="ER34" s="334"/>
      <c r="ES34" s="334"/>
      <c r="ET34" s="334"/>
      <c r="EU34" s="334"/>
      <c r="EV34" s="334"/>
      <c r="EW34" s="334"/>
      <c r="EX34" s="334"/>
      <c r="EY34" s="334"/>
      <c r="EZ34" s="334"/>
      <c r="FA34" s="334"/>
      <c r="FB34" s="334"/>
      <c r="FC34" s="334"/>
      <c r="FD34" s="334"/>
      <c r="FE34" s="334"/>
      <c r="FF34" s="334"/>
      <c r="FG34" s="334"/>
      <c r="FH34" s="334"/>
      <c r="FI34" s="334"/>
      <c r="FJ34" s="334"/>
      <c r="FK34" s="334"/>
      <c r="FL34" s="334"/>
      <c r="FM34" s="334"/>
      <c r="FN34" s="334"/>
      <c r="FO34" s="334"/>
      <c r="FP34" s="334"/>
      <c r="FQ34" s="334"/>
      <c r="FR34" s="334"/>
      <c r="FS34" s="334"/>
      <c r="FT34" s="334"/>
      <c r="FU34" s="334"/>
      <c r="FV34" s="334"/>
      <c r="FW34" s="334"/>
      <c r="FX34" s="90"/>
      <c r="FY34" s="334"/>
      <c r="FZ34" s="334"/>
      <c r="GA34" s="334"/>
      <c r="GB34" s="334"/>
      <c r="GC34" s="334"/>
      <c r="GD34" s="334"/>
      <c r="GE34" s="334"/>
      <c r="GF34" s="334"/>
      <c r="GG34" s="334"/>
      <c r="GH34" s="334"/>
      <c r="GI34" s="334"/>
      <c r="GJ34" s="334"/>
      <c r="GK34" s="334"/>
      <c r="GL34" s="334"/>
      <c r="GM34" s="334"/>
      <c r="GN34" s="334"/>
      <c r="GO34" s="334"/>
      <c r="GP34" s="334"/>
      <c r="GQ34" s="334"/>
      <c r="GR34" s="334"/>
      <c r="GS34" s="334"/>
      <c r="GT34" s="334"/>
      <c r="GU34" s="334"/>
      <c r="GV34" s="334"/>
      <c r="GW34" s="334"/>
      <c r="GX34" s="334"/>
      <c r="GY34" s="334"/>
      <c r="GZ34" s="334"/>
      <c r="HA34" s="334"/>
      <c r="HB34" s="334"/>
      <c r="HC34" s="334"/>
      <c r="HD34" s="334"/>
      <c r="HE34" s="90"/>
      <c r="HF34" s="334"/>
      <c r="HG34" s="334"/>
      <c r="HH34" s="334"/>
      <c r="HI34" s="334"/>
      <c r="HJ34" s="334"/>
      <c r="HK34" s="334"/>
      <c r="HL34" s="334"/>
      <c r="HM34" s="334"/>
      <c r="HN34" s="334"/>
      <c r="HO34" s="334"/>
      <c r="HP34" s="334"/>
      <c r="HQ34" s="334"/>
      <c r="HR34" s="334"/>
      <c r="HS34" s="334"/>
      <c r="HT34" s="334"/>
      <c r="HU34" s="334"/>
      <c r="HV34" s="334"/>
      <c r="HW34" s="334"/>
      <c r="HX34" s="334"/>
      <c r="HY34" s="334"/>
      <c r="HZ34" s="334"/>
      <c r="IA34" s="334"/>
      <c r="IB34" s="334"/>
      <c r="IC34" s="334"/>
      <c r="ID34" s="334"/>
      <c r="IE34" s="334"/>
      <c r="IF34" s="334"/>
      <c r="IG34" s="334"/>
      <c r="IH34" s="334"/>
      <c r="II34" s="334"/>
      <c r="IJ34" s="334"/>
      <c r="IK34" s="334"/>
      <c r="IL34" s="90"/>
      <c r="IM34" s="334"/>
      <c r="IN34" s="334"/>
      <c r="IO34" s="334"/>
      <c r="IP34" s="334"/>
      <c r="IQ34" s="334"/>
      <c r="IR34" s="334"/>
      <c r="IS34" s="334"/>
      <c r="IT34" s="334"/>
      <c r="IU34" s="334"/>
      <c r="IV34" s="334"/>
      <c r="IW34" s="334"/>
      <c r="IX34" s="334"/>
      <c r="IY34" s="334"/>
      <c r="IZ34" s="334"/>
      <c r="JA34" s="334"/>
      <c r="JB34" s="334"/>
      <c r="JC34" s="334"/>
      <c r="JD34" s="334"/>
      <c r="JE34" s="334"/>
      <c r="JF34" s="334"/>
      <c r="JG34" s="334"/>
      <c r="JH34" s="334"/>
      <c r="JI34" s="334"/>
      <c r="JJ34" s="334"/>
      <c r="JK34" s="334"/>
      <c r="JL34" s="334"/>
      <c r="JM34" s="334"/>
      <c r="JN34" s="334"/>
      <c r="JO34" s="334"/>
      <c r="JP34" s="334"/>
      <c r="JQ34" s="334"/>
      <c r="JR34" s="334"/>
      <c r="JS34" s="90"/>
      <c r="JT34" s="334"/>
      <c r="JU34" s="334"/>
      <c r="JV34" s="334"/>
      <c r="JW34" s="334"/>
      <c r="JX34" s="334"/>
      <c r="JY34" s="334"/>
      <c r="JZ34" s="334"/>
      <c r="KA34" s="334"/>
      <c r="KB34" s="334"/>
      <c r="KC34" s="334"/>
      <c r="KD34" s="334"/>
      <c r="KE34" s="334"/>
      <c r="KF34" s="334"/>
      <c r="KG34" s="334"/>
      <c r="KH34" s="334"/>
      <c r="KI34" s="334"/>
      <c r="KJ34" s="334"/>
      <c r="KK34" s="334"/>
      <c r="KL34" s="334"/>
      <c r="KM34" s="334"/>
      <c r="KN34" s="334"/>
      <c r="KO34" s="334"/>
      <c r="KP34" s="334"/>
      <c r="KQ34" s="334"/>
      <c r="KR34" s="334"/>
      <c r="KS34" s="334"/>
      <c r="KT34" s="334"/>
      <c r="KU34" s="334"/>
      <c r="KV34" s="334"/>
      <c r="KW34" s="334"/>
      <c r="KX34" s="334"/>
      <c r="KY34" s="334"/>
      <c r="KZ34" s="90"/>
      <c r="LA34" s="334"/>
      <c r="LB34" s="334"/>
      <c r="LC34" s="334"/>
      <c r="LD34" s="334"/>
      <c r="LE34" s="334"/>
      <c r="LF34" s="334"/>
      <c r="LG34" s="334"/>
      <c r="LH34" s="334"/>
      <c r="LI34" s="334"/>
      <c r="LJ34" s="334"/>
      <c r="LK34" s="334"/>
      <c r="LL34" s="334"/>
      <c r="LM34" s="334"/>
      <c r="LN34" s="334"/>
      <c r="LO34" s="334"/>
      <c r="LP34" s="334"/>
      <c r="LQ34" s="334"/>
      <c r="LR34" s="334"/>
      <c r="LS34" s="334"/>
      <c r="LT34" s="334"/>
      <c r="LU34" s="334"/>
      <c r="LV34" s="334"/>
      <c r="LW34" s="334"/>
      <c r="LX34" s="334"/>
      <c r="LY34" s="334"/>
      <c r="LZ34" s="334"/>
      <c r="MA34" s="334"/>
      <c r="MB34" s="334"/>
      <c r="MC34" s="334"/>
      <c r="MD34" s="334"/>
      <c r="ME34" s="334"/>
      <c r="MF34" s="334"/>
      <c r="MG34" s="90"/>
      <c r="MH34" s="462"/>
      <c r="MI34" s="153"/>
      <c r="MJ34" s="462"/>
      <c r="MK34" s="157"/>
      <c r="ML34" s="336"/>
      <c r="MM34" s="153"/>
      <c r="MN34" s="462"/>
      <c r="MO34" s="90"/>
      <c r="MP34" s="327"/>
      <c r="MQ34" s="90"/>
      <c r="MR34" s="90"/>
      <c r="MS34" s="90"/>
      <c r="MT34" s="90"/>
      <c r="MU34" s="90"/>
      <c r="MV34" s="90"/>
      <c r="MW34" s="90"/>
      <c r="MX34" s="90"/>
      <c r="MY34" s="90"/>
      <c r="MZ34" s="90"/>
      <c r="NA34" s="90"/>
      <c r="NB34" s="90"/>
      <c r="NC34" s="90"/>
      <c r="ND34" s="90"/>
      <c r="NE34" s="90"/>
      <c r="NF34" s="90"/>
      <c r="NG34" s="90"/>
      <c r="NH34" s="90"/>
      <c r="NI34" s="90"/>
      <c r="NJ34" s="90"/>
      <c r="NK34" s="90"/>
      <c r="NL34" s="90"/>
      <c r="NM34" s="90"/>
      <c r="NN34" s="90"/>
      <c r="NO34" s="90"/>
      <c r="NP34" s="90"/>
      <c r="NQ34" s="90"/>
      <c r="NR34" s="90"/>
      <c r="NS34" s="90"/>
      <c r="NT34" s="90"/>
      <c r="NU34" s="90"/>
      <c r="NV34" s="90"/>
      <c r="NW34" s="90"/>
      <c r="NX34" s="90"/>
      <c r="NY34" s="90"/>
      <c r="NZ34" s="90"/>
      <c r="OA34" s="90"/>
      <c r="OB34" s="90"/>
      <c r="OC34" s="90"/>
      <c r="OD34" s="90"/>
      <c r="OE34" s="90"/>
      <c r="OF34" s="90"/>
      <c r="OG34" s="90"/>
      <c r="OH34" s="90"/>
      <c r="OI34" s="90"/>
      <c r="OJ34" s="90"/>
      <c r="OK34" s="90"/>
      <c r="OL34" s="90"/>
      <c r="OM34" s="90"/>
      <c r="ON34" s="90"/>
      <c r="OO34" s="90"/>
      <c r="OP34" s="90"/>
      <c r="OQ34" s="90"/>
      <c r="OR34" s="90"/>
      <c r="OS34" s="90"/>
      <c r="OT34" s="90"/>
      <c r="OU34" s="90"/>
      <c r="OV34" s="90"/>
      <c r="OW34" s="90"/>
      <c r="OX34" s="90"/>
      <c r="OY34" s="90"/>
      <c r="OZ34" s="90"/>
      <c r="PA34" s="90"/>
      <c r="PB34" s="90"/>
      <c r="PC34" s="90"/>
      <c r="PD34" s="90"/>
      <c r="PE34" s="90"/>
      <c r="PF34" s="90"/>
      <c r="PG34" s="90"/>
      <c r="PH34" s="90"/>
      <c r="PI34" s="90"/>
      <c r="PJ34" s="90"/>
      <c r="PK34" s="90"/>
      <c r="PL34" s="90"/>
      <c r="PM34" s="90"/>
      <c r="PN34" s="90"/>
      <c r="PO34" s="90"/>
      <c r="PP34" s="90"/>
      <c r="PQ34" s="90"/>
      <c r="PR34" s="90"/>
      <c r="PS34" s="90"/>
      <c r="PT34" s="90"/>
      <c r="PU34" s="90"/>
      <c r="PV34" s="90"/>
      <c r="PW34" s="90"/>
      <c r="PX34" s="90"/>
      <c r="PY34" s="90"/>
      <c r="PZ34" s="90"/>
      <c r="QA34" s="90"/>
      <c r="QB34" s="90"/>
      <c r="QC34" s="90"/>
      <c r="QD34" s="90"/>
      <c r="QE34" s="90"/>
      <c r="QF34" s="90"/>
      <c r="QG34" s="90"/>
      <c r="QH34" s="90"/>
      <c r="QI34" s="90"/>
      <c r="QJ34" s="90"/>
      <c r="QK34" s="90"/>
      <c r="QL34" s="90"/>
      <c r="QM34" s="90"/>
      <c r="QN34" s="90"/>
      <c r="QO34" s="90"/>
      <c r="QP34" s="90"/>
      <c r="QQ34" s="90"/>
      <c r="QR34" s="90"/>
      <c r="QS34" s="90"/>
      <c r="QT34" s="90"/>
      <c r="QU34" s="90"/>
      <c r="QV34" s="90"/>
      <c r="QW34" s="90"/>
      <c r="QX34" s="90"/>
      <c r="QY34" s="90"/>
      <c r="QZ34" s="90"/>
      <c r="RA34" s="90"/>
      <c r="RB34" s="90"/>
      <c r="RC34" s="90"/>
      <c r="RD34" s="90"/>
      <c r="RE34" s="90"/>
      <c r="RF34" s="90"/>
      <c r="RG34" s="90"/>
      <c r="RH34" s="90"/>
      <c r="RI34" s="90"/>
      <c r="RJ34" s="90"/>
      <c r="RK34" s="90"/>
      <c r="RL34" s="90"/>
      <c r="RM34" s="90"/>
      <c r="RN34" s="90"/>
      <c r="RO34" s="90"/>
      <c r="RP34" s="90"/>
      <c r="RQ34" s="90"/>
      <c r="RR34" s="90"/>
      <c r="RS34" s="90"/>
      <c r="RT34" s="90"/>
      <c r="RU34" s="90"/>
      <c r="RV34" s="90"/>
      <c r="RW34" s="90"/>
      <c r="RX34" s="90"/>
      <c r="RY34" s="90"/>
      <c r="RZ34" s="90"/>
      <c r="SA34" s="90"/>
      <c r="SB34" s="90"/>
      <c r="SC34" s="90"/>
      <c r="SD34" s="90"/>
      <c r="SE34" s="90"/>
      <c r="SF34" s="90"/>
      <c r="SG34" s="90"/>
      <c r="SH34" s="90"/>
      <c r="SI34" s="90"/>
      <c r="SJ34" s="90"/>
      <c r="SK34" s="90"/>
      <c r="SL34" s="90"/>
      <c r="SM34" s="90"/>
      <c r="SN34" s="90"/>
      <c r="SO34" s="90"/>
      <c r="SP34" s="90"/>
      <c r="SQ34" s="90"/>
      <c r="SR34" s="90"/>
      <c r="SS34" s="90"/>
      <c r="ST34" s="90"/>
      <c r="SU34" s="90"/>
      <c r="SV34" s="90"/>
      <c r="SW34" s="90"/>
      <c r="SX34" s="90"/>
      <c r="SY34" s="90"/>
      <c r="SZ34" s="90"/>
      <c r="TA34" s="90"/>
      <c r="TB34" s="90"/>
      <c r="TC34" s="90"/>
      <c r="TD34" s="90"/>
      <c r="TE34" s="90"/>
      <c r="TF34" s="90"/>
      <c r="TG34" s="90"/>
      <c r="TH34" s="90"/>
      <c r="TI34" s="90"/>
      <c r="TJ34" s="90"/>
      <c r="TK34" s="90"/>
      <c r="TL34" s="90"/>
      <c r="TM34" s="90"/>
      <c r="TN34" s="90"/>
      <c r="TO34" s="90"/>
      <c r="TP34" s="90"/>
      <c r="TQ34" s="90"/>
      <c r="TR34" s="90"/>
      <c r="TS34" s="90"/>
      <c r="TT34" s="90"/>
      <c r="TU34" s="90"/>
      <c r="TV34" s="90"/>
      <c r="TW34" s="90"/>
      <c r="TX34" s="90"/>
      <c r="TY34" s="90"/>
      <c r="TZ34" s="90"/>
      <c r="UA34" s="90"/>
      <c r="UB34" s="90"/>
      <c r="UC34" s="90"/>
      <c r="UD34" s="90"/>
      <c r="UE34" s="90"/>
      <c r="UF34" s="90"/>
      <c r="UG34" s="90"/>
      <c r="UH34" s="90"/>
      <c r="UI34" s="90"/>
      <c r="UJ34" s="90"/>
      <c r="UK34" s="90"/>
      <c r="UL34" s="90"/>
      <c r="UM34" s="90"/>
      <c r="UN34" s="90"/>
      <c r="UO34" s="90"/>
      <c r="UP34" s="90"/>
      <c r="UQ34" s="90"/>
      <c r="UR34" s="90"/>
      <c r="US34" s="90"/>
      <c r="UT34" s="90"/>
      <c r="UU34" s="90"/>
      <c r="UV34" s="90"/>
      <c r="UW34" s="90"/>
      <c r="UX34" s="90"/>
      <c r="UY34" s="90"/>
      <c r="UZ34" s="90"/>
      <c r="VA34" s="90"/>
      <c r="VB34" s="90"/>
      <c r="VC34" s="90"/>
      <c r="VD34" s="90"/>
      <c r="VE34" s="90"/>
      <c r="VF34" s="90"/>
      <c r="VG34" s="90"/>
      <c r="VH34" s="90"/>
      <c r="VI34" s="90"/>
      <c r="VJ34" s="90"/>
      <c r="VK34" s="90"/>
      <c r="VL34" s="90"/>
      <c r="VM34" s="90"/>
      <c r="VN34" s="90"/>
      <c r="VO34" s="90"/>
      <c r="VP34" s="90"/>
      <c r="VQ34" s="90"/>
      <c r="VR34" s="90"/>
      <c r="VS34" s="90"/>
      <c r="VT34" s="90"/>
      <c r="VU34" s="90"/>
      <c r="VV34" s="90"/>
      <c r="VW34" s="90"/>
      <c r="VX34" s="90"/>
      <c r="VY34" s="90"/>
      <c r="VZ34" s="90"/>
      <c r="WA34" s="90"/>
      <c r="WB34" s="90"/>
      <c r="WC34" s="90"/>
      <c r="WD34" s="90"/>
      <c r="WE34" s="90"/>
      <c r="WF34" s="90"/>
      <c r="WG34" s="90"/>
      <c r="WH34" s="90"/>
      <c r="WI34" s="90"/>
      <c r="WJ34" s="90"/>
      <c r="WK34" s="90"/>
      <c r="WL34" s="90"/>
      <c r="WM34" s="90"/>
      <c r="WN34" s="90"/>
      <c r="WO34" s="90"/>
      <c r="WP34" s="90"/>
      <c r="WQ34" s="90"/>
      <c r="WR34" s="90"/>
      <c r="WS34" s="90"/>
      <c r="WT34" s="90"/>
      <c r="WU34" s="90"/>
      <c r="WV34" s="90"/>
      <c r="WW34" s="90"/>
      <c r="WX34" s="90"/>
      <c r="WY34" s="90"/>
      <c r="WZ34" s="90"/>
      <c r="XA34" s="90"/>
      <c r="XB34" s="90"/>
      <c r="XC34" s="90"/>
      <c r="XD34" s="90"/>
      <c r="XE34" s="90"/>
      <c r="XF34" s="90"/>
      <c r="XG34" s="90"/>
      <c r="XH34" s="90"/>
      <c r="XI34" s="90"/>
      <c r="XJ34" s="90"/>
      <c r="XK34" s="90"/>
      <c r="XL34" s="90"/>
      <c r="XM34" s="90"/>
      <c r="XN34" s="90"/>
      <c r="XO34" s="90"/>
      <c r="XP34" s="90"/>
      <c r="XQ34" s="90"/>
      <c r="XR34" s="90"/>
      <c r="XS34" s="90"/>
      <c r="XT34" s="90"/>
      <c r="XU34" s="90"/>
      <c r="XV34" s="90"/>
      <c r="XW34" s="90"/>
      <c r="XX34" s="90"/>
      <c r="XY34" s="90"/>
      <c r="XZ34" s="90"/>
      <c r="YA34" s="90"/>
      <c r="YB34" s="90"/>
      <c r="YC34" s="90"/>
      <c r="YD34" s="90"/>
      <c r="YE34" s="90"/>
      <c r="YF34" s="90"/>
      <c r="YG34" s="90"/>
      <c r="YH34" s="90"/>
      <c r="YI34" s="90"/>
      <c r="YJ34" s="90"/>
      <c r="YK34" s="90"/>
      <c r="YL34" s="90"/>
      <c r="YM34" s="90"/>
      <c r="YN34" s="90"/>
      <c r="YO34" s="90"/>
      <c r="YP34" s="90"/>
      <c r="YQ34" s="90"/>
      <c r="YR34" s="90"/>
      <c r="YS34" s="90"/>
      <c r="YT34" s="90"/>
      <c r="YU34" s="90"/>
      <c r="YV34" s="90"/>
      <c r="YW34" s="90"/>
      <c r="YX34" s="90"/>
      <c r="YY34" s="90"/>
      <c r="YZ34" s="90"/>
      <c r="ZA34" s="90"/>
      <c r="ZB34" s="90"/>
      <c r="ZC34" s="90"/>
      <c r="ZD34" s="90"/>
      <c r="ZE34" s="90"/>
      <c r="ZF34" s="90"/>
      <c r="ZG34" s="90"/>
      <c r="ZH34" s="90"/>
      <c r="ZI34" s="90"/>
      <c r="ZJ34" s="90"/>
      <c r="ZK34" s="90"/>
      <c r="ZL34" s="90"/>
      <c r="ZM34" s="90"/>
      <c r="ZN34" s="90"/>
      <c r="ZO34" s="90"/>
      <c r="ZP34" s="90"/>
      <c r="ZQ34" s="90"/>
      <c r="ZR34" s="90"/>
      <c r="ZS34" s="90"/>
      <c r="ZT34" s="90"/>
      <c r="ZU34" s="90"/>
      <c r="ZV34" s="90"/>
      <c r="ZW34" s="90"/>
      <c r="ZX34" s="90"/>
      <c r="ZY34" s="90"/>
      <c r="ZZ34" s="90"/>
      <c r="AAA34" s="90"/>
      <c r="AAB34" s="90"/>
      <c r="AAC34" s="90"/>
      <c r="AAD34" s="90"/>
      <c r="AAE34" s="90"/>
      <c r="AAF34" s="90"/>
      <c r="AAG34" s="90"/>
      <c r="AAH34" s="90"/>
      <c r="AAI34" s="90"/>
      <c r="AAJ34" s="90"/>
      <c r="AAK34" s="90"/>
      <c r="AAL34" s="90"/>
      <c r="AAM34" s="90"/>
      <c r="AAN34" s="90"/>
      <c r="AAO34" s="90"/>
      <c r="AAP34" s="90"/>
      <c r="AAQ34" s="90"/>
      <c r="AAR34" s="90"/>
      <c r="AAS34" s="90"/>
      <c r="AAT34" s="90"/>
      <c r="AAU34" s="90"/>
      <c r="AAV34" s="90"/>
      <c r="AAW34" s="90"/>
      <c r="AAX34" s="90"/>
      <c r="AAY34" s="90"/>
      <c r="AAZ34" s="90"/>
      <c r="ABA34" s="90"/>
      <c r="ABB34" s="90"/>
      <c r="ABC34" s="90"/>
      <c r="ABD34" s="90"/>
      <c r="ABE34" s="90"/>
      <c r="ABF34" s="90"/>
      <c r="ABG34" s="90"/>
      <c r="ABH34" s="90"/>
      <c r="ABI34" s="90"/>
      <c r="ABJ34" s="90"/>
      <c r="ABK34" s="90"/>
      <c r="ABL34" s="90"/>
      <c r="ABM34" s="90"/>
      <c r="ABN34" s="90"/>
      <c r="ABO34" s="90"/>
      <c r="ABP34" s="90"/>
      <c r="ABQ34" s="90"/>
      <c r="ABR34" s="90"/>
      <c r="ABS34" s="90"/>
      <c r="ABT34" s="90"/>
      <c r="ABU34" s="90"/>
      <c r="ABV34" s="90"/>
      <c r="ABW34" s="90"/>
      <c r="ABX34" s="90"/>
      <c r="ABY34" s="90"/>
      <c r="ABZ34" s="90"/>
      <c r="ACA34" s="90"/>
      <c r="ACB34" s="90"/>
      <c r="ACC34" s="90"/>
      <c r="ACD34" s="90"/>
      <c r="ACE34" s="90"/>
      <c r="ACF34" s="90"/>
      <c r="ACG34" s="90"/>
      <c r="ACH34" s="90"/>
      <c r="ACI34" s="90"/>
      <c r="ACJ34" s="90"/>
      <c r="ACK34" s="90"/>
      <c r="ACL34" s="90"/>
      <c r="ACM34" s="90"/>
      <c r="ACN34" s="90"/>
      <c r="ACO34" s="90"/>
      <c r="ACP34" s="90"/>
      <c r="ACQ34" s="90"/>
      <c r="ACR34" s="90"/>
      <c r="ACS34" s="90"/>
      <c r="ACT34" s="90"/>
      <c r="ACU34" s="90"/>
      <c r="ACV34" s="90"/>
      <c r="ACW34" s="90"/>
      <c r="ACX34" s="90"/>
      <c r="ACY34" s="90"/>
      <c r="ACZ34" s="90"/>
      <c r="ADA34" s="90"/>
      <c r="ADB34" s="90"/>
      <c r="ADC34" s="90"/>
      <c r="ADD34" s="90"/>
      <c r="ADE34" s="90"/>
      <c r="ADF34" s="90"/>
      <c r="ADG34" s="90"/>
      <c r="ADH34" s="90"/>
      <c r="ADI34" s="90"/>
      <c r="ADJ34" s="90"/>
      <c r="ADK34" s="90"/>
      <c r="ADL34" s="90"/>
      <c r="ADM34" s="90"/>
      <c r="ADN34" s="90"/>
      <c r="ADO34" s="90"/>
      <c r="ADP34" s="90"/>
      <c r="ADQ34" s="90"/>
      <c r="ADR34" s="90"/>
      <c r="ADS34" s="90"/>
      <c r="ADT34" s="90"/>
      <c r="ADU34" s="90"/>
      <c r="ADV34" s="90"/>
      <c r="ADW34" s="90"/>
      <c r="ADX34" s="90"/>
      <c r="ADY34" s="90"/>
      <c r="ADZ34" s="90"/>
      <c r="AEA34" s="90"/>
      <c r="AEB34" s="90"/>
      <c r="AEC34" s="90"/>
      <c r="AED34" s="90"/>
      <c r="AEE34" s="90"/>
      <c r="AEF34" s="90"/>
      <c r="AEG34" s="90"/>
      <c r="AEH34" s="90"/>
      <c r="AEI34" s="90"/>
      <c r="AEJ34" s="90"/>
      <c r="AEK34" s="90"/>
      <c r="AEL34" s="90"/>
      <c r="AEM34" s="90"/>
      <c r="AEN34" s="90"/>
      <c r="AEO34" s="90"/>
      <c r="AEP34" s="90"/>
      <c r="AEQ34" s="90"/>
      <c r="AER34" s="90"/>
      <c r="AES34" s="90"/>
      <c r="AET34" s="90"/>
      <c r="AEU34" s="90"/>
      <c r="AEV34" s="90"/>
      <c r="AEW34" s="90"/>
      <c r="AEX34" s="90"/>
      <c r="AEY34" s="90"/>
      <c r="AEZ34" s="90"/>
      <c r="AFA34" s="90"/>
      <c r="AFB34" s="90"/>
      <c r="AFC34" s="90"/>
      <c r="AFD34" s="90"/>
      <c r="AFE34" s="90"/>
      <c r="AFF34" s="90"/>
      <c r="AFG34" s="90"/>
      <c r="AFH34" s="90"/>
      <c r="AFI34" s="90"/>
      <c r="AFJ34" s="90"/>
      <c r="AFK34" s="90"/>
      <c r="AFL34" s="90"/>
      <c r="AFM34" s="90"/>
      <c r="AFN34" s="90"/>
      <c r="AFO34" s="90"/>
      <c r="AFP34" s="90"/>
      <c r="AFQ34" s="90"/>
      <c r="AFR34" s="90"/>
      <c r="AFS34" s="90"/>
      <c r="AFT34" s="90"/>
      <c r="AFU34" s="90"/>
      <c r="AFV34" s="90"/>
      <c r="AFW34" s="90"/>
      <c r="AFX34" s="90"/>
      <c r="AFY34" s="90"/>
      <c r="AFZ34" s="90"/>
      <c r="AGA34" s="90"/>
      <c r="AGB34" s="90"/>
      <c r="AGC34" s="90"/>
      <c r="AGD34" s="90"/>
      <c r="AGE34" s="90"/>
      <c r="AGF34" s="90"/>
      <c r="AGG34" s="90"/>
      <c r="AGH34" s="90"/>
      <c r="AGI34" s="90"/>
      <c r="AGJ34" s="90"/>
      <c r="AGK34" s="90"/>
      <c r="AGL34" s="90"/>
      <c r="AGM34" s="90"/>
      <c r="AGN34" s="90"/>
      <c r="AGO34" s="90"/>
      <c r="AGP34" s="90"/>
      <c r="AGQ34" s="90"/>
      <c r="AGR34" s="90"/>
      <c r="AGS34" s="90"/>
      <c r="AGT34" s="90"/>
      <c r="AGU34" s="90"/>
      <c r="AGV34" s="90"/>
      <c r="AGW34" s="90"/>
      <c r="AGX34" s="90"/>
      <c r="AGY34" s="90"/>
      <c r="AGZ34" s="90"/>
      <c r="AHA34" s="90"/>
      <c r="AHB34" s="90"/>
      <c r="AHC34" s="90"/>
      <c r="AHD34" s="90"/>
      <c r="AHE34" s="90"/>
      <c r="AHF34" s="90"/>
      <c r="AHG34" s="90"/>
      <c r="AHH34" s="90"/>
      <c r="AHI34" s="90"/>
      <c r="AHJ34" s="90"/>
      <c r="AHK34" s="90"/>
      <c r="AHL34" s="90"/>
      <c r="AHM34" s="90"/>
      <c r="AHN34" s="90"/>
      <c r="AHO34" s="90"/>
      <c r="AHP34" s="90"/>
      <c r="AHQ34" s="90"/>
      <c r="AHR34" s="90"/>
      <c r="AHS34" s="90"/>
      <c r="AHT34" s="90"/>
      <c r="AHU34" s="90"/>
      <c r="AHV34" s="90"/>
      <c r="AHW34" s="90"/>
      <c r="AHX34" s="90"/>
      <c r="AHY34" s="90"/>
      <c r="AHZ34" s="90"/>
      <c r="AIA34" s="90"/>
      <c r="AIB34" s="90"/>
      <c r="AIC34" s="90"/>
      <c r="AID34" s="90"/>
      <c r="AIE34" s="90"/>
      <c r="AIF34" s="90"/>
      <c r="AIG34" s="90"/>
      <c r="AIH34" s="90"/>
      <c r="AII34" s="90"/>
      <c r="AIJ34" s="90"/>
      <c r="AIK34" s="90"/>
      <c r="AIL34" s="90"/>
      <c r="AIM34" s="90"/>
      <c r="AIN34" s="90"/>
      <c r="AIO34" s="90"/>
      <c r="AIP34" s="90"/>
      <c r="AIQ34" s="90"/>
      <c r="AIR34" s="90"/>
      <c r="AIS34" s="90"/>
      <c r="AIT34" s="90"/>
      <c r="AIU34" s="90"/>
      <c r="AIV34" s="90"/>
      <c r="AIW34" s="90"/>
      <c r="AIX34" s="90"/>
      <c r="AIY34" s="90"/>
      <c r="AIZ34" s="90"/>
      <c r="AJA34" s="90"/>
      <c r="AJB34" s="90"/>
      <c r="AJC34" s="90"/>
      <c r="AJD34" s="90"/>
      <c r="AJE34" s="90"/>
      <c r="AJF34" s="90"/>
      <c r="AJG34" s="90"/>
      <c r="AJH34" s="90"/>
      <c r="AJI34" s="90"/>
      <c r="AJJ34" s="90"/>
      <c r="AJK34" s="90"/>
      <c r="AJL34" s="90"/>
      <c r="AJM34" s="90"/>
      <c r="AJN34" s="90"/>
      <c r="AJO34" s="90"/>
      <c r="AJP34" s="90"/>
      <c r="AJQ34" s="90"/>
      <c r="AJR34" s="90"/>
      <c r="AJS34" s="90"/>
      <c r="AJT34" s="90"/>
      <c r="AJU34" s="90"/>
      <c r="AJV34" s="90"/>
      <c r="AJW34" s="90"/>
      <c r="AJX34" s="90"/>
      <c r="AJY34" s="90"/>
      <c r="AJZ34" s="90"/>
      <c r="AKA34" s="90"/>
      <c r="AKB34" s="90"/>
      <c r="AKC34" s="90"/>
      <c r="AKD34" s="90"/>
      <c r="AKE34" s="90"/>
      <c r="AKF34" s="90"/>
      <c r="AKG34" s="90"/>
      <c r="AKH34" s="90"/>
      <c r="AKI34" s="90"/>
      <c r="AKJ34" s="90"/>
      <c r="AKK34" s="90"/>
      <c r="AKL34" s="90"/>
      <c r="AKM34" s="90"/>
      <c r="AKN34" s="90"/>
      <c r="AKO34" s="90"/>
      <c r="AKP34" s="90"/>
      <c r="AKQ34" s="90"/>
      <c r="AKR34" s="90"/>
      <c r="AKS34" s="90"/>
      <c r="AKT34" s="90"/>
      <c r="AKU34" s="90"/>
      <c r="AKV34" s="90"/>
      <c r="AKW34" s="90"/>
      <c r="AKX34" s="90"/>
      <c r="AKY34" s="90"/>
      <c r="AKZ34" s="90"/>
      <c r="ALA34" s="90"/>
      <c r="ALB34" s="90"/>
      <c r="ALC34" s="90"/>
      <c r="ALD34" s="90"/>
      <c r="ALE34" s="90"/>
      <c r="ALF34" s="90"/>
      <c r="ALG34" s="90"/>
      <c r="ALH34" s="90"/>
      <c r="ALI34" s="90"/>
      <c r="ALJ34" s="90"/>
      <c r="ALK34" s="90"/>
      <c r="ALL34" s="90"/>
      <c r="ALM34" s="90"/>
      <c r="ALN34" s="90"/>
      <c r="ALO34" s="90"/>
      <c r="ALP34" s="90"/>
      <c r="ALQ34" s="90"/>
      <c r="ALR34" s="90"/>
      <c r="ALS34" s="90"/>
      <c r="ALT34" s="90"/>
      <c r="ALU34" s="90"/>
      <c r="ALV34" s="90"/>
      <c r="ALW34" s="90"/>
      <c r="ALX34" s="90"/>
      <c r="ALY34" s="90"/>
      <c r="ALZ34" s="90"/>
      <c r="AMA34" s="90"/>
      <c r="AMB34" s="90"/>
      <c r="AMC34" s="90"/>
      <c r="AMD34" s="90"/>
      <c r="AME34" s="90"/>
      <c r="AMF34" s="90"/>
      <c r="AMG34" s="90"/>
      <c r="AMH34" s="90"/>
      <c r="AMI34" s="90"/>
      <c r="AMJ34" s="90"/>
      <c r="AMK34" s="90"/>
      <c r="AML34" s="90"/>
      <c r="AMM34" s="90"/>
      <c r="AMN34" s="90"/>
      <c r="AMO34" s="90"/>
      <c r="AMP34" s="90"/>
      <c r="AMQ34" s="90"/>
      <c r="AMR34" s="90"/>
      <c r="AMS34" s="90"/>
      <c r="AMT34" s="90"/>
      <c r="AMU34" s="90"/>
      <c r="AMV34" s="90"/>
      <c r="AMW34" s="90"/>
      <c r="AMX34" s="90"/>
      <c r="AMY34" s="90"/>
      <c r="AMZ34" s="90"/>
      <c r="ANA34" s="90"/>
      <c r="ANB34" s="90"/>
      <c r="ANC34" s="90"/>
      <c r="AND34" s="90"/>
      <c r="ANE34" s="90"/>
      <c r="ANF34" s="90"/>
      <c r="ANG34" s="90"/>
      <c r="ANH34" s="90"/>
      <c r="ANI34" s="90"/>
      <c r="ANJ34" s="90"/>
      <c r="ANK34" s="90"/>
      <c r="ANL34" s="90"/>
      <c r="ANM34" s="90"/>
      <c r="ANN34" s="90"/>
      <c r="ANO34" s="90"/>
      <c r="ANP34" s="90"/>
      <c r="ANQ34" s="90"/>
      <c r="ANR34" s="90"/>
      <c r="ANS34" s="90"/>
      <c r="ANT34" s="90"/>
      <c r="ANU34" s="90"/>
      <c r="ANV34" s="90"/>
      <c r="ANW34" s="90"/>
      <c r="ANX34" s="90"/>
      <c r="ANY34" s="90"/>
      <c r="ANZ34" s="90"/>
      <c r="AOA34" s="90"/>
      <c r="AOB34" s="90"/>
      <c r="AOC34" s="90"/>
      <c r="AOD34" s="90"/>
      <c r="AOE34" s="90"/>
      <c r="AOF34" s="90"/>
      <c r="AOG34" s="90"/>
      <c r="AOH34" s="90"/>
      <c r="AOI34" s="90"/>
      <c r="AOJ34" s="90"/>
      <c r="AOK34" s="90"/>
      <c r="AOL34" s="90"/>
      <c r="AOM34" s="90"/>
      <c r="AON34" s="90"/>
      <c r="AOO34" s="90"/>
      <c r="AOP34" s="90"/>
      <c r="AOQ34" s="90"/>
      <c r="AOR34" s="90"/>
      <c r="AOS34" s="90"/>
      <c r="AOT34" s="90"/>
      <c r="AOU34" s="90"/>
      <c r="AOV34" s="90"/>
      <c r="AOW34" s="90"/>
      <c r="AOX34" s="90"/>
      <c r="AOY34" s="90"/>
      <c r="AOZ34" s="90"/>
      <c r="APA34" s="90"/>
      <c r="APB34" s="90"/>
      <c r="APC34" s="90"/>
      <c r="APD34" s="90"/>
      <c r="APE34" s="90"/>
      <c r="APF34" s="90"/>
      <c r="APG34" s="90"/>
      <c r="APH34" s="90"/>
      <c r="API34" s="90"/>
      <c r="APJ34" s="90"/>
      <c r="APK34" s="90"/>
      <c r="APL34" s="90"/>
      <c r="APM34" s="90"/>
      <c r="APN34" s="90"/>
      <c r="APO34" s="90"/>
      <c r="APP34" s="90"/>
      <c r="APQ34" s="90"/>
      <c r="APR34" s="90"/>
      <c r="APS34" s="90"/>
      <c r="APT34" s="90"/>
      <c r="APU34" s="90"/>
      <c r="APV34" s="90"/>
      <c r="APW34" s="90"/>
      <c r="APX34" s="90"/>
      <c r="APY34" s="90"/>
      <c r="APZ34" s="90"/>
      <c r="AQA34" s="90"/>
      <c r="AQB34" s="90"/>
      <c r="AQC34" s="90"/>
      <c r="AQD34" s="90"/>
      <c r="AQE34" s="90"/>
      <c r="AQF34" s="90"/>
      <c r="AQG34" s="90"/>
      <c r="AQH34" s="90"/>
      <c r="AQI34" s="90"/>
      <c r="AQJ34" s="90"/>
      <c r="AQK34" s="90"/>
      <c r="AQL34" s="90"/>
      <c r="AQM34" s="90"/>
      <c r="AQN34" s="90"/>
      <c r="AQO34" s="90"/>
      <c r="AQP34" s="90"/>
      <c r="AQQ34" s="90"/>
      <c r="AQR34" s="90"/>
      <c r="AQS34" s="90"/>
      <c r="AQT34" s="90"/>
      <c r="AQU34" s="90"/>
      <c r="AQV34" s="90"/>
      <c r="AQW34" s="90"/>
      <c r="AQX34" s="90"/>
      <c r="AQY34" s="90"/>
      <c r="AQZ34" s="90"/>
      <c r="ARA34" s="90"/>
      <c r="ARB34" s="90"/>
      <c r="ARC34" s="90"/>
      <c r="ARD34" s="90"/>
      <c r="ARE34" s="90"/>
      <c r="ARF34" s="90"/>
      <c r="ARG34" s="90"/>
      <c r="ARH34" s="90"/>
      <c r="ARI34" s="90"/>
      <c r="ARJ34" s="90"/>
      <c r="ARK34" s="90"/>
      <c r="ARL34" s="90"/>
      <c r="ARM34" s="90"/>
      <c r="ARN34" s="90"/>
      <c r="ARO34" s="90"/>
      <c r="ARP34" s="90"/>
      <c r="ARQ34" s="90"/>
      <c r="ARR34" s="90"/>
      <c r="ARS34" s="90"/>
      <c r="ART34" s="90"/>
      <c r="ARU34" s="90"/>
      <c r="ARV34" s="90"/>
      <c r="ARW34" s="90"/>
      <c r="ARX34" s="90"/>
      <c r="ARY34" s="90"/>
      <c r="ARZ34" s="90"/>
      <c r="ASA34" s="90"/>
      <c r="ASB34" s="90"/>
      <c r="ASC34" s="90"/>
      <c r="ASD34" s="90"/>
      <c r="ASE34" s="90"/>
      <c r="ASF34" s="90"/>
      <c r="ASG34" s="90"/>
      <c r="ASH34" s="90"/>
      <c r="ASI34" s="90"/>
      <c r="ASJ34" s="90"/>
      <c r="ASK34" s="90"/>
      <c r="ASL34" s="90"/>
      <c r="ASM34" s="90"/>
      <c r="ASN34" s="90"/>
      <c r="ASO34" s="90"/>
      <c r="ASP34" s="90"/>
      <c r="ASQ34" s="90"/>
      <c r="ASR34" s="90"/>
      <c r="ASS34" s="90"/>
      <c r="AST34" s="90"/>
      <c r="ASU34" s="90"/>
      <c r="ASV34" s="90"/>
      <c r="ASW34" s="90"/>
      <c r="ASX34" s="90"/>
      <c r="ASY34" s="90"/>
      <c r="ASZ34" s="90"/>
      <c r="ATA34" s="90"/>
      <c r="ATB34" s="90"/>
      <c r="ATC34" s="90"/>
      <c r="ATD34" s="90"/>
      <c r="ATE34" s="90"/>
      <c r="ATF34" s="90"/>
      <c r="ATG34" s="90"/>
      <c r="ATH34" s="90"/>
      <c r="ATI34" s="90"/>
      <c r="ATJ34" s="90"/>
      <c r="ATK34" s="90"/>
      <c r="ATL34" s="90"/>
      <c r="ATM34" s="90"/>
      <c r="ATN34" s="90"/>
      <c r="ATO34" s="90"/>
      <c r="ATP34" s="90"/>
      <c r="ATQ34" s="90"/>
      <c r="ATR34" s="90"/>
      <c r="ATS34" s="90"/>
      <c r="ATT34" s="90"/>
      <c r="ATU34" s="90"/>
      <c r="ATV34" s="90"/>
      <c r="ATW34" s="90"/>
      <c r="ATX34" s="90"/>
      <c r="ATY34" s="90"/>
      <c r="ATZ34" s="90"/>
      <c r="AUA34" s="90"/>
      <c r="AUB34" s="90"/>
      <c r="AUC34" s="90"/>
      <c r="AUD34" s="90"/>
      <c r="AUE34" s="90"/>
      <c r="AUF34" s="90"/>
      <c r="AUG34" s="90"/>
      <c r="AUH34" s="90"/>
      <c r="AUI34" s="90"/>
      <c r="AUJ34" s="90"/>
      <c r="AUK34" s="90"/>
      <c r="AUL34" s="90"/>
      <c r="AUM34" s="90"/>
      <c r="AUN34" s="90"/>
      <c r="AUO34" s="90"/>
      <c r="AUP34" s="90"/>
      <c r="AUQ34" s="90"/>
      <c r="AUR34" s="90"/>
      <c r="AUS34" s="90"/>
      <c r="AUT34" s="90"/>
      <c r="AUU34" s="90"/>
      <c r="AUV34" s="90"/>
      <c r="AUW34" s="90"/>
      <c r="AUX34" s="90"/>
      <c r="AUY34" s="90"/>
      <c r="AUZ34" s="90"/>
      <c r="AVA34" s="90"/>
      <c r="AVB34" s="90"/>
      <c r="AVC34" s="90"/>
      <c r="AVD34" s="90"/>
      <c r="AVE34" s="90"/>
      <c r="AVF34" s="90"/>
      <c r="AVG34" s="90"/>
      <c r="AVH34" s="90"/>
      <c r="AVI34" s="90"/>
      <c r="AVJ34" s="90"/>
      <c r="AVK34" s="90"/>
      <c r="AVL34" s="90"/>
      <c r="AVM34" s="90"/>
      <c r="AVN34" s="90"/>
      <c r="AVO34" s="90"/>
      <c r="AVP34" s="90"/>
      <c r="AVQ34" s="90"/>
      <c r="AVR34" s="90"/>
      <c r="AVS34" s="90"/>
      <c r="AVT34" s="90"/>
      <c r="AVU34" s="90"/>
      <c r="AVV34" s="90"/>
      <c r="AVW34" s="90"/>
      <c r="AVX34" s="90"/>
      <c r="AVY34" s="90"/>
      <c r="AVZ34" s="90"/>
      <c r="AWA34" s="90"/>
      <c r="AWB34" s="90"/>
      <c r="AWC34" s="90"/>
      <c r="AWD34" s="90"/>
      <c r="AWE34" s="90"/>
      <c r="AWF34" s="90"/>
      <c r="AWG34" s="90"/>
      <c r="AWH34" s="90"/>
      <c r="AWI34" s="90"/>
      <c r="AWJ34" s="90"/>
      <c r="AWK34" s="90"/>
      <c r="AWL34" s="90"/>
      <c r="AWM34" s="90"/>
      <c r="AWN34" s="90"/>
      <c r="AWO34" s="90"/>
      <c r="AWP34" s="90"/>
      <c r="AWQ34" s="90"/>
      <c r="AWR34" s="90"/>
      <c r="AWS34" s="90"/>
      <c r="AWT34" s="90"/>
      <c r="AWU34" s="90"/>
      <c r="AWV34" s="90"/>
      <c r="AWW34" s="90"/>
      <c r="AWX34" s="90"/>
      <c r="AWY34" s="90"/>
      <c r="AWZ34" s="90"/>
      <c r="AXA34" s="90"/>
      <c r="AXB34" s="90"/>
      <c r="AXC34" s="90"/>
      <c r="AXD34" s="90"/>
      <c r="AXE34" s="90"/>
      <c r="AXF34" s="90"/>
      <c r="AXG34" s="90"/>
      <c r="AXH34" s="90"/>
      <c r="AXI34" s="90"/>
      <c r="AXJ34" s="90"/>
      <c r="AXK34" s="90"/>
      <c r="AXL34" s="90"/>
      <c r="AXM34" s="90"/>
      <c r="AXN34" s="90"/>
      <c r="AXO34" s="90"/>
      <c r="AXP34" s="90"/>
      <c r="AXQ34" s="90"/>
      <c r="AXR34" s="90"/>
      <c r="AXS34" s="90"/>
      <c r="AXT34" s="90"/>
      <c r="AXU34" s="90"/>
      <c r="AXV34" s="90"/>
      <c r="AXW34" s="90"/>
      <c r="AXX34" s="90"/>
      <c r="AXY34" s="90"/>
      <c r="AXZ34" s="90"/>
      <c r="AYA34" s="90"/>
      <c r="AYB34" s="90"/>
      <c r="AYC34" s="90"/>
      <c r="AYD34" s="90"/>
      <c r="AYE34" s="90"/>
      <c r="AYF34" s="90"/>
      <c r="AYG34" s="90"/>
      <c r="AYH34" s="90"/>
      <c r="AYI34" s="90"/>
      <c r="AYJ34" s="90"/>
      <c r="AYK34" s="90"/>
      <c r="AYL34" s="90"/>
      <c r="AYM34" s="90"/>
      <c r="AYN34" s="90"/>
      <c r="AYO34" s="90"/>
      <c r="AYP34" s="90"/>
      <c r="AYQ34" s="90"/>
      <c r="AYR34" s="90"/>
      <c r="AYS34" s="90"/>
      <c r="AYT34" s="90"/>
      <c r="AYU34" s="90"/>
      <c r="AYV34" s="90"/>
      <c r="AYW34" s="90"/>
      <c r="AYX34" s="90"/>
      <c r="AYY34" s="90"/>
      <c r="AYZ34" s="90"/>
      <c r="AZA34" s="90"/>
      <c r="AZB34" s="90"/>
      <c r="AZC34" s="90"/>
      <c r="AZD34" s="90"/>
      <c r="AZE34" s="90"/>
      <c r="AZF34" s="90"/>
      <c r="AZG34" s="90"/>
      <c r="AZH34" s="90"/>
      <c r="AZI34" s="90"/>
      <c r="AZJ34" s="90"/>
      <c r="AZK34" s="90"/>
      <c r="AZL34" s="90"/>
      <c r="AZM34" s="90"/>
      <c r="AZN34" s="90"/>
      <c r="AZO34" s="90"/>
      <c r="AZP34" s="90"/>
      <c r="AZQ34" s="90"/>
      <c r="AZR34" s="90"/>
      <c r="AZS34" s="90"/>
      <c r="AZT34" s="90"/>
      <c r="AZU34" s="90"/>
      <c r="AZV34" s="90"/>
      <c r="AZW34" s="90"/>
      <c r="AZX34" s="90"/>
      <c r="AZY34" s="90"/>
      <c r="AZZ34" s="90"/>
      <c r="BAA34" s="90"/>
      <c r="BAB34" s="90"/>
      <c r="BAC34" s="90"/>
      <c r="BAD34" s="90"/>
      <c r="BAE34" s="90"/>
      <c r="BAF34" s="90"/>
      <c r="BAG34" s="90"/>
      <c r="BAH34" s="90"/>
      <c r="BAI34" s="90"/>
      <c r="BAJ34" s="90"/>
      <c r="BAK34" s="90"/>
      <c r="BAL34" s="90"/>
      <c r="BAM34" s="90"/>
      <c r="BAN34" s="90"/>
      <c r="BAO34" s="90"/>
      <c r="BAP34" s="90"/>
      <c r="BAQ34" s="90"/>
      <c r="BAR34" s="90"/>
      <c r="BAS34" s="90"/>
      <c r="BAT34" s="90"/>
      <c r="BAU34" s="90"/>
      <c r="BAV34" s="90"/>
      <c r="BAW34" s="90"/>
      <c r="BAX34" s="90"/>
      <c r="BAY34" s="90"/>
      <c r="BAZ34" s="90"/>
      <c r="BBA34" s="90"/>
      <c r="BBB34" s="90"/>
      <c r="BBC34" s="90"/>
      <c r="BBD34" s="90"/>
      <c r="BBE34" s="90"/>
      <c r="BBF34" s="90"/>
      <c r="BBG34" s="90"/>
      <c r="BBH34" s="90"/>
      <c r="BBI34" s="90"/>
      <c r="BBJ34" s="90"/>
      <c r="BBK34" s="90"/>
      <c r="BBL34" s="90"/>
      <c r="BBM34" s="90"/>
      <c r="BBN34" s="90"/>
      <c r="BBO34" s="90"/>
      <c r="BBP34" s="90"/>
      <c r="BBQ34" s="90"/>
      <c r="BBR34" s="90"/>
      <c r="BBS34" s="90"/>
      <c r="BBT34" s="90"/>
      <c r="BBU34" s="90"/>
      <c r="BBV34" s="90"/>
      <c r="BBW34" s="90"/>
      <c r="BBX34" s="90"/>
      <c r="BBY34" s="90"/>
      <c r="BBZ34" s="90"/>
      <c r="BCA34" s="90"/>
      <c r="BCB34" s="90"/>
      <c r="BCC34" s="90"/>
      <c r="BCD34" s="90"/>
      <c r="BCE34" s="90"/>
      <c r="BCF34" s="90"/>
      <c r="BCG34" s="90"/>
      <c r="BCH34" s="90"/>
      <c r="BCI34" s="90"/>
      <c r="BCJ34" s="90"/>
      <c r="BCK34" s="90"/>
      <c r="BCL34" s="90"/>
      <c r="BCM34" s="90"/>
      <c r="BCN34" s="90"/>
      <c r="BCO34" s="90"/>
      <c r="BCP34" s="90"/>
      <c r="BCQ34" s="90"/>
      <c r="BCR34" s="90"/>
      <c r="BCS34" s="90"/>
      <c r="BCT34" s="90"/>
      <c r="BCU34" s="90"/>
      <c r="BCV34" s="90"/>
      <c r="BCW34" s="90"/>
      <c r="BCX34" s="90"/>
      <c r="BCY34" s="90"/>
      <c r="BCZ34" s="90"/>
      <c r="BDA34" s="90"/>
      <c r="BDB34" s="90"/>
      <c r="BDC34" s="90"/>
      <c r="BDD34" s="90"/>
      <c r="BDE34" s="90"/>
      <c r="BDF34" s="90"/>
      <c r="BDG34" s="90"/>
      <c r="BDH34" s="90"/>
      <c r="BDI34" s="90"/>
      <c r="BDJ34" s="90"/>
      <c r="BDK34" s="90"/>
      <c r="BDL34" s="90"/>
      <c r="BDM34" s="90"/>
      <c r="BDN34" s="90"/>
      <c r="BDO34" s="90"/>
      <c r="BDP34" s="90"/>
      <c r="BDQ34" s="90"/>
      <c r="BDR34" s="90"/>
      <c r="BDS34" s="90"/>
      <c r="BDT34" s="90"/>
      <c r="BDU34" s="90"/>
      <c r="BDV34" s="90"/>
      <c r="BDW34" s="90"/>
      <c r="BDX34" s="90"/>
      <c r="BDY34" s="90"/>
      <c r="BDZ34" s="90"/>
      <c r="BEA34" s="90"/>
      <c r="BEB34" s="90"/>
      <c r="BEC34" s="90"/>
      <c r="BED34" s="90"/>
      <c r="BEE34" s="90"/>
      <c r="BEF34" s="90"/>
      <c r="BEG34" s="90"/>
      <c r="BEH34" s="90"/>
      <c r="BEI34" s="90"/>
      <c r="BEJ34" s="90"/>
      <c r="BEK34" s="90"/>
      <c r="BEL34" s="90"/>
      <c r="BEM34" s="90"/>
      <c r="BEN34" s="90"/>
      <c r="BEO34" s="90"/>
      <c r="BEP34" s="90"/>
      <c r="BEQ34" s="90"/>
      <c r="BER34" s="90"/>
      <c r="BES34" s="90"/>
      <c r="BET34" s="90"/>
      <c r="BEU34" s="90"/>
      <c r="BEV34" s="90"/>
      <c r="BEW34" s="90"/>
      <c r="BEX34" s="90"/>
      <c r="BEY34" s="90"/>
      <c r="BEZ34" s="90"/>
      <c r="BFA34" s="90"/>
      <c r="BFB34" s="90"/>
      <c r="BFC34" s="90"/>
      <c r="BFD34" s="90"/>
      <c r="BFE34" s="90"/>
      <c r="BFF34" s="90"/>
      <c r="BFG34" s="90"/>
      <c r="BFH34" s="90"/>
      <c r="BFI34" s="90"/>
      <c r="BFJ34" s="90"/>
      <c r="BFK34" s="90"/>
      <c r="BFL34" s="90"/>
      <c r="BFM34" s="90"/>
      <c r="BFN34" s="90"/>
      <c r="BFO34" s="90"/>
      <c r="BFP34" s="90"/>
      <c r="BFQ34" s="90"/>
      <c r="BFR34" s="90"/>
      <c r="BFS34" s="90"/>
      <c r="BFT34" s="90"/>
      <c r="BFU34" s="90"/>
      <c r="BFV34" s="90"/>
      <c r="BFW34" s="90"/>
      <c r="BFX34" s="90"/>
      <c r="BFY34" s="90"/>
      <c r="BFZ34" s="90"/>
      <c r="BGA34" s="90"/>
    </row>
    <row r="35" spans="1:1535" s="156" customFormat="1" ht="12" customHeight="1" x14ac:dyDescent="0.2">
      <c r="A35" s="347" t="s">
        <v>120</v>
      </c>
      <c r="B35" s="348"/>
      <c r="C35" s="182">
        <f>Zápisy!U1073</f>
        <v>6</v>
      </c>
      <c r="D35" s="170">
        <f>Zápisy!V1073</f>
        <v>0</v>
      </c>
      <c r="E35" s="167">
        <f>Zápisy!U1865</f>
        <v>6</v>
      </c>
      <c r="F35" s="177">
        <f>Zápisy!V1865</f>
        <v>0</v>
      </c>
      <c r="G35" s="137">
        <f>Zápisy!W457</f>
        <v>6</v>
      </c>
      <c r="H35" s="170">
        <f>Zápisy!X457</f>
        <v>0</v>
      </c>
      <c r="I35" s="167">
        <f>Zápisy!W1668</f>
        <v>0</v>
      </c>
      <c r="J35" s="177">
        <f>Zápisy!X1668</f>
        <v>6</v>
      </c>
      <c r="K35" s="137">
        <f>Zápisy!U304</f>
        <v>0</v>
      </c>
      <c r="L35" s="170">
        <f>Zápisy!V304</f>
        <v>6</v>
      </c>
      <c r="M35" s="167">
        <f>Zápisy!U1469</f>
        <v>0</v>
      </c>
      <c r="N35" s="177">
        <f>Zápisy!V1469</f>
        <v>6</v>
      </c>
      <c r="O35" s="137">
        <f>Zápisy!W149</f>
        <v>4</v>
      </c>
      <c r="P35" s="170">
        <f>Zápisy!X149</f>
        <v>2</v>
      </c>
      <c r="Q35" s="167">
        <f>Zápisy!W1272</f>
        <v>4</v>
      </c>
      <c r="R35" s="177">
        <f>Zápisy!X1272</f>
        <v>2</v>
      </c>
      <c r="S35" s="137">
        <f>Zápisy!U2636</f>
        <v>6</v>
      </c>
      <c r="T35" s="170">
        <f>Zápisy!V2636</f>
        <v>0</v>
      </c>
      <c r="U35" s="296" t="s">
        <v>80</v>
      </c>
      <c r="V35" s="297"/>
      <c r="W35" s="137">
        <f>Zápisy!W2460</f>
        <v>6</v>
      </c>
      <c r="X35" s="170">
        <f>Zápisy!X2460</f>
        <v>0</v>
      </c>
      <c r="Y35" s="167">
        <f>Zápisy!U920</f>
        <v>0</v>
      </c>
      <c r="Z35" s="177">
        <f>Zápisy!V920</f>
        <v>6</v>
      </c>
      <c r="AA35" s="137">
        <f>Zápisy!U2261</f>
        <v>6</v>
      </c>
      <c r="AB35" s="170">
        <f>Zápisy!V2261</f>
        <v>0</v>
      </c>
      <c r="AC35" s="167">
        <f>Zápisy!W765</f>
        <v>2</v>
      </c>
      <c r="AD35" s="177">
        <f>Zápisy!X765</f>
        <v>4</v>
      </c>
      <c r="AE35" s="137">
        <f>Zápisy!W2064</f>
        <v>4</v>
      </c>
      <c r="AF35" s="170">
        <f>Zápisy!X2064</f>
        <v>2</v>
      </c>
      <c r="AG35" s="167">
        <f>Zápisy!U612</f>
        <v>6</v>
      </c>
      <c r="AH35" s="134">
        <f>Zápisy!V612</f>
        <v>0</v>
      </c>
      <c r="AI35" s="358">
        <f>SUM(CD35:DI35)</f>
        <v>15</v>
      </c>
      <c r="AJ35" s="459">
        <f>SUM(DK35:EP37)</f>
        <v>10</v>
      </c>
      <c r="AK35" s="459">
        <f>SUM(ER35:FW37)</f>
        <v>0</v>
      </c>
      <c r="AL35" s="459">
        <f>SUM(FY35:HD37)</f>
        <v>5</v>
      </c>
      <c r="AM35" s="377">
        <f>SUM(HF35:IK37)</f>
        <v>56</v>
      </c>
      <c r="AN35" s="460" t="s">
        <v>62</v>
      </c>
      <c r="AO35" s="380">
        <f>SUM(IM35:JR37)</f>
        <v>34</v>
      </c>
      <c r="AP35" s="388">
        <f>SUM(JT35:KY37)</f>
        <v>73.5</v>
      </c>
      <c r="AQ35" s="396" t="s">
        <v>62</v>
      </c>
      <c r="AR35" s="391">
        <f>SUM(LA35:MF37)</f>
        <v>46.5</v>
      </c>
      <c r="AS35" s="364">
        <f>IF(AI35=0,0,ML35/AI35)</f>
        <v>1022.0666666666667</v>
      </c>
      <c r="AT35" s="361">
        <f>SUM(AW35:CB37)</f>
        <v>20</v>
      </c>
      <c r="AU35" s="367">
        <f t="shared" ref="AU35" si="16">RANK(MN35,$MN$8:$MN$55)</f>
        <v>5</v>
      </c>
      <c r="AV35" s="90"/>
      <c r="AW35" s="334">
        <f>IF(C35&gt;D35,2,IF(AND(C35=D35,C35&gt;1),1,0))</f>
        <v>2</v>
      </c>
      <c r="AX35" s="334"/>
      <c r="AY35" s="334">
        <f>IF(E35&gt;F35,2,IF(AND(E35=F35,E35&gt;1),1,0))</f>
        <v>2</v>
      </c>
      <c r="AZ35" s="334"/>
      <c r="BA35" s="334">
        <f>IF(G35&gt;H35,2,IF(AND(G35=H35,G35&gt;1),1,0))</f>
        <v>2</v>
      </c>
      <c r="BB35" s="334"/>
      <c r="BC35" s="334">
        <f>IF(I35&gt;J35,2,IF(AND(I35=J35,I35&gt;1),1,0))</f>
        <v>0</v>
      </c>
      <c r="BD35" s="334"/>
      <c r="BE35" s="334">
        <f>IF(K35&gt;L35,2,IF(AND(K35=L35,K35&gt;1),1,0))</f>
        <v>0</v>
      </c>
      <c r="BF35" s="334"/>
      <c r="BG35" s="334">
        <f>IF(M35&gt;N35,2,IF(AND(M35=N35,M35&gt;1),1,0))</f>
        <v>0</v>
      </c>
      <c r="BH35" s="334"/>
      <c r="BI35" s="334">
        <f>IF(O35&gt;P35,2,IF(AND(O35=P35,O35&gt;1),1,0))</f>
        <v>2</v>
      </c>
      <c r="BJ35" s="334"/>
      <c r="BK35" s="334">
        <f>IF(Q35&gt;R35,2,IF(AND(Q35=R35,Q35&gt;1),1,0))</f>
        <v>2</v>
      </c>
      <c r="BL35" s="334"/>
      <c r="BM35" s="334">
        <f>IF(S35&gt;T35,2,IF(AND(S35=T35,S35&gt;1),1,0))</f>
        <v>2</v>
      </c>
      <c r="BN35" s="334"/>
      <c r="BO35" s="334"/>
      <c r="BP35" s="334"/>
      <c r="BQ35" s="334">
        <f>IF(W35&gt;X35,2,IF(AND(W35=X35,W35&gt;1),1,0))</f>
        <v>2</v>
      </c>
      <c r="BR35" s="334"/>
      <c r="BS35" s="334">
        <f>IF(Y35&gt;Z35,2,IF(AND(Y35=Z35,Y35&gt;1),1,0))</f>
        <v>0</v>
      </c>
      <c r="BT35" s="334"/>
      <c r="BU35" s="334">
        <f>IF(AA35&gt;AB35,2,IF(AND(AA35=AB35,AA35&gt;1),1,0))</f>
        <v>2</v>
      </c>
      <c r="BV35" s="334"/>
      <c r="BW35" s="334">
        <f>IF(AC35&gt;AD35,2,IF(AND(AC35=AD35,AC35&gt;1),1,0))</f>
        <v>0</v>
      </c>
      <c r="BX35" s="334"/>
      <c r="BY35" s="334">
        <f>IF(AE35&gt;AF35,2,IF(AND(AE35=AF35,AE35&gt;1),1,0))</f>
        <v>2</v>
      </c>
      <c r="BZ35" s="334"/>
      <c r="CA35" s="334">
        <f>IF(AG35&gt;AH35,2,IF(AND(AG35=AH35,AG35&gt;1),1,0))</f>
        <v>2</v>
      </c>
      <c r="CB35" s="334"/>
      <c r="CC35" s="90"/>
      <c r="CD35" s="334">
        <f>IF(C35+D35&gt;0,1,0)</f>
        <v>1</v>
      </c>
      <c r="CE35" s="334"/>
      <c r="CF35" s="334">
        <f>IF(E35+F35&gt;0,1,0)</f>
        <v>1</v>
      </c>
      <c r="CG35" s="334"/>
      <c r="CH35" s="334">
        <f>IF(G35+H35&gt;0,1,0)</f>
        <v>1</v>
      </c>
      <c r="CI35" s="334"/>
      <c r="CJ35" s="334">
        <f>IF(I35+J35&gt;0,1,0)</f>
        <v>1</v>
      </c>
      <c r="CK35" s="334"/>
      <c r="CL35" s="334">
        <f>IF(K35+L35&gt;0,1,0)</f>
        <v>1</v>
      </c>
      <c r="CM35" s="334"/>
      <c r="CN35" s="334">
        <f>IF(M35+N35&gt;0,1,0)</f>
        <v>1</v>
      </c>
      <c r="CO35" s="334"/>
      <c r="CP35" s="334">
        <f>IF(O35+P35&gt;0,1,0)</f>
        <v>1</v>
      </c>
      <c r="CQ35" s="334"/>
      <c r="CR35" s="334">
        <f>IF(Q35+R35&gt;0,1,0)</f>
        <v>1</v>
      </c>
      <c r="CS35" s="334"/>
      <c r="CT35" s="334">
        <f>IF(S35+T35&gt;0,1,0)</f>
        <v>1</v>
      </c>
      <c r="CU35" s="334"/>
      <c r="CV35" s="334"/>
      <c r="CW35" s="334"/>
      <c r="CX35" s="334">
        <f>IF(W35+X35&gt;0,1,0)</f>
        <v>1</v>
      </c>
      <c r="CY35" s="334"/>
      <c r="CZ35" s="334">
        <f>IF(Y35+Z35&gt;0,1,0)</f>
        <v>1</v>
      </c>
      <c r="DA35" s="334"/>
      <c r="DB35" s="334">
        <f>IF(AA35+AB35&gt;0,1,0)</f>
        <v>1</v>
      </c>
      <c r="DC35" s="334"/>
      <c r="DD35" s="334">
        <f>IF(AC35+AD35&gt;0,1,0)</f>
        <v>1</v>
      </c>
      <c r="DE35" s="334"/>
      <c r="DF35" s="334">
        <f>IF(AE35+AF35&gt;0,1,0)</f>
        <v>1</v>
      </c>
      <c r="DG35" s="334"/>
      <c r="DH35" s="334">
        <f>IF(AG35+AH35&gt;0,1,0)</f>
        <v>1</v>
      </c>
      <c r="DI35" s="334"/>
      <c r="DJ35" s="151"/>
      <c r="DK35" s="334">
        <f>IF(C35&gt;D35,1,0)</f>
        <v>1</v>
      </c>
      <c r="DL35" s="334"/>
      <c r="DM35" s="334">
        <f>IF(E35&gt;F35,1,0)</f>
        <v>1</v>
      </c>
      <c r="DN35" s="334"/>
      <c r="DO35" s="334">
        <f>IF(G35&gt;H35,1,0)</f>
        <v>1</v>
      </c>
      <c r="DP35" s="334"/>
      <c r="DQ35" s="334">
        <f>IF(I35&gt;J35,1,0)</f>
        <v>0</v>
      </c>
      <c r="DR35" s="334"/>
      <c r="DS35" s="334">
        <f>IF(K35&gt;L35,1,0)</f>
        <v>0</v>
      </c>
      <c r="DT35" s="334"/>
      <c r="DU35" s="334">
        <f>IF(M35&gt;N35,1,0)</f>
        <v>0</v>
      </c>
      <c r="DV35" s="334"/>
      <c r="DW35" s="334">
        <f>IF(O35&gt;P35,1,0)</f>
        <v>1</v>
      </c>
      <c r="DX35" s="334"/>
      <c r="DY35" s="334">
        <f>IF(Q35&gt;R35,1,0)</f>
        <v>1</v>
      </c>
      <c r="DZ35" s="334"/>
      <c r="EA35" s="334">
        <f>IF(S35&gt;T35,1,0)</f>
        <v>1</v>
      </c>
      <c r="EB35" s="334"/>
      <c r="EC35" s="334"/>
      <c r="ED35" s="334"/>
      <c r="EE35" s="334">
        <f>IF(W35&gt;X35,1,0)</f>
        <v>1</v>
      </c>
      <c r="EF35" s="334"/>
      <c r="EG35" s="334">
        <f>IF(Y35&gt;Z35,1,0)</f>
        <v>0</v>
      </c>
      <c r="EH35" s="334"/>
      <c r="EI35" s="334">
        <f>IF(AA35&gt;AB35,1,0)</f>
        <v>1</v>
      </c>
      <c r="EJ35" s="334"/>
      <c r="EK35" s="334">
        <f>IF(AC35&gt;AD35,1,0)</f>
        <v>0</v>
      </c>
      <c r="EL35" s="334"/>
      <c r="EM35" s="334">
        <f>IF(AE35&gt;AF35,1,0)</f>
        <v>1</v>
      </c>
      <c r="EN35" s="334"/>
      <c r="EO35" s="334">
        <f>IF(AG35&gt;AH35,1,0)</f>
        <v>1</v>
      </c>
      <c r="EP35" s="334"/>
      <c r="EQ35" s="90"/>
      <c r="ER35" s="334">
        <f>IF(AND(C35=D35,C35&gt;0),1,0)</f>
        <v>0</v>
      </c>
      <c r="ES35" s="334"/>
      <c r="ET35" s="334">
        <f>IF(AND(E35=F35,E35&gt;0),1,0)</f>
        <v>0</v>
      </c>
      <c r="EU35" s="334"/>
      <c r="EV35" s="334">
        <f>IF(AND(G35=H35,G35&gt;0),1,0)</f>
        <v>0</v>
      </c>
      <c r="EW35" s="334"/>
      <c r="EX35" s="334">
        <f>IF(AND(I35=J35,I35&gt;0),1,0)</f>
        <v>0</v>
      </c>
      <c r="EY35" s="334"/>
      <c r="EZ35" s="334">
        <f>IF(AND(K35=L35,K35&gt;0),1,0)</f>
        <v>0</v>
      </c>
      <c r="FA35" s="334"/>
      <c r="FB35" s="334">
        <f>IF(AND(M35=N35,M35&gt;0),1,0)</f>
        <v>0</v>
      </c>
      <c r="FC35" s="334"/>
      <c r="FD35" s="334">
        <f>IF(AND(O35=P35,O35&gt;0),1,0)</f>
        <v>0</v>
      </c>
      <c r="FE35" s="334"/>
      <c r="FF35" s="334">
        <f>IF(AND(Q35=R35,Q35&gt;0),1,0)</f>
        <v>0</v>
      </c>
      <c r="FG35" s="334"/>
      <c r="FH35" s="334">
        <f>IF(AND(S35=T35,S35&gt;0),1,0)</f>
        <v>0</v>
      </c>
      <c r="FI35" s="334"/>
      <c r="FJ35" s="334"/>
      <c r="FK35" s="334"/>
      <c r="FL35" s="334">
        <f>IF(AND(W35=X35,W35&gt;0),1,0)</f>
        <v>0</v>
      </c>
      <c r="FM35" s="334"/>
      <c r="FN35" s="334">
        <f>IF(AND(Y35=Z35,Y35&gt;0),1,0)</f>
        <v>0</v>
      </c>
      <c r="FO35" s="334"/>
      <c r="FP35" s="334">
        <f>IF(AND(AA35=AB35,AA35&gt;0),1,0)</f>
        <v>0</v>
      </c>
      <c r="FQ35" s="334"/>
      <c r="FR35" s="334">
        <f>IF(AND(AC35=AD35,AC35&gt;0),1,0)</f>
        <v>0</v>
      </c>
      <c r="FS35" s="334"/>
      <c r="FT35" s="334">
        <f>IF(AND(AE35=AF35,AE35&gt;0),1,0)</f>
        <v>0</v>
      </c>
      <c r="FU35" s="334"/>
      <c r="FV35" s="334">
        <f>IF(AND(AG35=AH35,AG35&gt;0),1,0)</f>
        <v>0</v>
      </c>
      <c r="FW35" s="334"/>
      <c r="FX35" s="90"/>
      <c r="FY35" s="334">
        <f>IF(C35&lt;D35,1,0)</f>
        <v>0</v>
      </c>
      <c r="FZ35" s="334"/>
      <c r="GA35" s="334">
        <f>IF(E35&lt;F35,1,0)</f>
        <v>0</v>
      </c>
      <c r="GB35" s="334"/>
      <c r="GC35" s="334">
        <f>IF(G35&lt;H35,1,0)</f>
        <v>0</v>
      </c>
      <c r="GD35" s="334"/>
      <c r="GE35" s="334">
        <f>IF(I35&lt;J35,1,0)</f>
        <v>1</v>
      </c>
      <c r="GF35" s="334"/>
      <c r="GG35" s="334">
        <f>IF(K35&lt;L35,1,0)</f>
        <v>1</v>
      </c>
      <c r="GH35" s="334"/>
      <c r="GI35" s="334">
        <f>IF(M35&lt;N35,1,0)</f>
        <v>1</v>
      </c>
      <c r="GJ35" s="334"/>
      <c r="GK35" s="334">
        <f>IF(O35&lt;P35,1,0)</f>
        <v>0</v>
      </c>
      <c r="GL35" s="334"/>
      <c r="GM35" s="334">
        <f>IF(Q35&lt;R35,1,0)</f>
        <v>0</v>
      </c>
      <c r="GN35" s="334"/>
      <c r="GO35" s="334">
        <f>IF(S35&lt;T35,1,0)</f>
        <v>0</v>
      </c>
      <c r="GP35" s="334"/>
      <c r="GQ35" s="334"/>
      <c r="GR35" s="334"/>
      <c r="GS35" s="334">
        <f>IF(W35&lt;X35,1,0)</f>
        <v>0</v>
      </c>
      <c r="GT35" s="334"/>
      <c r="GU35" s="334">
        <f>IF(Y35&lt;Z35,1,0)</f>
        <v>1</v>
      </c>
      <c r="GV35" s="334"/>
      <c r="GW35" s="334">
        <f>IF(AA35&lt;AB35,1,0)</f>
        <v>0</v>
      </c>
      <c r="GX35" s="334"/>
      <c r="GY35" s="334">
        <f>IF(AC35&lt;AD35,1,0)</f>
        <v>1</v>
      </c>
      <c r="GZ35" s="334"/>
      <c r="HA35" s="334">
        <f>IF(AE35&lt;AF35,1,0)</f>
        <v>0</v>
      </c>
      <c r="HB35" s="334"/>
      <c r="HC35" s="334">
        <f>IF(AG35&lt;AH35,1,0)</f>
        <v>0</v>
      </c>
      <c r="HD35" s="334"/>
      <c r="HE35" s="90"/>
      <c r="HF35" s="334">
        <f>C35</f>
        <v>6</v>
      </c>
      <c r="HG35" s="334"/>
      <c r="HH35" s="334">
        <f>E35</f>
        <v>6</v>
      </c>
      <c r="HI35" s="334"/>
      <c r="HJ35" s="334">
        <f>G35</f>
        <v>6</v>
      </c>
      <c r="HK35" s="334"/>
      <c r="HL35" s="334">
        <f>I35</f>
        <v>0</v>
      </c>
      <c r="HM35" s="334"/>
      <c r="HN35" s="334">
        <f>K35</f>
        <v>0</v>
      </c>
      <c r="HO35" s="334"/>
      <c r="HP35" s="334">
        <f>M35</f>
        <v>0</v>
      </c>
      <c r="HQ35" s="334"/>
      <c r="HR35" s="334">
        <f>O35</f>
        <v>4</v>
      </c>
      <c r="HS35" s="334"/>
      <c r="HT35" s="334">
        <f>Q35</f>
        <v>4</v>
      </c>
      <c r="HU35" s="334"/>
      <c r="HV35" s="334">
        <f>S35</f>
        <v>6</v>
      </c>
      <c r="HW35" s="334"/>
      <c r="HX35" s="334"/>
      <c r="HY35" s="334"/>
      <c r="HZ35" s="334">
        <f>W35</f>
        <v>6</v>
      </c>
      <c r="IA35" s="334"/>
      <c r="IB35" s="334">
        <f>Y35</f>
        <v>0</v>
      </c>
      <c r="IC35" s="334"/>
      <c r="ID35" s="334">
        <f>AA35</f>
        <v>6</v>
      </c>
      <c r="IE35" s="334"/>
      <c r="IF35" s="334">
        <f>AC35</f>
        <v>2</v>
      </c>
      <c r="IG35" s="334"/>
      <c r="IH35" s="334">
        <f>AE35</f>
        <v>4</v>
      </c>
      <c r="II35" s="334"/>
      <c r="IJ35" s="334">
        <f>AG35</f>
        <v>6</v>
      </c>
      <c r="IK35" s="334"/>
      <c r="IL35" s="90"/>
      <c r="IM35" s="334">
        <f>D35</f>
        <v>0</v>
      </c>
      <c r="IN35" s="334"/>
      <c r="IO35" s="334">
        <f>F35</f>
        <v>0</v>
      </c>
      <c r="IP35" s="334"/>
      <c r="IQ35" s="334">
        <f>H35</f>
        <v>0</v>
      </c>
      <c r="IR35" s="334"/>
      <c r="IS35" s="334">
        <f>J35</f>
        <v>6</v>
      </c>
      <c r="IT35" s="334"/>
      <c r="IU35" s="334">
        <f>L35</f>
        <v>6</v>
      </c>
      <c r="IV35" s="334"/>
      <c r="IW35" s="334">
        <f>N35</f>
        <v>6</v>
      </c>
      <c r="IX35" s="334"/>
      <c r="IY35" s="334">
        <f>P35</f>
        <v>2</v>
      </c>
      <c r="IZ35" s="334"/>
      <c r="JA35" s="334">
        <f>R35</f>
        <v>2</v>
      </c>
      <c r="JB35" s="334"/>
      <c r="JC35" s="334">
        <f>T35</f>
        <v>0</v>
      </c>
      <c r="JD35" s="334"/>
      <c r="JE35" s="334"/>
      <c r="JF35" s="334"/>
      <c r="JG35" s="334">
        <f>X35</f>
        <v>0</v>
      </c>
      <c r="JH35" s="334"/>
      <c r="JI35" s="334">
        <f>Z35</f>
        <v>6</v>
      </c>
      <c r="JJ35" s="334"/>
      <c r="JK35" s="334">
        <f>AB35</f>
        <v>0</v>
      </c>
      <c r="JL35" s="334"/>
      <c r="JM35" s="334">
        <f>AD35</f>
        <v>4</v>
      </c>
      <c r="JN35" s="334"/>
      <c r="JO35" s="334">
        <f>AF35</f>
        <v>2</v>
      </c>
      <c r="JP35" s="334"/>
      <c r="JQ35" s="334">
        <f>AH35</f>
        <v>0</v>
      </c>
      <c r="JR35" s="334"/>
      <c r="JS35" s="90"/>
      <c r="JT35" s="334">
        <f>C36</f>
        <v>6</v>
      </c>
      <c r="JU35" s="334"/>
      <c r="JV35" s="334">
        <f>E36</f>
        <v>7</v>
      </c>
      <c r="JW35" s="334"/>
      <c r="JX35" s="334">
        <f>G36</f>
        <v>5</v>
      </c>
      <c r="JY35" s="334"/>
      <c r="JZ35" s="334">
        <f>I36</f>
        <v>2</v>
      </c>
      <c r="KA35" s="334"/>
      <c r="KB35" s="334">
        <f>K36</f>
        <v>2</v>
      </c>
      <c r="KC35" s="334"/>
      <c r="KD35" s="334">
        <f>M36</f>
        <v>3.5</v>
      </c>
      <c r="KE35" s="334"/>
      <c r="KF35" s="334">
        <f>O36</f>
        <v>5</v>
      </c>
      <c r="KG35" s="334"/>
      <c r="KH35" s="334">
        <f>Q36</f>
        <v>6</v>
      </c>
      <c r="KI35" s="334"/>
      <c r="KJ35" s="334">
        <f>S36</f>
        <v>6</v>
      </c>
      <c r="KK35" s="334"/>
      <c r="KL35" s="334"/>
      <c r="KM35" s="334"/>
      <c r="KN35" s="334">
        <f>W36</f>
        <v>7</v>
      </c>
      <c r="KO35" s="334"/>
      <c r="KP35" s="334">
        <f>Y36</f>
        <v>3</v>
      </c>
      <c r="KQ35" s="334"/>
      <c r="KR35" s="334">
        <f>AA36</f>
        <v>6</v>
      </c>
      <c r="KS35" s="334"/>
      <c r="KT35" s="334">
        <f>AC36</f>
        <v>4</v>
      </c>
      <c r="KU35" s="334"/>
      <c r="KV35" s="334">
        <f>AE36</f>
        <v>4</v>
      </c>
      <c r="KW35" s="334"/>
      <c r="KX35" s="334">
        <f>AG36</f>
        <v>7</v>
      </c>
      <c r="KY35" s="334"/>
      <c r="KZ35" s="90"/>
      <c r="LA35" s="334">
        <f>D36</f>
        <v>2</v>
      </c>
      <c r="LB35" s="334"/>
      <c r="LC35" s="334">
        <f>F36</f>
        <v>1</v>
      </c>
      <c r="LD35" s="334"/>
      <c r="LE35" s="334">
        <f>H36</f>
        <v>3</v>
      </c>
      <c r="LF35" s="334"/>
      <c r="LG35" s="334">
        <f>J36</f>
        <v>6</v>
      </c>
      <c r="LH35" s="334"/>
      <c r="LI35" s="334">
        <f>L36</f>
        <v>6</v>
      </c>
      <c r="LJ35" s="334"/>
      <c r="LK35" s="334">
        <f>N36</f>
        <v>4.5</v>
      </c>
      <c r="LL35" s="334"/>
      <c r="LM35" s="334">
        <f>P36</f>
        <v>3</v>
      </c>
      <c r="LN35" s="334"/>
      <c r="LO35" s="334">
        <f>R36</f>
        <v>2</v>
      </c>
      <c r="LP35" s="334"/>
      <c r="LQ35" s="334">
        <f>T36</f>
        <v>2</v>
      </c>
      <c r="LR35" s="334"/>
      <c r="LS35" s="334"/>
      <c r="LT35" s="334"/>
      <c r="LU35" s="334">
        <f>X36</f>
        <v>1</v>
      </c>
      <c r="LV35" s="334"/>
      <c r="LW35" s="334">
        <f>Z36</f>
        <v>5</v>
      </c>
      <c r="LX35" s="334"/>
      <c r="LY35" s="334">
        <f>AB36</f>
        <v>2</v>
      </c>
      <c r="LZ35" s="334"/>
      <c r="MA35" s="334">
        <f>AD36</f>
        <v>4</v>
      </c>
      <c r="MB35" s="334"/>
      <c r="MC35" s="334">
        <f>AF36</f>
        <v>4</v>
      </c>
      <c r="MD35" s="334"/>
      <c r="ME35" s="334">
        <f>AH36</f>
        <v>1</v>
      </c>
      <c r="MF35" s="334"/>
      <c r="MG35" s="90"/>
      <c r="MH35" s="462">
        <f>AM35-AO35</f>
        <v>22</v>
      </c>
      <c r="MI35" s="153"/>
      <c r="MJ35" s="461">
        <f>AP35-AR35</f>
        <v>27</v>
      </c>
      <c r="MK35" s="188"/>
      <c r="ML35" s="336">
        <f>SUM(C37+E37+G37+I37+K37+M37+O37+Q37+S37+W37+Y37+AA37+AC37+AE37+AG37)</f>
        <v>15331</v>
      </c>
      <c r="MM35" s="153"/>
      <c r="MN35" s="462">
        <f>(AT35*100000000)+(MH35*1000000)+(MJ35*10000)+AS35-MP35</f>
        <v>2022271022.0666666</v>
      </c>
      <c r="MO35" s="90"/>
      <c r="MP35" s="327">
        <f t="shared" ref="MP35" si="17">IF(AI35=0,100000000,0)</f>
        <v>0</v>
      </c>
      <c r="MQ35" s="90"/>
      <c r="MR35" s="90"/>
      <c r="MS35" s="90"/>
      <c r="MT35" s="90"/>
      <c r="MU35" s="90"/>
      <c r="MV35" s="90"/>
      <c r="MW35" s="90"/>
      <c r="MX35" s="90"/>
      <c r="MY35" s="90"/>
      <c r="MZ35" s="90"/>
      <c r="NA35" s="90"/>
      <c r="NB35" s="90"/>
      <c r="NC35" s="90"/>
      <c r="ND35" s="90"/>
      <c r="NE35" s="90"/>
      <c r="NF35" s="90"/>
      <c r="NG35" s="90"/>
      <c r="NH35" s="90"/>
      <c r="NI35" s="90"/>
      <c r="NJ35" s="90"/>
      <c r="NK35" s="90"/>
      <c r="NL35" s="90"/>
      <c r="NM35" s="90"/>
      <c r="NN35" s="90"/>
      <c r="NO35" s="90"/>
      <c r="NP35" s="90"/>
      <c r="NQ35" s="90"/>
      <c r="NR35" s="90"/>
      <c r="NS35" s="90"/>
      <c r="NT35" s="90"/>
      <c r="NU35" s="90"/>
      <c r="NV35" s="90"/>
      <c r="NW35" s="90"/>
      <c r="NX35" s="90"/>
      <c r="NY35" s="90"/>
      <c r="NZ35" s="90"/>
      <c r="OA35" s="90"/>
      <c r="OB35" s="90"/>
      <c r="OC35" s="90"/>
      <c r="OD35" s="90"/>
      <c r="OE35" s="90"/>
      <c r="OF35" s="90"/>
      <c r="OG35" s="90"/>
      <c r="OH35" s="90"/>
      <c r="OI35" s="90"/>
      <c r="OJ35" s="90"/>
      <c r="OK35" s="90"/>
      <c r="OL35" s="90"/>
      <c r="OM35" s="90"/>
      <c r="ON35" s="90"/>
      <c r="OO35" s="90"/>
      <c r="OP35" s="90"/>
      <c r="OQ35" s="90"/>
      <c r="OR35" s="90"/>
      <c r="OS35" s="90"/>
      <c r="OT35" s="90"/>
      <c r="OU35" s="90"/>
      <c r="OV35" s="90"/>
      <c r="OW35" s="90"/>
      <c r="OX35" s="90"/>
      <c r="OY35" s="90"/>
      <c r="OZ35" s="90"/>
      <c r="PA35" s="90"/>
      <c r="PB35" s="90"/>
      <c r="PC35" s="90"/>
      <c r="PD35" s="90"/>
      <c r="PE35" s="90"/>
      <c r="PF35" s="90"/>
      <c r="PG35" s="90"/>
      <c r="PH35" s="90"/>
      <c r="PI35" s="90"/>
      <c r="PJ35" s="90"/>
      <c r="PK35" s="90"/>
      <c r="PL35" s="90"/>
      <c r="PM35" s="90"/>
      <c r="PN35" s="90"/>
      <c r="PO35" s="90"/>
      <c r="PP35" s="90"/>
      <c r="PQ35" s="90"/>
      <c r="PR35" s="90"/>
      <c r="PS35" s="90"/>
      <c r="PT35" s="90"/>
      <c r="PU35" s="90"/>
      <c r="PV35" s="90"/>
      <c r="PW35" s="90"/>
      <c r="PX35" s="90"/>
      <c r="PY35" s="90"/>
      <c r="PZ35" s="90"/>
      <c r="QA35" s="90"/>
      <c r="QB35" s="90"/>
      <c r="QC35" s="90"/>
      <c r="QD35" s="90"/>
      <c r="QE35" s="90"/>
      <c r="QF35" s="90"/>
      <c r="QG35" s="90"/>
      <c r="QH35" s="90"/>
      <c r="QI35" s="90"/>
      <c r="QJ35" s="90"/>
      <c r="QK35" s="90"/>
      <c r="QL35" s="90"/>
      <c r="QM35" s="90"/>
      <c r="QN35" s="90"/>
      <c r="QO35" s="90"/>
      <c r="QP35" s="90"/>
      <c r="QQ35" s="90"/>
      <c r="QR35" s="90"/>
      <c r="QS35" s="90"/>
      <c r="QT35" s="90"/>
      <c r="QU35" s="90"/>
      <c r="QV35" s="90"/>
      <c r="QW35" s="90"/>
      <c r="QX35" s="90"/>
      <c r="QY35" s="90"/>
      <c r="QZ35" s="90"/>
      <c r="RA35" s="90"/>
      <c r="RB35" s="90"/>
      <c r="RC35" s="90"/>
      <c r="RD35" s="90"/>
      <c r="RE35" s="90"/>
      <c r="RF35" s="90"/>
      <c r="RG35" s="90"/>
      <c r="RH35" s="90"/>
      <c r="RI35" s="90"/>
      <c r="RJ35" s="90"/>
      <c r="RK35" s="90"/>
      <c r="RL35" s="90"/>
      <c r="RM35" s="90"/>
      <c r="RN35" s="90"/>
      <c r="RO35" s="90"/>
      <c r="RP35" s="90"/>
      <c r="RQ35" s="90"/>
      <c r="RR35" s="90"/>
      <c r="RS35" s="90"/>
      <c r="RT35" s="90"/>
      <c r="RU35" s="90"/>
      <c r="RV35" s="90"/>
      <c r="RW35" s="90"/>
      <c r="RX35" s="90"/>
      <c r="RY35" s="90"/>
      <c r="RZ35" s="90"/>
      <c r="SA35" s="90"/>
      <c r="SB35" s="90"/>
      <c r="SC35" s="90"/>
      <c r="SD35" s="90"/>
      <c r="SE35" s="90"/>
      <c r="SF35" s="90"/>
      <c r="SG35" s="90"/>
      <c r="SH35" s="90"/>
      <c r="SI35" s="90"/>
      <c r="SJ35" s="90"/>
      <c r="SK35" s="90"/>
      <c r="SL35" s="90"/>
      <c r="SM35" s="90"/>
      <c r="SN35" s="90"/>
      <c r="SO35" s="90"/>
      <c r="SP35" s="90"/>
      <c r="SQ35" s="90"/>
      <c r="SR35" s="90"/>
      <c r="SS35" s="90"/>
      <c r="ST35" s="90"/>
      <c r="SU35" s="90"/>
      <c r="SV35" s="90"/>
      <c r="SW35" s="90"/>
      <c r="SX35" s="90"/>
      <c r="SY35" s="90"/>
      <c r="SZ35" s="90"/>
      <c r="TA35" s="90"/>
      <c r="TB35" s="90"/>
      <c r="TC35" s="90"/>
      <c r="TD35" s="90"/>
      <c r="TE35" s="90"/>
      <c r="TF35" s="90"/>
      <c r="TG35" s="90"/>
      <c r="TH35" s="90"/>
      <c r="TI35" s="90"/>
      <c r="TJ35" s="90"/>
      <c r="TK35" s="90"/>
      <c r="TL35" s="90"/>
      <c r="TM35" s="90"/>
      <c r="TN35" s="90"/>
      <c r="TO35" s="90"/>
      <c r="TP35" s="90"/>
      <c r="TQ35" s="90"/>
      <c r="TR35" s="90"/>
      <c r="TS35" s="90"/>
      <c r="TT35" s="90"/>
      <c r="TU35" s="90"/>
      <c r="TV35" s="90"/>
      <c r="TW35" s="90"/>
      <c r="TX35" s="90"/>
      <c r="TY35" s="90"/>
      <c r="TZ35" s="90"/>
      <c r="UA35" s="90"/>
      <c r="UB35" s="90"/>
      <c r="UC35" s="90"/>
      <c r="UD35" s="90"/>
      <c r="UE35" s="90"/>
      <c r="UF35" s="90"/>
      <c r="UG35" s="90"/>
      <c r="UH35" s="90"/>
      <c r="UI35" s="90"/>
      <c r="UJ35" s="90"/>
      <c r="UK35" s="90"/>
      <c r="UL35" s="90"/>
      <c r="UM35" s="90"/>
      <c r="UN35" s="90"/>
      <c r="UO35" s="90"/>
      <c r="UP35" s="90"/>
      <c r="UQ35" s="90"/>
      <c r="UR35" s="90"/>
      <c r="US35" s="90"/>
      <c r="UT35" s="90"/>
      <c r="UU35" s="90"/>
      <c r="UV35" s="90"/>
      <c r="UW35" s="90"/>
      <c r="UX35" s="90"/>
      <c r="UY35" s="90"/>
      <c r="UZ35" s="90"/>
      <c r="VA35" s="90"/>
      <c r="VB35" s="90"/>
      <c r="VC35" s="90"/>
      <c r="VD35" s="90"/>
      <c r="VE35" s="90"/>
      <c r="VF35" s="90"/>
      <c r="VG35" s="90"/>
      <c r="VH35" s="90"/>
      <c r="VI35" s="90"/>
      <c r="VJ35" s="90"/>
      <c r="VK35" s="90"/>
      <c r="VL35" s="90"/>
      <c r="VM35" s="90"/>
      <c r="VN35" s="90"/>
      <c r="VO35" s="90"/>
      <c r="VP35" s="90"/>
      <c r="VQ35" s="90"/>
      <c r="VR35" s="90"/>
      <c r="VS35" s="90"/>
      <c r="VT35" s="90"/>
      <c r="VU35" s="90"/>
      <c r="VV35" s="90"/>
      <c r="VW35" s="90"/>
      <c r="VX35" s="90"/>
      <c r="VY35" s="90"/>
      <c r="VZ35" s="90"/>
      <c r="WA35" s="90"/>
      <c r="WB35" s="90"/>
      <c r="WC35" s="90"/>
      <c r="WD35" s="90"/>
      <c r="WE35" s="90"/>
      <c r="WF35" s="90"/>
      <c r="WG35" s="90"/>
      <c r="WH35" s="90"/>
      <c r="WI35" s="90"/>
      <c r="WJ35" s="90"/>
      <c r="WK35" s="90"/>
      <c r="WL35" s="90"/>
      <c r="WM35" s="90"/>
      <c r="WN35" s="90"/>
      <c r="WO35" s="90"/>
      <c r="WP35" s="90"/>
      <c r="WQ35" s="90"/>
      <c r="WR35" s="90"/>
      <c r="WS35" s="90"/>
      <c r="WT35" s="90"/>
      <c r="WU35" s="90"/>
      <c r="WV35" s="90"/>
      <c r="WW35" s="90"/>
      <c r="WX35" s="90"/>
      <c r="WY35" s="90"/>
      <c r="WZ35" s="90"/>
      <c r="XA35" s="90"/>
      <c r="XB35" s="90"/>
      <c r="XC35" s="90"/>
      <c r="XD35" s="90"/>
      <c r="XE35" s="90"/>
      <c r="XF35" s="90"/>
      <c r="XG35" s="90"/>
      <c r="XH35" s="90"/>
      <c r="XI35" s="90"/>
      <c r="XJ35" s="90"/>
      <c r="XK35" s="90"/>
      <c r="XL35" s="90"/>
      <c r="XM35" s="90"/>
      <c r="XN35" s="90"/>
      <c r="XO35" s="90"/>
      <c r="XP35" s="90"/>
      <c r="XQ35" s="90"/>
      <c r="XR35" s="90"/>
      <c r="XS35" s="90"/>
      <c r="XT35" s="90"/>
      <c r="XU35" s="90"/>
      <c r="XV35" s="90"/>
      <c r="XW35" s="90"/>
      <c r="XX35" s="90"/>
      <c r="XY35" s="90"/>
      <c r="XZ35" s="90"/>
      <c r="YA35" s="90"/>
      <c r="YB35" s="90"/>
      <c r="YC35" s="90"/>
      <c r="YD35" s="90"/>
      <c r="YE35" s="90"/>
      <c r="YF35" s="90"/>
      <c r="YG35" s="90"/>
      <c r="YH35" s="90"/>
      <c r="YI35" s="90"/>
      <c r="YJ35" s="90"/>
      <c r="YK35" s="90"/>
      <c r="YL35" s="90"/>
      <c r="YM35" s="90"/>
      <c r="YN35" s="90"/>
      <c r="YO35" s="90"/>
      <c r="YP35" s="90"/>
      <c r="YQ35" s="90"/>
      <c r="YR35" s="90"/>
      <c r="YS35" s="90"/>
      <c r="YT35" s="90"/>
      <c r="YU35" s="90"/>
      <c r="YV35" s="90"/>
      <c r="YW35" s="90"/>
      <c r="YX35" s="90"/>
      <c r="YY35" s="90"/>
      <c r="YZ35" s="90"/>
      <c r="ZA35" s="90"/>
      <c r="ZB35" s="90"/>
      <c r="ZC35" s="90"/>
      <c r="ZD35" s="90"/>
      <c r="ZE35" s="90"/>
      <c r="ZF35" s="90"/>
      <c r="ZG35" s="90"/>
      <c r="ZH35" s="90"/>
      <c r="ZI35" s="90"/>
      <c r="ZJ35" s="90"/>
      <c r="ZK35" s="90"/>
      <c r="ZL35" s="90"/>
      <c r="ZM35" s="90"/>
      <c r="ZN35" s="90"/>
      <c r="ZO35" s="90"/>
      <c r="ZP35" s="90"/>
      <c r="ZQ35" s="90"/>
      <c r="ZR35" s="90"/>
      <c r="ZS35" s="90"/>
      <c r="ZT35" s="90"/>
      <c r="ZU35" s="90"/>
      <c r="ZV35" s="90"/>
      <c r="ZW35" s="90"/>
      <c r="ZX35" s="90"/>
      <c r="ZY35" s="90"/>
      <c r="ZZ35" s="90"/>
      <c r="AAA35" s="90"/>
      <c r="AAB35" s="90"/>
      <c r="AAC35" s="90"/>
      <c r="AAD35" s="90"/>
      <c r="AAE35" s="90"/>
      <c r="AAF35" s="90"/>
      <c r="AAG35" s="90"/>
      <c r="AAH35" s="90"/>
      <c r="AAI35" s="90"/>
      <c r="AAJ35" s="90"/>
      <c r="AAK35" s="90"/>
      <c r="AAL35" s="90"/>
      <c r="AAM35" s="90"/>
      <c r="AAN35" s="90"/>
      <c r="AAO35" s="90"/>
      <c r="AAP35" s="90"/>
      <c r="AAQ35" s="90"/>
      <c r="AAR35" s="90"/>
      <c r="AAS35" s="90"/>
      <c r="AAT35" s="90"/>
      <c r="AAU35" s="90"/>
      <c r="AAV35" s="90"/>
      <c r="AAW35" s="90"/>
      <c r="AAX35" s="90"/>
      <c r="AAY35" s="90"/>
      <c r="AAZ35" s="90"/>
      <c r="ABA35" s="90"/>
      <c r="ABB35" s="90"/>
      <c r="ABC35" s="90"/>
      <c r="ABD35" s="90"/>
      <c r="ABE35" s="90"/>
      <c r="ABF35" s="90"/>
      <c r="ABG35" s="90"/>
      <c r="ABH35" s="90"/>
      <c r="ABI35" s="90"/>
      <c r="ABJ35" s="90"/>
      <c r="ABK35" s="90"/>
      <c r="ABL35" s="90"/>
      <c r="ABM35" s="90"/>
      <c r="ABN35" s="90"/>
      <c r="ABO35" s="90"/>
      <c r="ABP35" s="90"/>
      <c r="ABQ35" s="90"/>
      <c r="ABR35" s="90"/>
      <c r="ABS35" s="90"/>
      <c r="ABT35" s="90"/>
      <c r="ABU35" s="90"/>
      <c r="ABV35" s="90"/>
      <c r="ABW35" s="90"/>
      <c r="ABX35" s="90"/>
      <c r="ABY35" s="90"/>
      <c r="ABZ35" s="90"/>
      <c r="ACA35" s="90"/>
      <c r="ACB35" s="90"/>
      <c r="ACC35" s="90"/>
      <c r="ACD35" s="90"/>
      <c r="ACE35" s="90"/>
      <c r="ACF35" s="90"/>
      <c r="ACG35" s="90"/>
      <c r="ACH35" s="90"/>
      <c r="ACI35" s="90"/>
      <c r="ACJ35" s="90"/>
      <c r="ACK35" s="90"/>
      <c r="ACL35" s="90"/>
      <c r="ACM35" s="90"/>
      <c r="ACN35" s="90"/>
      <c r="ACO35" s="90"/>
      <c r="ACP35" s="90"/>
      <c r="ACQ35" s="90"/>
      <c r="ACR35" s="90"/>
      <c r="ACS35" s="90"/>
      <c r="ACT35" s="90"/>
      <c r="ACU35" s="90"/>
      <c r="ACV35" s="90"/>
      <c r="ACW35" s="90"/>
      <c r="ACX35" s="90"/>
      <c r="ACY35" s="90"/>
      <c r="ACZ35" s="90"/>
      <c r="ADA35" s="90"/>
      <c r="ADB35" s="90"/>
      <c r="ADC35" s="90"/>
      <c r="ADD35" s="90"/>
      <c r="ADE35" s="90"/>
      <c r="ADF35" s="90"/>
      <c r="ADG35" s="90"/>
      <c r="ADH35" s="90"/>
      <c r="ADI35" s="90"/>
      <c r="ADJ35" s="90"/>
      <c r="ADK35" s="90"/>
      <c r="ADL35" s="90"/>
      <c r="ADM35" s="90"/>
      <c r="ADN35" s="90"/>
      <c r="ADO35" s="90"/>
      <c r="ADP35" s="90"/>
      <c r="ADQ35" s="90"/>
      <c r="ADR35" s="90"/>
      <c r="ADS35" s="90"/>
      <c r="ADT35" s="90"/>
      <c r="ADU35" s="90"/>
      <c r="ADV35" s="90"/>
      <c r="ADW35" s="90"/>
      <c r="ADX35" s="90"/>
      <c r="ADY35" s="90"/>
      <c r="ADZ35" s="90"/>
      <c r="AEA35" s="90"/>
      <c r="AEB35" s="90"/>
      <c r="AEC35" s="90"/>
      <c r="AED35" s="90"/>
      <c r="AEE35" s="90"/>
      <c r="AEF35" s="90"/>
      <c r="AEG35" s="90"/>
      <c r="AEH35" s="90"/>
      <c r="AEI35" s="90"/>
      <c r="AEJ35" s="90"/>
      <c r="AEK35" s="90"/>
      <c r="AEL35" s="90"/>
      <c r="AEM35" s="90"/>
      <c r="AEN35" s="90"/>
      <c r="AEO35" s="90"/>
      <c r="AEP35" s="90"/>
      <c r="AEQ35" s="90"/>
      <c r="AER35" s="90"/>
      <c r="AES35" s="90"/>
      <c r="AET35" s="90"/>
      <c r="AEU35" s="90"/>
      <c r="AEV35" s="90"/>
      <c r="AEW35" s="90"/>
      <c r="AEX35" s="90"/>
      <c r="AEY35" s="90"/>
      <c r="AEZ35" s="90"/>
      <c r="AFA35" s="90"/>
      <c r="AFB35" s="90"/>
      <c r="AFC35" s="90"/>
      <c r="AFD35" s="90"/>
      <c r="AFE35" s="90"/>
      <c r="AFF35" s="90"/>
      <c r="AFG35" s="90"/>
      <c r="AFH35" s="90"/>
      <c r="AFI35" s="90"/>
      <c r="AFJ35" s="90"/>
      <c r="AFK35" s="90"/>
      <c r="AFL35" s="90"/>
      <c r="AFM35" s="90"/>
      <c r="AFN35" s="90"/>
      <c r="AFO35" s="90"/>
      <c r="AFP35" s="90"/>
      <c r="AFQ35" s="90"/>
      <c r="AFR35" s="90"/>
      <c r="AFS35" s="90"/>
      <c r="AFT35" s="90"/>
      <c r="AFU35" s="90"/>
      <c r="AFV35" s="90"/>
      <c r="AFW35" s="90"/>
      <c r="AFX35" s="90"/>
      <c r="AFY35" s="90"/>
      <c r="AFZ35" s="90"/>
      <c r="AGA35" s="90"/>
      <c r="AGB35" s="90"/>
      <c r="AGC35" s="90"/>
      <c r="AGD35" s="90"/>
      <c r="AGE35" s="90"/>
      <c r="AGF35" s="90"/>
      <c r="AGG35" s="90"/>
      <c r="AGH35" s="90"/>
      <c r="AGI35" s="90"/>
      <c r="AGJ35" s="90"/>
      <c r="AGK35" s="90"/>
      <c r="AGL35" s="90"/>
      <c r="AGM35" s="90"/>
      <c r="AGN35" s="90"/>
      <c r="AGO35" s="90"/>
      <c r="AGP35" s="90"/>
      <c r="AGQ35" s="90"/>
      <c r="AGR35" s="90"/>
      <c r="AGS35" s="90"/>
      <c r="AGT35" s="90"/>
      <c r="AGU35" s="90"/>
      <c r="AGV35" s="90"/>
      <c r="AGW35" s="90"/>
      <c r="AGX35" s="90"/>
      <c r="AGY35" s="90"/>
      <c r="AGZ35" s="90"/>
      <c r="AHA35" s="90"/>
      <c r="AHB35" s="90"/>
      <c r="AHC35" s="90"/>
      <c r="AHD35" s="90"/>
      <c r="AHE35" s="90"/>
      <c r="AHF35" s="90"/>
      <c r="AHG35" s="90"/>
      <c r="AHH35" s="90"/>
      <c r="AHI35" s="90"/>
      <c r="AHJ35" s="90"/>
      <c r="AHK35" s="90"/>
      <c r="AHL35" s="90"/>
      <c r="AHM35" s="90"/>
      <c r="AHN35" s="90"/>
      <c r="AHO35" s="90"/>
      <c r="AHP35" s="90"/>
      <c r="AHQ35" s="90"/>
      <c r="AHR35" s="90"/>
      <c r="AHS35" s="90"/>
      <c r="AHT35" s="90"/>
      <c r="AHU35" s="90"/>
      <c r="AHV35" s="90"/>
      <c r="AHW35" s="90"/>
      <c r="AHX35" s="90"/>
      <c r="AHY35" s="90"/>
      <c r="AHZ35" s="90"/>
      <c r="AIA35" s="90"/>
      <c r="AIB35" s="90"/>
      <c r="AIC35" s="90"/>
      <c r="AID35" s="90"/>
      <c r="AIE35" s="90"/>
      <c r="AIF35" s="90"/>
      <c r="AIG35" s="90"/>
      <c r="AIH35" s="90"/>
      <c r="AII35" s="90"/>
      <c r="AIJ35" s="90"/>
      <c r="AIK35" s="90"/>
      <c r="AIL35" s="90"/>
      <c r="AIM35" s="90"/>
      <c r="AIN35" s="90"/>
      <c r="AIO35" s="90"/>
      <c r="AIP35" s="90"/>
      <c r="AIQ35" s="90"/>
      <c r="AIR35" s="90"/>
      <c r="AIS35" s="90"/>
      <c r="AIT35" s="90"/>
      <c r="AIU35" s="90"/>
      <c r="AIV35" s="90"/>
      <c r="AIW35" s="90"/>
      <c r="AIX35" s="90"/>
      <c r="AIY35" s="90"/>
      <c r="AIZ35" s="90"/>
      <c r="AJA35" s="90"/>
      <c r="AJB35" s="90"/>
      <c r="AJC35" s="90"/>
      <c r="AJD35" s="90"/>
      <c r="AJE35" s="90"/>
      <c r="AJF35" s="90"/>
      <c r="AJG35" s="90"/>
      <c r="AJH35" s="90"/>
      <c r="AJI35" s="90"/>
      <c r="AJJ35" s="90"/>
      <c r="AJK35" s="90"/>
      <c r="AJL35" s="90"/>
      <c r="AJM35" s="90"/>
      <c r="AJN35" s="90"/>
      <c r="AJO35" s="90"/>
      <c r="AJP35" s="90"/>
      <c r="AJQ35" s="90"/>
      <c r="AJR35" s="90"/>
      <c r="AJS35" s="90"/>
      <c r="AJT35" s="90"/>
      <c r="AJU35" s="90"/>
      <c r="AJV35" s="90"/>
      <c r="AJW35" s="90"/>
      <c r="AJX35" s="90"/>
      <c r="AJY35" s="90"/>
      <c r="AJZ35" s="90"/>
      <c r="AKA35" s="90"/>
      <c r="AKB35" s="90"/>
      <c r="AKC35" s="90"/>
      <c r="AKD35" s="90"/>
      <c r="AKE35" s="90"/>
      <c r="AKF35" s="90"/>
      <c r="AKG35" s="90"/>
      <c r="AKH35" s="90"/>
      <c r="AKI35" s="90"/>
      <c r="AKJ35" s="90"/>
      <c r="AKK35" s="90"/>
      <c r="AKL35" s="90"/>
      <c r="AKM35" s="90"/>
      <c r="AKN35" s="90"/>
      <c r="AKO35" s="90"/>
      <c r="AKP35" s="90"/>
      <c r="AKQ35" s="90"/>
      <c r="AKR35" s="90"/>
      <c r="AKS35" s="90"/>
      <c r="AKT35" s="90"/>
      <c r="AKU35" s="90"/>
      <c r="AKV35" s="90"/>
      <c r="AKW35" s="90"/>
      <c r="AKX35" s="90"/>
      <c r="AKY35" s="90"/>
      <c r="AKZ35" s="90"/>
      <c r="ALA35" s="90"/>
      <c r="ALB35" s="90"/>
      <c r="ALC35" s="90"/>
      <c r="ALD35" s="90"/>
      <c r="ALE35" s="90"/>
      <c r="ALF35" s="90"/>
      <c r="ALG35" s="90"/>
      <c r="ALH35" s="90"/>
      <c r="ALI35" s="90"/>
      <c r="ALJ35" s="90"/>
      <c r="ALK35" s="90"/>
      <c r="ALL35" s="90"/>
      <c r="ALM35" s="90"/>
      <c r="ALN35" s="90"/>
      <c r="ALO35" s="90"/>
      <c r="ALP35" s="90"/>
      <c r="ALQ35" s="90"/>
      <c r="ALR35" s="90"/>
      <c r="ALS35" s="90"/>
      <c r="ALT35" s="90"/>
      <c r="ALU35" s="90"/>
      <c r="ALV35" s="90"/>
      <c r="ALW35" s="90"/>
      <c r="ALX35" s="90"/>
      <c r="ALY35" s="90"/>
      <c r="ALZ35" s="90"/>
      <c r="AMA35" s="90"/>
      <c r="AMB35" s="90"/>
      <c r="AMC35" s="90"/>
      <c r="AMD35" s="90"/>
      <c r="AME35" s="90"/>
      <c r="AMF35" s="90"/>
      <c r="AMG35" s="90"/>
      <c r="AMH35" s="90"/>
      <c r="AMI35" s="90"/>
      <c r="AMJ35" s="90"/>
      <c r="AMK35" s="90"/>
      <c r="AML35" s="90"/>
      <c r="AMM35" s="90"/>
      <c r="AMN35" s="90"/>
      <c r="AMO35" s="90"/>
      <c r="AMP35" s="90"/>
      <c r="AMQ35" s="90"/>
      <c r="AMR35" s="90"/>
      <c r="AMS35" s="90"/>
      <c r="AMT35" s="90"/>
      <c r="AMU35" s="90"/>
      <c r="AMV35" s="90"/>
      <c r="AMW35" s="90"/>
      <c r="AMX35" s="90"/>
      <c r="AMY35" s="90"/>
      <c r="AMZ35" s="90"/>
      <c r="ANA35" s="90"/>
      <c r="ANB35" s="90"/>
      <c r="ANC35" s="90"/>
      <c r="AND35" s="90"/>
      <c r="ANE35" s="90"/>
      <c r="ANF35" s="90"/>
      <c r="ANG35" s="90"/>
      <c r="ANH35" s="90"/>
      <c r="ANI35" s="90"/>
      <c r="ANJ35" s="90"/>
      <c r="ANK35" s="90"/>
      <c r="ANL35" s="90"/>
      <c r="ANM35" s="90"/>
      <c r="ANN35" s="90"/>
      <c r="ANO35" s="90"/>
      <c r="ANP35" s="90"/>
      <c r="ANQ35" s="90"/>
      <c r="ANR35" s="90"/>
      <c r="ANS35" s="90"/>
      <c r="ANT35" s="90"/>
      <c r="ANU35" s="90"/>
      <c r="ANV35" s="90"/>
      <c r="ANW35" s="90"/>
      <c r="ANX35" s="90"/>
      <c r="ANY35" s="90"/>
      <c r="ANZ35" s="90"/>
      <c r="AOA35" s="90"/>
      <c r="AOB35" s="90"/>
      <c r="AOC35" s="90"/>
      <c r="AOD35" s="90"/>
      <c r="AOE35" s="90"/>
      <c r="AOF35" s="90"/>
      <c r="AOG35" s="90"/>
      <c r="AOH35" s="90"/>
      <c r="AOI35" s="90"/>
      <c r="AOJ35" s="90"/>
      <c r="AOK35" s="90"/>
      <c r="AOL35" s="90"/>
      <c r="AOM35" s="90"/>
      <c r="AON35" s="90"/>
      <c r="AOO35" s="90"/>
      <c r="AOP35" s="90"/>
      <c r="AOQ35" s="90"/>
      <c r="AOR35" s="90"/>
      <c r="AOS35" s="90"/>
      <c r="AOT35" s="90"/>
      <c r="AOU35" s="90"/>
      <c r="AOV35" s="90"/>
      <c r="AOW35" s="90"/>
      <c r="AOX35" s="90"/>
      <c r="AOY35" s="90"/>
      <c r="AOZ35" s="90"/>
      <c r="APA35" s="90"/>
      <c r="APB35" s="90"/>
      <c r="APC35" s="90"/>
      <c r="APD35" s="90"/>
      <c r="APE35" s="90"/>
      <c r="APF35" s="90"/>
      <c r="APG35" s="90"/>
      <c r="APH35" s="90"/>
      <c r="API35" s="90"/>
      <c r="APJ35" s="90"/>
      <c r="APK35" s="90"/>
      <c r="APL35" s="90"/>
      <c r="APM35" s="90"/>
      <c r="APN35" s="90"/>
      <c r="APO35" s="90"/>
      <c r="APP35" s="90"/>
      <c r="APQ35" s="90"/>
      <c r="APR35" s="90"/>
      <c r="APS35" s="90"/>
      <c r="APT35" s="90"/>
      <c r="APU35" s="90"/>
      <c r="APV35" s="90"/>
      <c r="APW35" s="90"/>
      <c r="APX35" s="90"/>
      <c r="APY35" s="90"/>
      <c r="APZ35" s="90"/>
      <c r="AQA35" s="90"/>
      <c r="AQB35" s="90"/>
      <c r="AQC35" s="90"/>
      <c r="AQD35" s="90"/>
      <c r="AQE35" s="90"/>
      <c r="AQF35" s="90"/>
      <c r="AQG35" s="90"/>
      <c r="AQH35" s="90"/>
      <c r="AQI35" s="90"/>
      <c r="AQJ35" s="90"/>
      <c r="AQK35" s="90"/>
      <c r="AQL35" s="90"/>
      <c r="AQM35" s="90"/>
      <c r="AQN35" s="90"/>
      <c r="AQO35" s="90"/>
      <c r="AQP35" s="90"/>
      <c r="AQQ35" s="90"/>
      <c r="AQR35" s="90"/>
      <c r="AQS35" s="90"/>
      <c r="AQT35" s="90"/>
      <c r="AQU35" s="90"/>
      <c r="AQV35" s="90"/>
      <c r="AQW35" s="90"/>
      <c r="AQX35" s="90"/>
      <c r="AQY35" s="90"/>
      <c r="AQZ35" s="90"/>
      <c r="ARA35" s="90"/>
      <c r="ARB35" s="90"/>
      <c r="ARC35" s="90"/>
      <c r="ARD35" s="90"/>
      <c r="ARE35" s="90"/>
      <c r="ARF35" s="90"/>
      <c r="ARG35" s="90"/>
      <c r="ARH35" s="90"/>
      <c r="ARI35" s="90"/>
      <c r="ARJ35" s="90"/>
      <c r="ARK35" s="90"/>
      <c r="ARL35" s="90"/>
      <c r="ARM35" s="90"/>
      <c r="ARN35" s="90"/>
      <c r="ARO35" s="90"/>
      <c r="ARP35" s="90"/>
      <c r="ARQ35" s="90"/>
      <c r="ARR35" s="90"/>
      <c r="ARS35" s="90"/>
      <c r="ART35" s="90"/>
      <c r="ARU35" s="90"/>
      <c r="ARV35" s="90"/>
      <c r="ARW35" s="90"/>
      <c r="ARX35" s="90"/>
      <c r="ARY35" s="90"/>
      <c r="ARZ35" s="90"/>
      <c r="ASA35" s="90"/>
      <c r="ASB35" s="90"/>
      <c r="ASC35" s="90"/>
      <c r="ASD35" s="90"/>
      <c r="ASE35" s="90"/>
      <c r="ASF35" s="90"/>
      <c r="ASG35" s="90"/>
      <c r="ASH35" s="90"/>
      <c r="ASI35" s="90"/>
      <c r="ASJ35" s="90"/>
      <c r="ASK35" s="90"/>
      <c r="ASL35" s="90"/>
      <c r="ASM35" s="90"/>
      <c r="ASN35" s="90"/>
      <c r="ASO35" s="90"/>
      <c r="ASP35" s="90"/>
      <c r="ASQ35" s="90"/>
      <c r="ASR35" s="90"/>
      <c r="ASS35" s="90"/>
      <c r="AST35" s="90"/>
      <c r="ASU35" s="90"/>
      <c r="ASV35" s="90"/>
      <c r="ASW35" s="90"/>
      <c r="ASX35" s="90"/>
      <c r="ASY35" s="90"/>
      <c r="ASZ35" s="90"/>
      <c r="ATA35" s="90"/>
      <c r="ATB35" s="90"/>
      <c r="ATC35" s="90"/>
      <c r="ATD35" s="90"/>
      <c r="ATE35" s="90"/>
      <c r="ATF35" s="90"/>
      <c r="ATG35" s="90"/>
      <c r="ATH35" s="90"/>
      <c r="ATI35" s="90"/>
      <c r="ATJ35" s="90"/>
      <c r="ATK35" s="90"/>
      <c r="ATL35" s="90"/>
      <c r="ATM35" s="90"/>
      <c r="ATN35" s="90"/>
      <c r="ATO35" s="90"/>
      <c r="ATP35" s="90"/>
      <c r="ATQ35" s="90"/>
      <c r="ATR35" s="90"/>
      <c r="ATS35" s="90"/>
      <c r="ATT35" s="90"/>
      <c r="ATU35" s="90"/>
      <c r="ATV35" s="90"/>
      <c r="ATW35" s="90"/>
      <c r="ATX35" s="90"/>
      <c r="ATY35" s="90"/>
      <c r="ATZ35" s="90"/>
      <c r="AUA35" s="90"/>
      <c r="AUB35" s="90"/>
      <c r="AUC35" s="90"/>
      <c r="AUD35" s="90"/>
      <c r="AUE35" s="90"/>
      <c r="AUF35" s="90"/>
      <c r="AUG35" s="90"/>
      <c r="AUH35" s="90"/>
      <c r="AUI35" s="90"/>
      <c r="AUJ35" s="90"/>
      <c r="AUK35" s="90"/>
      <c r="AUL35" s="90"/>
      <c r="AUM35" s="90"/>
      <c r="AUN35" s="90"/>
      <c r="AUO35" s="90"/>
      <c r="AUP35" s="90"/>
      <c r="AUQ35" s="90"/>
      <c r="AUR35" s="90"/>
      <c r="AUS35" s="90"/>
      <c r="AUT35" s="90"/>
      <c r="AUU35" s="90"/>
      <c r="AUV35" s="90"/>
      <c r="AUW35" s="90"/>
      <c r="AUX35" s="90"/>
      <c r="AUY35" s="90"/>
      <c r="AUZ35" s="90"/>
      <c r="AVA35" s="90"/>
      <c r="AVB35" s="90"/>
      <c r="AVC35" s="90"/>
      <c r="AVD35" s="90"/>
      <c r="AVE35" s="90"/>
      <c r="AVF35" s="90"/>
      <c r="AVG35" s="90"/>
      <c r="AVH35" s="90"/>
      <c r="AVI35" s="90"/>
      <c r="AVJ35" s="90"/>
      <c r="AVK35" s="90"/>
      <c r="AVL35" s="90"/>
      <c r="AVM35" s="90"/>
      <c r="AVN35" s="90"/>
      <c r="AVO35" s="90"/>
      <c r="AVP35" s="90"/>
      <c r="AVQ35" s="90"/>
      <c r="AVR35" s="90"/>
      <c r="AVS35" s="90"/>
      <c r="AVT35" s="90"/>
      <c r="AVU35" s="90"/>
      <c r="AVV35" s="90"/>
      <c r="AVW35" s="90"/>
      <c r="AVX35" s="90"/>
      <c r="AVY35" s="90"/>
      <c r="AVZ35" s="90"/>
      <c r="AWA35" s="90"/>
      <c r="AWB35" s="90"/>
      <c r="AWC35" s="90"/>
      <c r="AWD35" s="90"/>
      <c r="AWE35" s="90"/>
      <c r="AWF35" s="90"/>
      <c r="AWG35" s="90"/>
      <c r="AWH35" s="90"/>
      <c r="AWI35" s="90"/>
      <c r="AWJ35" s="90"/>
      <c r="AWK35" s="90"/>
      <c r="AWL35" s="90"/>
      <c r="AWM35" s="90"/>
      <c r="AWN35" s="90"/>
      <c r="AWO35" s="90"/>
      <c r="AWP35" s="90"/>
      <c r="AWQ35" s="90"/>
      <c r="AWR35" s="90"/>
      <c r="AWS35" s="90"/>
      <c r="AWT35" s="90"/>
      <c r="AWU35" s="90"/>
      <c r="AWV35" s="90"/>
      <c r="AWW35" s="90"/>
      <c r="AWX35" s="90"/>
      <c r="AWY35" s="90"/>
      <c r="AWZ35" s="90"/>
      <c r="AXA35" s="90"/>
      <c r="AXB35" s="90"/>
      <c r="AXC35" s="90"/>
      <c r="AXD35" s="90"/>
      <c r="AXE35" s="90"/>
      <c r="AXF35" s="90"/>
      <c r="AXG35" s="90"/>
      <c r="AXH35" s="90"/>
      <c r="AXI35" s="90"/>
      <c r="AXJ35" s="90"/>
      <c r="AXK35" s="90"/>
      <c r="AXL35" s="90"/>
      <c r="AXM35" s="90"/>
      <c r="AXN35" s="90"/>
      <c r="AXO35" s="90"/>
      <c r="AXP35" s="90"/>
      <c r="AXQ35" s="90"/>
      <c r="AXR35" s="90"/>
      <c r="AXS35" s="90"/>
      <c r="AXT35" s="90"/>
      <c r="AXU35" s="90"/>
      <c r="AXV35" s="90"/>
      <c r="AXW35" s="90"/>
      <c r="AXX35" s="90"/>
      <c r="AXY35" s="90"/>
      <c r="AXZ35" s="90"/>
      <c r="AYA35" s="90"/>
      <c r="AYB35" s="90"/>
      <c r="AYC35" s="90"/>
      <c r="AYD35" s="90"/>
      <c r="AYE35" s="90"/>
      <c r="AYF35" s="90"/>
      <c r="AYG35" s="90"/>
      <c r="AYH35" s="90"/>
      <c r="AYI35" s="90"/>
      <c r="AYJ35" s="90"/>
      <c r="AYK35" s="90"/>
      <c r="AYL35" s="90"/>
      <c r="AYM35" s="90"/>
      <c r="AYN35" s="90"/>
      <c r="AYO35" s="90"/>
      <c r="AYP35" s="90"/>
      <c r="AYQ35" s="90"/>
      <c r="AYR35" s="90"/>
      <c r="AYS35" s="90"/>
      <c r="AYT35" s="90"/>
      <c r="AYU35" s="90"/>
      <c r="AYV35" s="90"/>
      <c r="AYW35" s="90"/>
      <c r="AYX35" s="90"/>
      <c r="AYY35" s="90"/>
      <c r="AYZ35" s="90"/>
      <c r="AZA35" s="90"/>
      <c r="AZB35" s="90"/>
      <c r="AZC35" s="90"/>
      <c r="AZD35" s="90"/>
      <c r="AZE35" s="90"/>
      <c r="AZF35" s="90"/>
      <c r="AZG35" s="90"/>
      <c r="AZH35" s="90"/>
      <c r="AZI35" s="90"/>
      <c r="AZJ35" s="90"/>
      <c r="AZK35" s="90"/>
      <c r="AZL35" s="90"/>
      <c r="AZM35" s="90"/>
      <c r="AZN35" s="90"/>
      <c r="AZO35" s="90"/>
      <c r="AZP35" s="90"/>
      <c r="AZQ35" s="90"/>
      <c r="AZR35" s="90"/>
      <c r="AZS35" s="90"/>
      <c r="AZT35" s="90"/>
      <c r="AZU35" s="90"/>
      <c r="AZV35" s="90"/>
      <c r="AZW35" s="90"/>
      <c r="AZX35" s="90"/>
      <c r="AZY35" s="90"/>
      <c r="AZZ35" s="90"/>
      <c r="BAA35" s="90"/>
      <c r="BAB35" s="90"/>
      <c r="BAC35" s="90"/>
      <c r="BAD35" s="90"/>
      <c r="BAE35" s="90"/>
      <c r="BAF35" s="90"/>
      <c r="BAG35" s="90"/>
      <c r="BAH35" s="90"/>
      <c r="BAI35" s="90"/>
      <c r="BAJ35" s="90"/>
      <c r="BAK35" s="90"/>
      <c r="BAL35" s="90"/>
      <c r="BAM35" s="90"/>
      <c r="BAN35" s="90"/>
      <c r="BAO35" s="90"/>
      <c r="BAP35" s="90"/>
      <c r="BAQ35" s="90"/>
      <c r="BAR35" s="90"/>
      <c r="BAS35" s="90"/>
      <c r="BAT35" s="90"/>
      <c r="BAU35" s="90"/>
      <c r="BAV35" s="90"/>
      <c r="BAW35" s="90"/>
      <c r="BAX35" s="90"/>
      <c r="BAY35" s="90"/>
      <c r="BAZ35" s="90"/>
      <c r="BBA35" s="90"/>
      <c r="BBB35" s="90"/>
      <c r="BBC35" s="90"/>
      <c r="BBD35" s="90"/>
      <c r="BBE35" s="90"/>
      <c r="BBF35" s="90"/>
      <c r="BBG35" s="90"/>
      <c r="BBH35" s="90"/>
      <c r="BBI35" s="90"/>
      <c r="BBJ35" s="90"/>
      <c r="BBK35" s="90"/>
      <c r="BBL35" s="90"/>
      <c r="BBM35" s="90"/>
      <c r="BBN35" s="90"/>
      <c r="BBO35" s="90"/>
      <c r="BBP35" s="90"/>
      <c r="BBQ35" s="90"/>
      <c r="BBR35" s="90"/>
      <c r="BBS35" s="90"/>
      <c r="BBT35" s="90"/>
      <c r="BBU35" s="90"/>
      <c r="BBV35" s="90"/>
      <c r="BBW35" s="90"/>
      <c r="BBX35" s="90"/>
      <c r="BBY35" s="90"/>
      <c r="BBZ35" s="90"/>
      <c r="BCA35" s="90"/>
      <c r="BCB35" s="90"/>
      <c r="BCC35" s="90"/>
      <c r="BCD35" s="90"/>
      <c r="BCE35" s="90"/>
      <c r="BCF35" s="90"/>
      <c r="BCG35" s="90"/>
      <c r="BCH35" s="90"/>
      <c r="BCI35" s="90"/>
      <c r="BCJ35" s="90"/>
      <c r="BCK35" s="90"/>
      <c r="BCL35" s="90"/>
      <c r="BCM35" s="90"/>
      <c r="BCN35" s="90"/>
      <c r="BCO35" s="90"/>
      <c r="BCP35" s="90"/>
      <c r="BCQ35" s="90"/>
      <c r="BCR35" s="90"/>
      <c r="BCS35" s="90"/>
      <c r="BCT35" s="90"/>
      <c r="BCU35" s="90"/>
      <c r="BCV35" s="90"/>
      <c r="BCW35" s="90"/>
      <c r="BCX35" s="90"/>
      <c r="BCY35" s="90"/>
      <c r="BCZ35" s="90"/>
      <c r="BDA35" s="90"/>
      <c r="BDB35" s="90"/>
      <c r="BDC35" s="90"/>
      <c r="BDD35" s="90"/>
      <c r="BDE35" s="90"/>
      <c r="BDF35" s="90"/>
      <c r="BDG35" s="90"/>
      <c r="BDH35" s="90"/>
      <c r="BDI35" s="90"/>
      <c r="BDJ35" s="90"/>
      <c r="BDK35" s="90"/>
      <c r="BDL35" s="90"/>
      <c r="BDM35" s="90"/>
      <c r="BDN35" s="90"/>
      <c r="BDO35" s="90"/>
      <c r="BDP35" s="90"/>
      <c r="BDQ35" s="90"/>
      <c r="BDR35" s="90"/>
      <c r="BDS35" s="90"/>
      <c r="BDT35" s="90"/>
      <c r="BDU35" s="90"/>
      <c r="BDV35" s="90"/>
      <c r="BDW35" s="90"/>
      <c r="BDX35" s="90"/>
      <c r="BDY35" s="90"/>
      <c r="BDZ35" s="90"/>
      <c r="BEA35" s="90"/>
      <c r="BEB35" s="90"/>
      <c r="BEC35" s="90"/>
      <c r="BED35" s="90"/>
      <c r="BEE35" s="90"/>
      <c r="BEF35" s="90"/>
      <c r="BEG35" s="90"/>
      <c r="BEH35" s="90"/>
      <c r="BEI35" s="90"/>
      <c r="BEJ35" s="90"/>
      <c r="BEK35" s="90"/>
      <c r="BEL35" s="90"/>
      <c r="BEM35" s="90"/>
      <c r="BEN35" s="90"/>
      <c r="BEO35" s="90"/>
      <c r="BEP35" s="90"/>
      <c r="BEQ35" s="90"/>
      <c r="BER35" s="90"/>
      <c r="BES35" s="90"/>
      <c r="BET35" s="90"/>
      <c r="BEU35" s="90"/>
      <c r="BEV35" s="90"/>
      <c r="BEW35" s="90"/>
      <c r="BEX35" s="90"/>
      <c r="BEY35" s="90"/>
      <c r="BEZ35" s="90"/>
      <c r="BFA35" s="90"/>
      <c r="BFB35" s="90"/>
      <c r="BFC35" s="90"/>
      <c r="BFD35" s="90"/>
      <c r="BFE35" s="90"/>
      <c r="BFF35" s="90"/>
      <c r="BFG35" s="90"/>
      <c r="BFH35" s="90"/>
      <c r="BFI35" s="90"/>
      <c r="BFJ35" s="90"/>
      <c r="BFK35" s="90"/>
      <c r="BFL35" s="90"/>
      <c r="BFM35" s="90"/>
      <c r="BFN35" s="90"/>
      <c r="BFO35" s="90"/>
      <c r="BFP35" s="90"/>
      <c r="BFQ35" s="90"/>
      <c r="BFR35" s="90"/>
      <c r="BFS35" s="90"/>
      <c r="BFT35" s="90"/>
      <c r="BFU35" s="90"/>
      <c r="BFV35" s="90"/>
      <c r="BFW35" s="90"/>
      <c r="BFX35" s="90"/>
      <c r="BFY35" s="90"/>
      <c r="BFZ35" s="90"/>
      <c r="BGA35" s="90"/>
    </row>
    <row r="36" spans="1:1535" ht="12" hidden="1" customHeight="1" x14ac:dyDescent="0.2">
      <c r="A36" s="347"/>
      <c r="B36" s="348"/>
      <c r="C36" s="183">
        <f>Zápisy!U1074</f>
        <v>6</v>
      </c>
      <c r="D36" s="171">
        <f>Zápisy!V1074</f>
        <v>2</v>
      </c>
      <c r="E36" s="165">
        <f>Zápisy!U1866</f>
        <v>7</v>
      </c>
      <c r="F36" s="175">
        <f>Zápisy!V1866</f>
        <v>1</v>
      </c>
      <c r="G36" s="138">
        <f>Zápisy!W458</f>
        <v>5</v>
      </c>
      <c r="H36" s="171">
        <f>Zápisy!X458</f>
        <v>3</v>
      </c>
      <c r="I36" s="165">
        <f>Zápisy!W1669</f>
        <v>2</v>
      </c>
      <c r="J36" s="175">
        <f>Zápisy!X1669</f>
        <v>6</v>
      </c>
      <c r="K36" s="138">
        <f>Zápisy!U305</f>
        <v>2</v>
      </c>
      <c r="L36" s="171">
        <f>Zápisy!V305</f>
        <v>6</v>
      </c>
      <c r="M36" s="165">
        <f>Zápisy!U1470</f>
        <v>3.5</v>
      </c>
      <c r="N36" s="175">
        <f>Zápisy!V1470</f>
        <v>4.5</v>
      </c>
      <c r="O36" s="138">
        <f>Zápisy!W150</f>
        <v>5</v>
      </c>
      <c r="P36" s="171">
        <f>Zápisy!X150</f>
        <v>3</v>
      </c>
      <c r="Q36" s="165">
        <f>Zápisy!W1273</f>
        <v>6</v>
      </c>
      <c r="R36" s="175">
        <f>Zápisy!X1273</f>
        <v>2</v>
      </c>
      <c r="S36" s="138">
        <f>Zápisy!U2637</f>
        <v>6</v>
      </c>
      <c r="T36" s="171">
        <f>Zápisy!V2637</f>
        <v>2</v>
      </c>
      <c r="U36" s="298"/>
      <c r="V36" s="299"/>
      <c r="W36" s="138">
        <f>Zápisy!W2461</f>
        <v>7</v>
      </c>
      <c r="X36" s="171">
        <f>Zápisy!X2461</f>
        <v>1</v>
      </c>
      <c r="Y36" s="165">
        <f>Zápisy!U921</f>
        <v>3</v>
      </c>
      <c r="Z36" s="175">
        <f>Zápisy!V921</f>
        <v>5</v>
      </c>
      <c r="AA36" s="138">
        <f>Zápisy!U2262</f>
        <v>6</v>
      </c>
      <c r="AB36" s="171">
        <f>Zápisy!V2262</f>
        <v>2</v>
      </c>
      <c r="AC36" s="165">
        <f>Zápisy!W766</f>
        <v>4</v>
      </c>
      <c r="AD36" s="175">
        <f>Zápisy!X766</f>
        <v>4</v>
      </c>
      <c r="AE36" s="138">
        <f>Zápisy!W2065</f>
        <v>4</v>
      </c>
      <c r="AF36" s="171">
        <f>Zápisy!X2065</f>
        <v>4</v>
      </c>
      <c r="AG36" s="165">
        <f>Zápisy!U613</f>
        <v>7</v>
      </c>
      <c r="AH36" s="132">
        <f>Zápisy!V613</f>
        <v>1</v>
      </c>
      <c r="AI36" s="359"/>
      <c r="AJ36" s="455"/>
      <c r="AK36" s="455"/>
      <c r="AL36" s="455"/>
      <c r="AM36" s="378"/>
      <c r="AN36" s="445"/>
      <c r="AO36" s="381"/>
      <c r="AP36" s="389"/>
      <c r="AQ36" s="397"/>
      <c r="AR36" s="392"/>
      <c r="AS36" s="365"/>
      <c r="AT36" s="362"/>
      <c r="AU36" s="368"/>
      <c r="AV36" s="90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90"/>
      <c r="CD36" s="334"/>
      <c r="CE36" s="334"/>
      <c r="CF36" s="334"/>
      <c r="CG36" s="334"/>
      <c r="CH36" s="334"/>
      <c r="CI36" s="334"/>
      <c r="CJ36" s="334"/>
      <c r="CK36" s="334"/>
      <c r="CL36" s="334"/>
      <c r="CM36" s="334"/>
      <c r="CN36" s="334"/>
      <c r="CO36" s="334"/>
      <c r="CP36" s="334"/>
      <c r="CQ36" s="334"/>
      <c r="CR36" s="334"/>
      <c r="CS36" s="334"/>
      <c r="CT36" s="334"/>
      <c r="CU36" s="334"/>
      <c r="CV36" s="334"/>
      <c r="CW36" s="334"/>
      <c r="CX36" s="334"/>
      <c r="CY36" s="334"/>
      <c r="CZ36" s="334"/>
      <c r="DA36" s="334"/>
      <c r="DB36" s="334"/>
      <c r="DC36" s="334"/>
      <c r="DD36" s="334"/>
      <c r="DE36" s="334"/>
      <c r="DF36" s="334"/>
      <c r="DG36" s="334"/>
      <c r="DH36" s="334"/>
      <c r="DI36" s="334"/>
      <c r="DJ36" s="151"/>
      <c r="DK36" s="334"/>
      <c r="DL36" s="334"/>
      <c r="DM36" s="334"/>
      <c r="DN36" s="334"/>
      <c r="DO36" s="334"/>
      <c r="DP36" s="334"/>
      <c r="DQ36" s="334"/>
      <c r="DR36" s="334"/>
      <c r="DS36" s="334"/>
      <c r="DT36" s="334"/>
      <c r="DU36" s="334"/>
      <c r="DV36" s="334"/>
      <c r="DW36" s="334"/>
      <c r="DX36" s="334"/>
      <c r="DY36" s="334"/>
      <c r="DZ36" s="334"/>
      <c r="EA36" s="334"/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/>
      <c r="EM36" s="334"/>
      <c r="EN36" s="334"/>
      <c r="EO36" s="334"/>
      <c r="EP36" s="334"/>
      <c r="EQ36" s="90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334"/>
      <c r="FL36" s="334"/>
      <c r="FM36" s="334"/>
      <c r="FN36" s="334"/>
      <c r="FO36" s="334"/>
      <c r="FP36" s="334"/>
      <c r="FQ36" s="334"/>
      <c r="FR36" s="334"/>
      <c r="FS36" s="334"/>
      <c r="FT36" s="334"/>
      <c r="FU36" s="334"/>
      <c r="FV36" s="334"/>
      <c r="FW36" s="334"/>
      <c r="FX36" s="90"/>
      <c r="FY36" s="334"/>
      <c r="FZ36" s="334"/>
      <c r="GA36" s="334"/>
      <c r="GB36" s="334"/>
      <c r="GC36" s="334"/>
      <c r="GD36" s="334"/>
      <c r="GE36" s="334"/>
      <c r="GF36" s="334"/>
      <c r="GG36" s="334"/>
      <c r="GH36" s="334"/>
      <c r="GI36" s="334"/>
      <c r="GJ36" s="334"/>
      <c r="GK36" s="334"/>
      <c r="GL36" s="334"/>
      <c r="GM36" s="334"/>
      <c r="GN36" s="334"/>
      <c r="GO36" s="334"/>
      <c r="GP36" s="334"/>
      <c r="GQ36" s="334"/>
      <c r="GR36" s="334"/>
      <c r="GS36" s="334"/>
      <c r="GT36" s="334"/>
      <c r="GU36" s="334"/>
      <c r="GV36" s="334"/>
      <c r="GW36" s="334"/>
      <c r="GX36" s="334"/>
      <c r="GY36" s="334"/>
      <c r="GZ36" s="334"/>
      <c r="HA36" s="334"/>
      <c r="HB36" s="334"/>
      <c r="HC36" s="334"/>
      <c r="HD36" s="334"/>
      <c r="HE36" s="90"/>
      <c r="HF36" s="334"/>
      <c r="HG36" s="334"/>
      <c r="HH36" s="334"/>
      <c r="HI36" s="334"/>
      <c r="HJ36" s="334"/>
      <c r="HK36" s="334"/>
      <c r="HL36" s="334"/>
      <c r="HM36" s="334"/>
      <c r="HN36" s="334"/>
      <c r="HO36" s="334"/>
      <c r="HP36" s="334"/>
      <c r="HQ36" s="334"/>
      <c r="HR36" s="334"/>
      <c r="HS36" s="334"/>
      <c r="HT36" s="334"/>
      <c r="HU36" s="334"/>
      <c r="HV36" s="334"/>
      <c r="HW36" s="334"/>
      <c r="HX36" s="334"/>
      <c r="HY36" s="334"/>
      <c r="HZ36" s="334"/>
      <c r="IA36" s="334"/>
      <c r="IB36" s="334"/>
      <c r="IC36" s="334"/>
      <c r="ID36" s="334"/>
      <c r="IE36" s="334"/>
      <c r="IF36" s="334"/>
      <c r="IG36" s="334"/>
      <c r="IH36" s="334"/>
      <c r="II36" s="334"/>
      <c r="IJ36" s="334"/>
      <c r="IK36" s="334"/>
      <c r="IL36" s="90"/>
      <c r="IM36" s="334"/>
      <c r="IN36" s="334"/>
      <c r="IO36" s="334"/>
      <c r="IP36" s="334"/>
      <c r="IQ36" s="334"/>
      <c r="IR36" s="334"/>
      <c r="IS36" s="334"/>
      <c r="IT36" s="334"/>
      <c r="IU36" s="334"/>
      <c r="IV36" s="334"/>
      <c r="IW36" s="334"/>
      <c r="IX36" s="334"/>
      <c r="IY36" s="334"/>
      <c r="IZ36" s="334"/>
      <c r="JA36" s="334"/>
      <c r="JB36" s="334"/>
      <c r="JC36" s="334"/>
      <c r="JD36" s="334"/>
      <c r="JE36" s="334"/>
      <c r="JF36" s="334"/>
      <c r="JG36" s="334"/>
      <c r="JH36" s="334"/>
      <c r="JI36" s="334"/>
      <c r="JJ36" s="334"/>
      <c r="JK36" s="334"/>
      <c r="JL36" s="334"/>
      <c r="JM36" s="334"/>
      <c r="JN36" s="334"/>
      <c r="JO36" s="334"/>
      <c r="JP36" s="334"/>
      <c r="JQ36" s="334"/>
      <c r="JR36" s="334"/>
      <c r="JS36" s="90"/>
      <c r="JT36" s="334"/>
      <c r="JU36" s="334"/>
      <c r="JV36" s="334"/>
      <c r="JW36" s="334"/>
      <c r="JX36" s="334"/>
      <c r="JY36" s="334"/>
      <c r="JZ36" s="334"/>
      <c r="KA36" s="334"/>
      <c r="KB36" s="334"/>
      <c r="KC36" s="334"/>
      <c r="KD36" s="334"/>
      <c r="KE36" s="334"/>
      <c r="KF36" s="334"/>
      <c r="KG36" s="334"/>
      <c r="KH36" s="334"/>
      <c r="KI36" s="334"/>
      <c r="KJ36" s="334"/>
      <c r="KK36" s="334"/>
      <c r="KL36" s="334"/>
      <c r="KM36" s="334"/>
      <c r="KN36" s="334"/>
      <c r="KO36" s="334"/>
      <c r="KP36" s="334"/>
      <c r="KQ36" s="334"/>
      <c r="KR36" s="334"/>
      <c r="KS36" s="334"/>
      <c r="KT36" s="334"/>
      <c r="KU36" s="334"/>
      <c r="KV36" s="334"/>
      <c r="KW36" s="334"/>
      <c r="KX36" s="334"/>
      <c r="KY36" s="334"/>
      <c r="KZ36" s="90"/>
      <c r="LA36" s="334"/>
      <c r="LB36" s="334"/>
      <c r="LC36" s="334"/>
      <c r="LD36" s="334"/>
      <c r="LE36" s="334"/>
      <c r="LF36" s="334"/>
      <c r="LG36" s="334"/>
      <c r="LH36" s="334"/>
      <c r="LI36" s="334"/>
      <c r="LJ36" s="334"/>
      <c r="LK36" s="334"/>
      <c r="LL36" s="334"/>
      <c r="LM36" s="334"/>
      <c r="LN36" s="334"/>
      <c r="LO36" s="334"/>
      <c r="LP36" s="334"/>
      <c r="LQ36" s="334"/>
      <c r="LR36" s="334"/>
      <c r="LS36" s="334"/>
      <c r="LT36" s="334"/>
      <c r="LU36" s="334"/>
      <c r="LV36" s="334"/>
      <c r="LW36" s="334"/>
      <c r="LX36" s="334"/>
      <c r="LY36" s="334"/>
      <c r="LZ36" s="334"/>
      <c r="MA36" s="334"/>
      <c r="MB36" s="334"/>
      <c r="MC36" s="334"/>
      <c r="MD36" s="334"/>
      <c r="ME36" s="334"/>
      <c r="MF36" s="334"/>
      <c r="MG36" s="90"/>
      <c r="MH36" s="462"/>
      <c r="MI36" s="153"/>
      <c r="MJ36" s="462"/>
      <c r="MK36" s="157"/>
      <c r="ML36" s="336"/>
      <c r="MM36" s="153"/>
      <c r="MN36" s="462"/>
      <c r="MO36" s="90"/>
      <c r="MP36" s="327"/>
      <c r="MQ36" s="90"/>
      <c r="MR36" s="90"/>
      <c r="MS36" s="90"/>
      <c r="MT36" s="90"/>
      <c r="MU36" s="90"/>
      <c r="MV36" s="90"/>
      <c r="MW36" s="90"/>
      <c r="MX36" s="90"/>
      <c r="MY36" s="90"/>
      <c r="MZ36" s="90"/>
      <c r="NA36" s="90"/>
      <c r="NB36" s="90"/>
      <c r="NC36" s="90"/>
      <c r="ND36" s="90"/>
      <c r="NE36" s="90"/>
      <c r="NF36" s="90"/>
      <c r="NG36" s="90"/>
      <c r="NH36" s="90"/>
      <c r="NI36" s="90"/>
      <c r="NJ36" s="90"/>
      <c r="NK36" s="90"/>
      <c r="NL36" s="90"/>
      <c r="NM36" s="90"/>
      <c r="NN36" s="90"/>
      <c r="NO36" s="90"/>
      <c r="NP36" s="90"/>
      <c r="NQ36" s="90"/>
      <c r="NR36" s="90"/>
      <c r="NS36" s="90"/>
      <c r="NT36" s="90"/>
      <c r="NU36" s="90"/>
      <c r="NV36" s="90"/>
      <c r="NW36" s="90"/>
      <c r="NX36" s="90"/>
      <c r="NY36" s="90"/>
      <c r="NZ36" s="90"/>
      <c r="OA36" s="90"/>
      <c r="OB36" s="90"/>
      <c r="OC36" s="90"/>
      <c r="OD36" s="90"/>
      <c r="OE36" s="90"/>
      <c r="OF36" s="90"/>
      <c r="OG36" s="90"/>
      <c r="OH36" s="90"/>
      <c r="OI36" s="90"/>
      <c r="OJ36" s="90"/>
      <c r="OK36" s="90"/>
      <c r="OL36" s="90"/>
      <c r="OM36" s="90"/>
      <c r="ON36" s="90"/>
      <c r="OO36" s="90"/>
      <c r="OP36" s="90"/>
      <c r="OQ36" s="90"/>
      <c r="OR36" s="90"/>
      <c r="OS36" s="90"/>
      <c r="OT36" s="90"/>
      <c r="OU36" s="90"/>
      <c r="OV36" s="90"/>
      <c r="OW36" s="90"/>
      <c r="OX36" s="90"/>
      <c r="OY36" s="90"/>
      <c r="OZ36" s="90"/>
      <c r="PA36" s="90"/>
      <c r="PB36" s="90"/>
      <c r="PC36" s="90"/>
      <c r="PD36" s="90"/>
      <c r="PE36" s="90"/>
      <c r="PF36" s="90"/>
      <c r="PG36" s="90"/>
      <c r="PH36" s="90"/>
      <c r="PI36" s="90"/>
      <c r="PJ36" s="90"/>
      <c r="PK36" s="90"/>
      <c r="PL36" s="90"/>
      <c r="PM36" s="90"/>
      <c r="PN36" s="90"/>
      <c r="PO36" s="90"/>
      <c r="PP36" s="90"/>
      <c r="PQ36" s="90"/>
      <c r="PR36" s="90"/>
      <c r="PS36" s="90"/>
      <c r="PT36" s="90"/>
      <c r="PU36" s="90"/>
      <c r="PV36" s="90"/>
      <c r="PW36" s="90"/>
      <c r="PX36" s="90"/>
      <c r="PY36" s="90"/>
      <c r="PZ36" s="90"/>
      <c r="QA36" s="90"/>
      <c r="QB36" s="90"/>
      <c r="QC36" s="90"/>
      <c r="QD36" s="90"/>
      <c r="QE36" s="90"/>
      <c r="QF36" s="90"/>
      <c r="QG36" s="90"/>
      <c r="QH36" s="90"/>
      <c r="QI36" s="90"/>
      <c r="QJ36" s="90"/>
      <c r="QK36" s="90"/>
      <c r="QL36" s="90"/>
      <c r="QM36" s="90"/>
      <c r="QN36" s="90"/>
      <c r="QO36" s="90"/>
      <c r="QP36" s="90"/>
      <c r="QQ36" s="90"/>
      <c r="QR36" s="90"/>
      <c r="QS36" s="90"/>
      <c r="QT36" s="90"/>
      <c r="QU36" s="90"/>
      <c r="QV36" s="90"/>
      <c r="QW36" s="90"/>
      <c r="QX36" s="90"/>
      <c r="QY36" s="90"/>
      <c r="QZ36" s="90"/>
      <c r="RA36" s="90"/>
      <c r="RB36" s="90"/>
      <c r="RC36" s="90"/>
      <c r="RD36" s="90"/>
      <c r="RE36" s="90"/>
      <c r="RF36" s="90"/>
      <c r="RG36" s="90"/>
      <c r="RH36" s="90"/>
      <c r="RI36" s="90"/>
      <c r="RJ36" s="90"/>
      <c r="RK36" s="90"/>
      <c r="RL36" s="90"/>
      <c r="RM36" s="90"/>
      <c r="RN36" s="90"/>
      <c r="RO36" s="90"/>
      <c r="RP36" s="90"/>
      <c r="RQ36" s="90"/>
      <c r="RR36" s="90"/>
      <c r="RS36" s="90"/>
      <c r="RT36" s="90"/>
      <c r="RU36" s="90"/>
      <c r="RV36" s="90"/>
      <c r="RW36" s="90"/>
      <c r="RX36" s="90"/>
      <c r="RY36" s="90"/>
      <c r="RZ36" s="90"/>
      <c r="SA36" s="90"/>
      <c r="SB36" s="90"/>
      <c r="SC36" s="90"/>
      <c r="SD36" s="90"/>
      <c r="SE36" s="90"/>
      <c r="SF36" s="90"/>
      <c r="SG36" s="90"/>
      <c r="SH36" s="90"/>
      <c r="SI36" s="90"/>
      <c r="SJ36" s="90"/>
      <c r="SK36" s="90"/>
      <c r="SL36" s="90"/>
      <c r="SM36" s="90"/>
      <c r="SN36" s="90"/>
      <c r="SO36" s="90"/>
      <c r="SP36" s="90"/>
      <c r="SQ36" s="90"/>
      <c r="SR36" s="90"/>
      <c r="SS36" s="90"/>
      <c r="ST36" s="90"/>
      <c r="SU36" s="90"/>
      <c r="SV36" s="90"/>
      <c r="SW36" s="90"/>
      <c r="SX36" s="90"/>
      <c r="SY36" s="90"/>
      <c r="SZ36" s="90"/>
      <c r="TA36" s="90"/>
      <c r="TB36" s="90"/>
      <c r="TC36" s="90"/>
      <c r="TD36" s="90"/>
      <c r="TE36" s="90"/>
      <c r="TF36" s="90"/>
      <c r="TG36" s="90"/>
      <c r="TH36" s="90"/>
      <c r="TI36" s="90"/>
      <c r="TJ36" s="90"/>
      <c r="TK36" s="90"/>
      <c r="TL36" s="90"/>
      <c r="TM36" s="90"/>
      <c r="TN36" s="90"/>
      <c r="TO36" s="90"/>
      <c r="TP36" s="90"/>
      <c r="TQ36" s="90"/>
      <c r="TR36" s="90"/>
      <c r="TS36" s="90"/>
      <c r="TT36" s="90"/>
      <c r="TU36" s="90"/>
      <c r="TV36" s="90"/>
      <c r="TW36" s="90"/>
      <c r="TX36" s="90"/>
      <c r="TY36" s="90"/>
      <c r="TZ36" s="90"/>
      <c r="UA36" s="90"/>
      <c r="UB36" s="90"/>
      <c r="UC36" s="90"/>
      <c r="UD36" s="90"/>
      <c r="UE36" s="90"/>
      <c r="UF36" s="90"/>
      <c r="UG36" s="90"/>
      <c r="UH36" s="90"/>
      <c r="UI36" s="90"/>
      <c r="UJ36" s="90"/>
      <c r="UK36" s="90"/>
      <c r="UL36" s="90"/>
      <c r="UM36" s="90"/>
      <c r="UN36" s="90"/>
      <c r="UO36" s="90"/>
      <c r="UP36" s="90"/>
      <c r="UQ36" s="90"/>
      <c r="UR36" s="90"/>
      <c r="US36" s="90"/>
      <c r="UT36" s="90"/>
      <c r="UU36" s="90"/>
      <c r="UV36" s="90"/>
      <c r="UW36" s="90"/>
      <c r="UX36" s="90"/>
      <c r="UY36" s="90"/>
      <c r="UZ36" s="90"/>
      <c r="VA36" s="90"/>
      <c r="VB36" s="90"/>
      <c r="VC36" s="90"/>
      <c r="VD36" s="90"/>
      <c r="VE36" s="90"/>
      <c r="VF36" s="90"/>
      <c r="VG36" s="90"/>
      <c r="VH36" s="90"/>
      <c r="VI36" s="90"/>
      <c r="VJ36" s="90"/>
      <c r="VK36" s="90"/>
      <c r="VL36" s="90"/>
      <c r="VM36" s="90"/>
      <c r="VN36" s="90"/>
      <c r="VO36" s="90"/>
      <c r="VP36" s="90"/>
      <c r="VQ36" s="90"/>
      <c r="VR36" s="90"/>
      <c r="VS36" s="90"/>
      <c r="VT36" s="90"/>
      <c r="VU36" s="90"/>
      <c r="VV36" s="90"/>
      <c r="VW36" s="90"/>
      <c r="VX36" s="90"/>
      <c r="VY36" s="90"/>
      <c r="VZ36" s="90"/>
      <c r="WA36" s="90"/>
      <c r="WB36" s="90"/>
      <c r="WC36" s="90"/>
      <c r="WD36" s="90"/>
      <c r="WE36" s="90"/>
      <c r="WF36" s="90"/>
      <c r="WG36" s="90"/>
      <c r="WH36" s="90"/>
      <c r="WI36" s="90"/>
      <c r="WJ36" s="90"/>
      <c r="WK36" s="90"/>
      <c r="WL36" s="90"/>
      <c r="WM36" s="90"/>
      <c r="WN36" s="90"/>
      <c r="WO36" s="90"/>
      <c r="WP36" s="90"/>
      <c r="WQ36" s="90"/>
      <c r="WR36" s="90"/>
      <c r="WS36" s="90"/>
      <c r="WT36" s="90"/>
      <c r="WU36" s="90"/>
      <c r="WV36" s="90"/>
      <c r="WW36" s="90"/>
      <c r="WX36" s="90"/>
      <c r="WY36" s="90"/>
      <c r="WZ36" s="90"/>
      <c r="XA36" s="90"/>
      <c r="XB36" s="90"/>
      <c r="XC36" s="90"/>
      <c r="XD36" s="90"/>
      <c r="XE36" s="90"/>
      <c r="XF36" s="90"/>
      <c r="XG36" s="90"/>
      <c r="XH36" s="90"/>
      <c r="XI36" s="90"/>
      <c r="XJ36" s="90"/>
      <c r="XK36" s="90"/>
      <c r="XL36" s="90"/>
      <c r="XM36" s="90"/>
      <c r="XN36" s="90"/>
      <c r="XO36" s="90"/>
      <c r="XP36" s="90"/>
      <c r="XQ36" s="90"/>
      <c r="XR36" s="90"/>
      <c r="XS36" s="90"/>
      <c r="XT36" s="90"/>
      <c r="XU36" s="90"/>
      <c r="XV36" s="90"/>
      <c r="XW36" s="90"/>
      <c r="XX36" s="90"/>
      <c r="XY36" s="90"/>
      <c r="XZ36" s="90"/>
      <c r="YA36" s="90"/>
      <c r="YB36" s="90"/>
      <c r="YC36" s="90"/>
      <c r="YD36" s="90"/>
      <c r="YE36" s="90"/>
      <c r="YF36" s="90"/>
      <c r="YG36" s="90"/>
      <c r="YH36" s="90"/>
      <c r="YI36" s="90"/>
      <c r="YJ36" s="90"/>
      <c r="YK36" s="90"/>
      <c r="YL36" s="90"/>
      <c r="YM36" s="90"/>
      <c r="YN36" s="90"/>
      <c r="YO36" s="90"/>
      <c r="YP36" s="90"/>
      <c r="YQ36" s="90"/>
      <c r="YR36" s="90"/>
      <c r="YS36" s="90"/>
      <c r="YT36" s="90"/>
      <c r="YU36" s="90"/>
      <c r="YV36" s="90"/>
      <c r="YW36" s="90"/>
      <c r="YX36" s="90"/>
      <c r="YY36" s="90"/>
      <c r="YZ36" s="90"/>
      <c r="ZA36" s="90"/>
      <c r="ZB36" s="90"/>
      <c r="ZC36" s="90"/>
      <c r="ZD36" s="90"/>
      <c r="ZE36" s="90"/>
      <c r="ZF36" s="90"/>
      <c r="ZG36" s="90"/>
      <c r="ZH36" s="90"/>
      <c r="ZI36" s="90"/>
      <c r="ZJ36" s="90"/>
      <c r="ZK36" s="90"/>
      <c r="ZL36" s="90"/>
      <c r="ZM36" s="90"/>
      <c r="ZN36" s="90"/>
      <c r="ZO36" s="90"/>
      <c r="ZP36" s="90"/>
      <c r="ZQ36" s="90"/>
      <c r="ZR36" s="90"/>
      <c r="ZS36" s="90"/>
      <c r="ZT36" s="90"/>
      <c r="ZU36" s="90"/>
      <c r="ZV36" s="90"/>
      <c r="ZW36" s="90"/>
      <c r="ZX36" s="90"/>
      <c r="ZY36" s="90"/>
      <c r="ZZ36" s="90"/>
      <c r="AAA36" s="90"/>
      <c r="AAB36" s="90"/>
      <c r="AAC36" s="90"/>
      <c r="AAD36" s="90"/>
      <c r="AAE36" s="90"/>
      <c r="AAF36" s="90"/>
      <c r="AAG36" s="90"/>
      <c r="AAH36" s="90"/>
      <c r="AAI36" s="90"/>
      <c r="AAJ36" s="90"/>
      <c r="AAK36" s="90"/>
      <c r="AAL36" s="90"/>
      <c r="AAM36" s="90"/>
      <c r="AAN36" s="90"/>
      <c r="AAO36" s="90"/>
      <c r="AAP36" s="90"/>
      <c r="AAQ36" s="90"/>
      <c r="AAR36" s="90"/>
      <c r="AAS36" s="90"/>
      <c r="AAT36" s="90"/>
      <c r="AAU36" s="90"/>
      <c r="AAV36" s="90"/>
      <c r="AAW36" s="90"/>
      <c r="AAX36" s="90"/>
      <c r="AAY36" s="90"/>
      <c r="AAZ36" s="90"/>
      <c r="ABA36" s="90"/>
      <c r="ABB36" s="90"/>
      <c r="ABC36" s="90"/>
      <c r="ABD36" s="90"/>
      <c r="ABE36" s="90"/>
      <c r="ABF36" s="90"/>
      <c r="ABG36" s="90"/>
      <c r="ABH36" s="90"/>
      <c r="ABI36" s="90"/>
      <c r="ABJ36" s="90"/>
      <c r="ABK36" s="90"/>
      <c r="ABL36" s="90"/>
      <c r="ABM36" s="90"/>
      <c r="ABN36" s="90"/>
      <c r="ABO36" s="90"/>
      <c r="ABP36" s="90"/>
      <c r="ABQ36" s="90"/>
      <c r="ABR36" s="90"/>
      <c r="ABS36" s="90"/>
      <c r="ABT36" s="90"/>
      <c r="ABU36" s="90"/>
      <c r="ABV36" s="90"/>
      <c r="ABW36" s="90"/>
      <c r="ABX36" s="90"/>
      <c r="ABY36" s="90"/>
      <c r="ABZ36" s="90"/>
      <c r="ACA36" s="90"/>
      <c r="ACB36" s="90"/>
      <c r="ACC36" s="90"/>
      <c r="ACD36" s="90"/>
      <c r="ACE36" s="90"/>
      <c r="ACF36" s="90"/>
      <c r="ACG36" s="90"/>
      <c r="ACH36" s="90"/>
      <c r="ACI36" s="90"/>
      <c r="ACJ36" s="90"/>
      <c r="ACK36" s="90"/>
      <c r="ACL36" s="90"/>
      <c r="ACM36" s="90"/>
      <c r="ACN36" s="90"/>
      <c r="ACO36" s="90"/>
      <c r="ACP36" s="90"/>
      <c r="ACQ36" s="90"/>
      <c r="ACR36" s="90"/>
      <c r="ACS36" s="90"/>
      <c r="ACT36" s="90"/>
      <c r="ACU36" s="90"/>
      <c r="ACV36" s="90"/>
      <c r="ACW36" s="90"/>
      <c r="ACX36" s="90"/>
      <c r="ACY36" s="90"/>
      <c r="ACZ36" s="90"/>
      <c r="ADA36" s="90"/>
      <c r="ADB36" s="90"/>
      <c r="ADC36" s="90"/>
      <c r="ADD36" s="90"/>
      <c r="ADE36" s="90"/>
      <c r="ADF36" s="90"/>
      <c r="ADG36" s="90"/>
      <c r="ADH36" s="90"/>
      <c r="ADI36" s="90"/>
      <c r="ADJ36" s="90"/>
      <c r="ADK36" s="90"/>
      <c r="ADL36" s="90"/>
      <c r="ADM36" s="90"/>
      <c r="ADN36" s="90"/>
      <c r="ADO36" s="90"/>
      <c r="ADP36" s="90"/>
      <c r="ADQ36" s="90"/>
      <c r="ADR36" s="90"/>
      <c r="ADS36" s="90"/>
      <c r="ADT36" s="90"/>
      <c r="ADU36" s="90"/>
      <c r="ADV36" s="90"/>
      <c r="ADW36" s="90"/>
      <c r="ADX36" s="90"/>
      <c r="ADY36" s="90"/>
      <c r="ADZ36" s="90"/>
      <c r="AEA36" s="90"/>
      <c r="AEB36" s="90"/>
      <c r="AEC36" s="90"/>
      <c r="AED36" s="90"/>
      <c r="AEE36" s="90"/>
      <c r="AEF36" s="90"/>
      <c r="AEG36" s="90"/>
      <c r="AEH36" s="90"/>
      <c r="AEI36" s="90"/>
      <c r="AEJ36" s="90"/>
      <c r="AEK36" s="90"/>
      <c r="AEL36" s="90"/>
      <c r="AEM36" s="90"/>
      <c r="AEN36" s="90"/>
      <c r="AEO36" s="90"/>
      <c r="AEP36" s="90"/>
      <c r="AEQ36" s="90"/>
      <c r="AER36" s="90"/>
      <c r="AES36" s="90"/>
      <c r="AET36" s="90"/>
      <c r="AEU36" s="90"/>
      <c r="AEV36" s="90"/>
      <c r="AEW36" s="90"/>
      <c r="AEX36" s="90"/>
      <c r="AEY36" s="90"/>
      <c r="AEZ36" s="90"/>
      <c r="AFA36" s="90"/>
      <c r="AFB36" s="90"/>
      <c r="AFC36" s="90"/>
      <c r="AFD36" s="90"/>
      <c r="AFE36" s="90"/>
      <c r="AFF36" s="90"/>
      <c r="AFG36" s="90"/>
      <c r="AFH36" s="90"/>
      <c r="AFI36" s="90"/>
      <c r="AFJ36" s="90"/>
      <c r="AFK36" s="90"/>
      <c r="AFL36" s="90"/>
      <c r="AFM36" s="90"/>
      <c r="AFN36" s="90"/>
      <c r="AFO36" s="90"/>
      <c r="AFP36" s="90"/>
      <c r="AFQ36" s="90"/>
      <c r="AFR36" s="90"/>
      <c r="AFS36" s="90"/>
      <c r="AFT36" s="90"/>
      <c r="AFU36" s="90"/>
      <c r="AFV36" s="90"/>
      <c r="AFW36" s="90"/>
      <c r="AFX36" s="90"/>
      <c r="AFY36" s="90"/>
      <c r="AFZ36" s="90"/>
      <c r="AGA36" s="90"/>
      <c r="AGB36" s="90"/>
      <c r="AGC36" s="90"/>
      <c r="AGD36" s="90"/>
      <c r="AGE36" s="90"/>
      <c r="AGF36" s="90"/>
      <c r="AGG36" s="90"/>
      <c r="AGH36" s="90"/>
      <c r="AGI36" s="90"/>
      <c r="AGJ36" s="90"/>
      <c r="AGK36" s="90"/>
      <c r="AGL36" s="90"/>
      <c r="AGM36" s="90"/>
      <c r="AGN36" s="90"/>
      <c r="AGO36" s="90"/>
      <c r="AGP36" s="90"/>
      <c r="AGQ36" s="90"/>
      <c r="AGR36" s="90"/>
      <c r="AGS36" s="90"/>
      <c r="AGT36" s="90"/>
      <c r="AGU36" s="90"/>
      <c r="AGV36" s="90"/>
      <c r="AGW36" s="90"/>
      <c r="AGX36" s="90"/>
      <c r="AGY36" s="90"/>
      <c r="AGZ36" s="90"/>
      <c r="AHA36" s="90"/>
      <c r="AHB36" s="90"/>
      <c r="AHC36" s="90"/>
      <c r="AHD36" s="90"/>
      <c r="AHE36" s="90"/>
      <c r="AHF36" s="90"/>
      <c r="AHG36" s="90"/>
      <c r="AHH36" s="90"/>
      <c r="AHI36" s="90"/>
      <c r="AHJ36" s="90"/>
      <c r="AHK36" s="90"/>
      <c r="AHL36" s="90"/>
      <c r="AHM36" s="90"/>
      <c r="AHN36" s="90"/>
      <c r="AHO36" s="90"/>
      <c r="AHP36" s="90"/>
      <c r="AHQ36" s="90"/>
      <c r="AHR36" s="90"/>
      <c r="AHS36" s="90"/>
      <c r="AHT36" s="90"/>
      <c r="AHU36" s="90"/>
      <c r="AHV36" s="90"/>
      <c r="AHW36" s="90"/>
      <c r="AHX36" s="90"/>
      <c r="AHY36" s="90"/>
      <c r="AHZ36" s="90"/>
      <c r="AIA36" s="90"/>
      <c r="AIB36" s="90"/>
      <c r="AIC36" s="90"/>
      <c r="AID36" s="90"/>
      <c r="AIE36" s="90"/>
      <c r="AIF36" s="90"/>
      <c r="AIG36" s="90"/>
      <c r="AIH36" s="90"/>
      <c r="AII36" s="90"/>
      <c r="AIJ36" s="90"/>
      <c r="AIK36" s="90"/>
      <c r="AIL36" s="90"/>
      <c r="AIM36" s="90"/>
      <c r="AIN36" s="90"/>
      <c r="AIO36" s="90"/>
      <c r="AIP36" s="90"/>
      <c r="AIQ36" s="90"/>
      <c r="AIR36" s="90"/>
      <c r="AIS36" s="90"/>
      <c r="AIT36" s="90"/>
      <c r="AIU36" s="90"/>
      <c r="AIV36" s="90"/>
      <c r="AIW36" s="90"/>
      <c r="AIX36" s="90"/>
      <c r="AIY36" s="90"/>
      <c r="AIZ36" s="90"/>
      <c r="AJA36" s="90"/>
      <c r="AJB36" s="90"/>
      <c r="AJC36" s="90"/>
      <c r="AJD36" s="90"/>
      <c r="AJE36" s="90"/>
      <c r="AJF36" s="90"/>
      <c r="AJG36" s="90"/>
      <c r="AJH36" s="90"/>
      <c r="AJI36" s="90"/>
      <c r="AJJ36" s="90"/>
      <c r="AJK36" s="90"/>
      <c r="AJL36" s="90"/>
      <c r="AJM36" s="90"/>
      <c r="AJN36" s="90"/>
      <c r="AJO36" s="90"/>
      <c r="AJP36" s="90"/>
      <c r="AJQ36" s="90"/>
      <c r="AJR36" s="90"/>
      <c r="AJS36" s="90"/>
      <c r="AJT36" s="90"/>
      <c r="AJU36" s="90"/>
      <c r="AJV36" s="90"/>
      <c r="AJW36" s="90"/>
      <c r="AJX36" s="90"/>
      <c r="AJY36" s="90"/>
      <c r="AJZ36" s="90"/>
      <c r="AKA36" s="90"/>
      <c r="AKB36" s="90"/>
      <c r="AKC36" s="90"/>
      <c r="AKD36" s="90"/>
      <c r="AKE36" s="90"/>
      <c r="AKF36" s="90"/>
      <c r="AKG36" s="90"/>
      <c r="AKH36" s="90"/>
      <c r="AKI36" s="90"/>
      <c r="AKJ36" s="90"/>
      <c r="AKK36" s="90"/>
      <c r="AKL36" s="90"/>
      <c r="AKM36" s="90"/>
      <c r="AKN36" s="90"/>
      <c r="AKO36" s="90"/>
      <c r="AKP36" s="90"/>
      <c r="AKQ36" s="90"/>
      <c r="AKR36" s="90"/>
      <c r="AKS36" s="90"/>
      <c r="AKT36" s="90"/>
      <c r="AKU36" s="90"/>
      <c r="AKV36" s="90"/>
      <c r="AKW36" s="90"/>
      <c r="AKX36" s="90"/>
      <c r="AKY36" s="90"/>
      <c r="AKZ36" s="90"/>
      <c r="ALA36" s="90"/>
      <c r="ALB36" s="90"/>
      <c r="ALC36" s="90"/>
      <c r="ALD36" s="90"/>
      <c r="ALE36" s="90"/>
      <c r="ALF36" s="90"/>
      <c r="ALG36" s="90"/>
      <c r="ALH36" s="90"/>
      <c r="ALI36" s="90"/>
      <c r="ALJ36" s="90"/>
      <c r="ALK36" s="90"/>
      <c r="ALL36" s="90"/>
      <c r="ALM36" s="90"/>
      <c r="ALN36" s="90"/>
      <c r="ALO36" s="90"/>
      <c r="ALP36" s="90"/>
      <c r="ALQ36" s="90"/>
      <c r="ALR36" s="90"/>
      <c r="ALS36" s="90"/>
      <c r="ALT36" s="90"/>
      <c r="ALU36" s="90"/>
      <c r="ALV36" s="90"/>
      <c r="ALW36" s="90"/>
      <c r="ALX36" s="90"/>
      <c r="ALY36" s="90"/>
      <c r="ALZ36" s="90"/>
      <c r="AMA36" s="90"/>
      <c r="AMB36" s="90"/>
      <c r="AMC36" s="90"/>
      <c r="AMD36" s="90"/>
      <c r="AME36" s="90"/>
      <c r="AMF36" s="90"/>
      <c r="AMG36" s="90"/>
      <c r="AMH36" s="90"/>
      <c r="AMI36" s="90"/>
      <c r="AMJ36" s="90"/>
      <c r="AMK36" s="90"/>
      <c r="AML36" s="90"/>
      <c r="AMM36" s="90"/>
      <c r="AMN36" s="90"/>
      <c r="AMO36" s="90"/>
      <c r="AMP36" s="90"/>
      <c r="AMQ36" s="90"/>
      <c r="AMR36" s="90"/>
      <c r="AMS36" s="90"/>
      <c r="AMT36" s="90"/>
      <c r="AMU36" s="90"/>
      <c r="AMV36" s="90"/>
      <c r="AMW36" s="90"/>
      <c r="AMX36" s="90"/>
      <c r="AMY36" s="90"/>
      <c r="AMZ36" s="90"/>
      <c r="ANA36" s="90"/>
      <c r="ANB36" s="90"/>
      <c r="ANC36" s="90"/>
      <c r="AND36" s="90"/>
      <c r="ANE36" s="90"/>
      <c r="ANF36" s="90"/>
      <c r="ANG36" s="90"/>
      <c r="ANH36" s="90"/>
      <c r="ANI36" s="90"/>
      <c r="ANJ36" s="90"/>
      <c r="ANK36" s="90"/>
      <c r="ANL36" s="90"/>
      <c r="ANM36" s="90"/>
      <c r="ANN36" s="90"/>
      <c r="ANO36" s="90"/>
      <c r="ANP36" s="90"/>
      <c r="ANQ36" s="90"/>
      <c r="ANR36" s="90"/>
      <c r="ANS36" s="90"/>
      <c r="ANT36" s="90"/>
      <c r="ANU36" s="90"/>
      <c r="ANV36" s="90"/>
      <c r="ANW36" s="90"/>
      <c r="ANX36" s="90"/>
      <c r="ANY36" s="90"/>
      <c r="ANZ36" s="90"/>
      <c r="AOA36" s="90"/>
      <c r="AOB36" s="90"/>
      <c r="AOC36" s="90"/>
      <c r="AOD36" s="90"/>
      <c r="AOE36" s="90"/>
      <c r="AOF36" s="90"/>
      <c r="AOG36" s="90"/>
      <c r="AOH36" s="90"/>
      <c r="AOI36" s="90"/>
      <c r="AOJ36" s="90"/>
      <c r="AOK36" s="90"/>
      <c r="AOL36" s="90"/>
      <c r="AOM36" s="90"/>
      <c r="AON36" s="90"/>
      <c r="AOO36" s="90"/>
      <c r="AOP36" s="90"/>
      <c r="AOQ36" s="90"/>
      <c r="AOR36" s="90"/>
      <c r="AOS36" s="90"/>
      <c r="AOT36" s="90"/>
      <c r="AOU36" s="90"/>
      <c r="AOV36" s="90"/>
      <c r="AOW36" s="90"/>
      <c r="AOX36" s="90"/>
      <c r="AOY36" s="90"/>
      <c r="AOZ36" s="90"/>
      <c r="APA36" s="90"/>
      <c r="APB36" s="90"/>
      <c r="APC36" s="90"/>
      <c r="APD36" s="90"/>
      <c r="APE36" s="90"/>
      <c r="APF36" s="90"/>
      <c r="APG36" s="90"/>
      <c r="APH36" s="90"/>
      <c r="API36" s="90"/>
      <c r="APJ36" s="90"/>
      <c r="APK36" s="90"/>
      <c r="APL36" s="90"/>
      <c r="APM36" s="90"/>
      <c r="APN36" s="90"/>
      <c r="APO36" s="90"/>
      <c r="APP36" s="90"/>
      <c r="APQ36" s="90"/>
      <c r="APR36" s="90"/>
      <c r="APS36" s="90"/>
      <c r="APT36" s="90"/>
      <c r="APU36" s="90"/>
      <c r="APV36" s="90"/>
      <c r="APW36" s="90"/>
      <c r="APX36" s="90"/>
      <c r="APY36" s="90"/>
      <c r="APZ36" s="90"/>
      <c r="AQA36" s="90"/>
      <c r="AQB36" s="90"/>
      <c r="AQC36" s="90"/>
      <c r="AQD36" s="90"/>
      <c r="AQE36" s="90"/>
      <c r="AQF36" s="90"/>
      <c r="AQG36" s="90"/>
      <c r="AQH36" s="90"/>
      <c r="AQI36" s="90"/>
      <c r="AQJ36" s="90"/>
      <c r="AQK36" s="90"/>
      <c r="AQL36" s="90"/>
      <c r="AQM36" s="90"/>
      <c r="AQN36" s="90"/>
      <c r="AQO36" s="90"/>
      <c r="AQP36" s="90"/>
      <c r="AQQ36" s="90"/>
      <c r="AQR36" s="90"/>
      <c r="AQS36" s="90"/>
      <c r="AQT36" s="90"/>
      <c r="AQU36" s="90"/>
      <c r="AQV36" s="90"/>
      <c r="AQW36" s="90"/>
      <c r="AQX36" s="90"/>
      <c r="AQY36" s="90"/>
      <c r="AQZ36" s="90"/>
      <c r="ARA36" s="90"/>
      <c r="ARB36" s="90"/>
      <c r="ARC36" s="90"/>
      <c r="ARD36" s="90"/>
      <c r="ARE36" s="90"/>
      <c r="ARF36" s="90"/>
      <c r="ARG36" s="90"/>
      <c r="ARH36" s="90"/>
      <c r="ARI36" s="90"/>
      <c r="ARJ36" s="90"/>
      <c r="ARK36" s="90"/>
      <c r="ARL36" s="90"/>
      <c r="ARM36" s="90"/>
      <c r="ARN36" s="90"/>
      <c r="ARO36" s="90"/>
      <c r="ARP36" s="90"/>
      <c r="ARQ36" s="90"/>
      <c r="ARR36" s="90"/>
      <c r="ARS36" s="90"/>
      <c r="ART36" s="90"/>
      <c r="ARU36" s="90"/>
      <c r="ARV36" s="90"/>
      <c r="ARW36" s="90"/>
      <c r="ARX36" s="90"/>
      <c r="ARY36" s="90"/>
      <c r="ARZ36" s="90"/>
      <c r="ASA36" s="90"/>
      <c r="ASB36" s="90"/>
      <c r="ASC36" s="90"/>
      <c r="ASD36" s="90"/>
      <c r="ASE36" s="90"/>
      <c r="ASF36" s="90"/>
      <c r="ASG36" s="90"/>
      <c r="ASH36" s="90"/>
      <c r="ASI36" s="90"/>
      <c r="ASJ36" s="90"/>
      <c r="ASK36" s="90"/>
      <c r="ASL36" s="90"/>
      <c r="ASM36" s="90"/>
      <c r="ASN36" s="90"/>
      <c r="ASO36" s="90"/>
      <c r="ASP36" s="90"/>
      <c r="ASQ36" s="90"/>
      <c r="ASR36" s="90"/>
      <c r="ASS36" s="90"/>
      <c r="AST36" s="90"/>
      <c r="ASU36" s="90"/>
      <c r="ASV36" s="90"/>
      <c r="ASW36" s="90"/>
      <c r="ASX36" s="90"/>
      <c r="ASY36" s="90"/>
      <c r="ASZ36" s="90"/>
      <c r="ATA36" s="90"/>
      <c r="ATB36" s="90"/>
      <c r="ATC36" s="90"/>
      <c r="ATD36" s="90"/>
      <c r="ATE36" s="90"/>
      <c r="ATF36" s="90"/>
      <c r="ATG36" s="90"/>
      <c r="ATH36" s="90"/>
      <c r="ATI36" s="90"/>
      <c r="ATJ36" s="90"/>
      <c r="ATK36" s="90"/>
      <c r="ATL36" s="90"/>
      <c r="ATM36" s="90"/>
      <c r="ATN36" s="90"/>
      <c r="ATO36" s="90"/>
      <c r="ATP36" s="90"/>
      <c r="ATQ36" s="90"/>
      <c r="ATR36" s="90"/>
      <c r="ATS36" s="90"/>
      <c r="ATT36" s="90"/>
      <c r="ATU36" s="90"/>
      <c r="ATV36" s="90"/>
      <c r="ATW36" s="90"/>
      <c r="ATX36" s="90"/>
      <c r="ATY36" s="90"/>
      <c r="ATZ36" s="90"/>
      <c r="AUA36" s="90"/>
      <c r="AUB36" s="90"/>
      <c r="AUC36" s="90"/>
      <c r="AUD36" s="90"/>
      <c r="AUE36" s="90"/>
      <c r="AUF36" s="90"/>
      <c r="AUG36" s="90"/>
      <c r="AUH36" s="90"/>
      <c r="AUI36" s="90"/>
      <c r="AUJ36" s="90"/>
      <c r="AUK36" s="90"/>
      <c r="AUL36" s="90"/>
      <c r="AUM36" s="90"/>
      <c r="AUN36" s="90"/>
      <c r="AUO36" s="90"/>
      <c r="AUP36" s="90"/>
      <c r="AUQ36" s="90"/>
      <c r="AUR36" s="90"/>
      <c r="AUS36" s="90"/>
      <c r="AUT36" s="90"/>
      <c r="AUU36" s="90"/>
      <c r="AUV36" s="90"/>
      <c r="AUW36" s="90"/>
      <c r="AUX36" s="90"/>
      <c r="AUY36" s="90"/>
      <c r="AUZ36" s="90"/>
      <c r="AVA36" s="90"/>
      <c r="AVB36" s="90"/>
      <c r="AVC36" s="90"/>
      <c r="AVD36" s="90"/>
      <c r="AVE36" s="90"/>
      <c r="AVF36" s="90"/>
      <c r="AVG36" s="90"/>
      <c r="AVH36" s="90"/>
      <c r="AVI36" s="90"/>
      <c r="AVJ36" s="90"/>
      <c r="AVK36" s="90"/>
      <c r="AVL36" s="90"/>
      <c r="AVM36" s="90"/>
      <c r="AVN36" s="90"/>
      <c r="AVO36" s="90"/>
      <c r="AVP36" s="90"/>
      <c r="AVQ36" s="90"/>
      <c r="AVR36" s="90"/>
      <c r="AVS36" s="90"/>
      <c r="AVT36" s="90"/>
      <c r="AVU36" s="90"/>
      <c r="AVV36" s="90"/>
      <c r="AVW36" s="90"/>
      <c r="AVX36" s="90"/>
      <c r="AVY36" s="90"/>
      <c r="AVZ36" s="90"/>
      <c r="AWA36" s="90"/>
      <c r="AWB36" s="90"/>
      <c r="AWC36" s="90"/>
      <c r="AWD36" s="90"/>
      <c r="AWE36" s="90"/>
      <c r="AWF36" s="90"/>
      <c r="AWG36" s="90"/>
      <c r="AWH36" s="90"/>
      <c r="AWI36" s="90"/>
      <c r="AWJ36" s="90"/>
      <c r="AWK36" s="90"/>
      <c r="AWL36" s="90"/>
      <c r="AWM36" s="90"/>
      <c r="AWN36" s="90"/>
      <c r="AWO36" s="90"/>
      <c r="AWP36" s="90"/>
      <c r="AWQ36" s="90"/>
      <c r="AWR36" s="90"/>
      <c r="AWS36" s="90"/>
      <c r="AWT36" s="90"/>
      <c r="AWU36" s="90"/>
      <c r="AWV36" s="90"/>
      <c r="AWW36" s="90"/>
      <c r="AWX36" s="90"/>
      <c r="AWY36" s="90"/>
      <c r="AWZ36" s="90"/>
      <c r="AXA36" s="90"/>
      <c r="AXB36" s="90"/>
      <c r="AXC36" s="90"/>
      <c r="AXD36" s="90"/>
      <c r="AXE36" s="90"/>
      <c r="AXF36" s="90"/>
      <c r="AXG36" s="90"/>
      <c r="AXH36" s="90"/>
      <c r="AXI36" s="90"/>
      <c r="AXJ36" s="90"/>
      <c r="AXK36" s="90"/>
      <c r="AXL36" s="90"/>
      <c r="AXM36" s="90"/>
      <c r="AXN36" s="90"/>
      <c r="AXO36" s="90"/>
      <c r="AXP36" s="90"/>
      <c r="AXQ36" s="90"/>
      <c r="AXR36" s="90"/>
      <c r="AXS36" s="90"/>
      <c r="AXT36" s="90"/>
      <c r="AXU36" s="90"/>
      <c r="AXV36" s="90"/>
      <c r="AXW36" s="90"/>
      <c r="AXX36" s="90"/>
      <c r="AXY36" s="90"/>
      <c r="AXZ36" s="90"/>
      <c r="AYA36" s="90"/>
      <c r="AYB36" s="90"/>
      <c r="AYC36" s="90"/>
      <c r="AYD36" s="90"/>
      <c r="AYE36" s="90"/>
      <c r="AYF36" s="90"/>
      <c r="AYG36" s="90"/>
      <c r="AYH36" s="90"/>
      <c r="AYI36" s="90"/>
      <c r="AYJ36" s="90"/>
      <c r="AYK36" s="90"/>
      <c r="AYL36" s="90"/>
      <c r="AYM36" s="90"/>
      <c r="AYN36" s="90"/>
      <c r="AYO36" s="90"/>
      <c r="AYP36" s="90"/>
      <c r="AYQ36" s="90"/>
      <c r="AYR36" s="90"/>
      <c r="AYS36" s="90"/>
      <c r="AYT36" s="90"/>
      <c r="AYU36" s="90"/>
      <c r="AYV36" s="90"/>
      <c r="AYW36" s="90"/>
      <c r="AYX36" s="90"/>
      <c r="AYY36" s="90"/>
      <c r="AYZ36" s="90"/>
      <c r="AZA36" s="90"/>
      <c r="AZB36" s="90"/>
      <c r="AZC36" s="90"/>
      <c r="AZD36" s="90"/>
      <c r="AZE36" s="90"/>
      <c r="AZF36" s="90"/>
      <c r="AZG36" s="90"/>
      <c r="AZH36" s="90"/>
      <c r="AZI36" s="90"/>
      <c r="AZJ36" s="90"/>
      <c r="AZK36" s="90"/>
      <c r="AZL36" s="90"/>
      <c r="AZM36" s="90"/>
      <c r="AZN36" s="90"/>
      <c r="AZO36" s="90"/>
      <c r="AZP36" s="90"/>
      <c r="AZQ36" s="90"/>
      <c r="AZR36" s="90"/>
      <c r="AZS36" s="90"/>
      <c r="AZT36" s="90"/>
      <c r="AZU36" s="90"/>
      <c r="AZV36" s="90"/>
      <c r="AZW36" s="90"/>
      <c r="AZX36" s="90"/>
      <c r="AZY36" s="90"/>
      <c r="AZZ36" s="90"/>
      <c r="BAA36" s="90"/>
      <c r="BAB36" s="90"/>
      <c r="BAC36" s="90"/>
      <c r="BAD36" s="90"/>
      <c r="BAE36" s="90"/>
      <c r="BAF36" s="90"/>
      <c r="BAG36" s="90"/>
      <c r="BAH36" s="90"/>
      <c r="BAI36" s="90"/>
      <c r="BAJ36" s="90"/>
      <c r="BAK36" s="90"/>
      <c r="BAL36" s="90"/>
      <c r="BAM36" s="90"/>
      <c r="BAN36" s="90"/>
      <c r="BAO36" s="90"/>
      <c r="BAP36" s="90"/>
      <c r="BAQ36" s="90"/>
      <c r="BAR36" s="90"/>
      <c r="BAS36" s="90"/>
      <c r="BAT36" s="90"/>
      <c r="BAU36" s="90"/>
      <c r="BAV36" s="90"/>
      <c r="BAW36" s="90"/>
      <c r="BAX36" s="90"/>
      <c r="BAY36" s="90"/>
      <c r="BAZ36" s="90"/>
      <c r="BBA36" s="90"/>
      <c r="BBB36" s="90"/>
      <c r="BBC36" s="90"/>
      <c r="BBD36" s="90"/>
      <c r="BBE36" s="90"/>
      <c r="BBF36" s="90"/>
      <c r="BBG36" s="90"/>
      <c r="BBH36" s="90"/>
      <c r="BBI36" s="90"/>
      <c r="BBJ36" s="90"/>
      <c r="BBK36" s="90"/>
      <c r="BBL36" s="90"/>
      <c r="BBM36" s="90"/>
      <c r="BBN36" s="90"/>
      <c r="BBO36" s="90"/>
      <c r="BBP36" s="90"/>
      <c r="BBQ36" s="90"/>
      <c r="BBR36" s="90"/>
      <c r="BBS36" s="90"/>
      <c r="BBT36" s="90"/>
      <c r="BBU36" s="90"/>
      <c r="BBV36" s="90"/>
      <c r="BBW36" s="90"/>
      <c r="BBX36" s="90"/>
      <c r="BBY36" s="90"/>
      <c r="BBZ36" s="90"/>
      <c r="BCA36" s="90"/>
      <c r="BCB36" s="90"/>
      <c r="BCC36" s="90"/>
      <c r="BCD36" s="90"/>
      <c r="BCE36" s="90"/>
      <c r="BCF36" s="90"/>
      <c r="BCG36" s="90"/>
      <c r="BCH36" s="90"/>
      <c r="BCI36" s="90"/>
      <c r="BCJ36" s="90"/>
      <c r="BCK36" s="90"/>
      <c r="BCL36" s="90"/>
      <c r="BCM36" s="90"/>
      <c r="BCN36" s="90"/>
      <c r="BCO36" s="90"/>
      <c r="BCP36" s="90"/>
      <c r="BCQ36" s="90"/>
      <c r="BCR36" s="90"/>
      <c r="BCS36" s="90"/>
      <c r="BCT36" s="90"/>
      <c r="BCU36" s="90"/>
      <c r="BCV36" s="90"/>
      <c r="BCW36" s="90"/>
      <c r="BCX36" s="90"/>
      <c r="BCY36" s="90"/>
      <c r="BCZ36" s="90"/>
      <c r="BDA36" s="90"/>
      <c r="BDB36" s="90"/>
      <c r="BDC36" s="90"/>
      <c r="BDD36" s="90"/>
      <c r="BDE36" s="90"/>
      <c r="BDF36" s="90"/>
      <c r="BDG36" s="90"/>
      <c r="BDH36" s="90"/>
      <c r="BDI36" s="90"/>
      <c r="BDJ36" s="90"/>
      <c r="BDK36" s="90"/>
      <c r="BDL36" s="90"/>
      <c r="BDM36" s="90"/>
      <c r="BDN36" s="90"/>
      <c r="BDO36" s="90"/>
      <c r="BDP36" s="90"/>
      <c r="BDQ36" s="90"/>
      <c r="BDR36" s="90"/>
      <c r="BDS36" s="90"/>
      <c r="BDT36" s="90"/>
      <c r="BDU36" s="90"/>
      <c r="BDV36" s="90"/>
      <c r="BDW36" s="90"/>
      <c r="BDX36" s="90"/>
      <c r="BDY36" s="90"/>
      <c r="BDZ36" s="90"/>
      <c r="BEA36" s="90"/>
      <c r="BEB36" s="90"/>
      <c r="BEC36" s="90"/>
      <c r="BED36" s="90"/>
      <c r="BEE36" s="90"/>
      <c r="BEF36" s="90"/>
      <c r="BEG36" s="90"/>
      <c r="BEH36" s="90"/>
      <c r="BEI36" s="90"/>
      <c r="BEJ36" s="90"/>
      <c r="BEK36" s="90"/>
      <c r="BEL36" s="90"/>
      <c r="BEM36" s="90"/>
      <c r="BEN36" s="90"/>
      <c r="BEO36" s="90"/>
      <c r="BEP36" s="90"/>
      <c r="BEQ36" s="90"/>
      <c r="BER36" s="90"/>
      <c r="BES36" s="90"/>
      <c r="BET36" s="90"/>
      <c r="BEU36" s="90"/>
      <c r="BEV36" s="90"/>
      <c r="BEW36" s="90"/>
      <c r="BEX36" s="90"/>
      <c r="BEY36" s="90"/>
      <c r="BEZ36" s="90"/>
      <c r="BFA36" s="90"/>
      <c r="BFB36" s="90"/>
      <c r="BFC36" s="90"/>
      <c r="BFD36" s="90"/>
      <c r="BFE36" s="90"/>
      <c r="BFF36" s="90"/>
      <c r="BFG36" s="90"/>
      <c r="BFH36" s="90"/>
      <c r="BFI36" s="90"/>
      <c r="BFJ36" s="90"/>
      <c r="BFK36" s="90"/>
      <c r="BFL36" s="90"/>
      <c r="BFM36" s="90"/>
      <c r="BFN36" s="90"/>
      <c r="BFO36" s="90"/>
      <c r="BFP36" s="90"/>
      <c r="BFQ36" s="90"/>
      <c r="BFR36" s="90"/>
      <c r="BFS36" s="90"/>
      <c r="BFT36" s="90"/>
      <c r="BFU36" s="90"/>
      <c r="BFV36" s="90"/>
      <c r="BFW36" s="90"/>
      <c r="BFX36" s="90"/>
      <c r="BFY36" s="90"/>
      <c r="BFZ36" s="90"/>
      <c r="BGA36" s="90"/>
    </row>
    <row r="37" spans="1:1535" ht="12" customHeight="1" thickBot="1" x14ac:dyDescent="0.25">
      <c r="A37" s="347"/>
      <c r="B37" s="348"/>
      <c r="C37" s="184">
        <f>Zápisy!U1075</f>
        <v>1060</v>
      </c>
      <c r="D37" s="172">
        <f>Zápisy!V1075</f>
        <v>979</v>
      </c>
      <c r="E37" s="168">
        <f>Zápisy!U1867</f>
        <v>1033</v>
      </c>
      <c r="F37" s="178">
        <f>Zápisy!V1867</f>
        <v>974</v>
      </c>
      <c r="G37" s="139">
        <f>Zápisy!W459</f>
        <v>1046</v>
      </c>
      <c r="H37" s="172">
        <f>Zápisy!X459</f>
        <v>992</v>
      </c>
      <c r="I37" s="168">
        <f>Zápisy!W1670</f>
        <v>987</v>
      </c>
      <c r="J37" s="178">
        <f>Zápisy!X1670</f>
        <v>1038</v>
      </c>
      <c r="K37" s="139">
        <f>Zápisy!U306</f>
        <v>990</v>
      </c>
      <c r="L37" s="172">
        <f>Zápisy!V306</f>
        <v>1025</v>
      </c>
      <c r="M37" s="168">
        <f>Zápisy!U1471</f>
        <v>969</v>
      </c>
      <c r="N37" s="178">
        <f>Zápisy!V1471</f>
        <v>1003</v>
      </c>
      <c r="O37" s="139">
        <f>Zápisy!W151</f>
        <v>1093</v>
      </c>
      <c r="P37" s="172">
        <f>Zápisy!X151</f>
        <v>1054</v>
      </c>
      <c r="Q37" s="168">
        <f>Zápisy!W1274</f>
        <v>1048</v>
      </c>
      <c r="R37" s="178">
        <f>Zápisy!X1274</f>
        <v>965</v>
      </c>
      <c r="S37" s="139">
        <f>Zápisy!U2638</f>
        <v>1008</v>
      </c>
      <c r="T37" s="172">
        <f>Zápisy!V2638</f>
        <v>925</v>
      </c>
      <c r="U37" s="300"/>
      <c r="V37" s="301"/>
      <c r="W37" s="139">
        <f>Zápisy!W2462</f>
        <v>1014</v>
      </c>
      <c r="X37" s="172">
        <f>Zápisy!X2462</f>
        <v>863</v>
      </c>
      <c r="Y37" s="168">
        <f>Zápisy!U922</f>
        <v>998</v>
      </c>
      <c r="Z37" s="178">
        <f>Zápisy!V922</f>
        <v>1002</v>
      </c>
      <c r="AA37" s="139">
        <f>Zápisy!U2263</f>
        <v>1000</v>
      </c>
      <c r="AB37" s="172">
        <f>Zápisy!V2263</f>
        <v>909</v>
      </c>
      <c r="AC37" s="168">
        <f>Zápisy!W767</f>
        <v>1001</v>
      </c>
      <c r="AD37" s="178">
        <f>Zápisy!X767</f>
        <v>1021</v>
      </c>
      <c r="AE37" s="139">
        <f>Zápisy!W2066</f>
        <v>1040</v>
      </c>
      <c r="AF37" s="172">
        <f>Zápisy!X2066</f>
        <v>967</v>
      </c>
      <c r="AG37" s="168">
        <f>Zápisy!U614</f>
        <v>1044</v>
      </c>
      <c r="AH37" s="135">
        <f>Zápisy!V614</f>
        <v>892</v>
      </c>
      <c r="AI37" s="360"/>
      <c r="AJ37" s="456"/>
      <c r="AK37" s="456"/>
      <c r="AL37" s="456"/>
      <c r="AM37" s="379"/>
      <c r="AN37" s="446"/>
      <c r="AO37" s="382"/>
      <c r="AP37" s="390"/>
      <c r="AQ37" s="398"/>
      <c r="AR37" s="393"/>
      <c r="AS37" s="366"/>
      <c r="AT37" s="363"/>
      <c r="AU37" s="369"/>
      <c r="AV37" s="90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34"/>
      <c r="BJ37" s="334"/>
      <c r="BK37" s="334"/>
      <c r="BL37" s="334"/>
      <c r="BM37" s="334"/>
      <c r="BN37" s="334"/>
      <c r="BO37" s="334"/>
      <c r="BP37" s="334"/>
      <c r="BQ37" s="334"/>
      <c r="BR37" s="334"/>
      <c r="BS37" s="334"/>
      <c r="BT37" s="334"/>
      <c r="BU37" s="334"/>
      <c r="BV37" s="334"/>
      <c r="BW37" s="334"/>
      <c r="BX37" s="334"/>
      <c r="BY37" s="334"/>
      <c r="BZ37" s="334"/>
      <c r="CA37" s="334"/>
      <c r="CB37" s="334"/>
      <c r="CC37" s="90"/>
      <c r="CD37" s="334"/>
      <c r="CE37" s="334"/>
      <c r="CF37" s="334"/>
      <c r="CG37" s="334"/>
      <c r="CH37" s="334"/>
      <c r="CI37" s="334"/>
      <c r="CJ37" s="334"/>
      <c r="CK37" s="334"/>
      <c r="CL37" s="334"/>
      <c r="CM37" s="334"/>
      <c r="CN37" s="334"/>
      <c r="CO37" s="334"/>
      <c r="CP37" s="334"/>
      <c r="CQ37" s="334"/>
      <c r="CR37" s="334"/>
      <c r="CS37" s="334"/>
      <c r="CT37" s="334"/>
      <c r="CU37" s="334"/>
      <c r="CV37" s="334"/>
      <c r="CW37" s="334"/>
      <c r="CX37" s="334"/>
      <c r="CY37" s="334"/>
      <c r="CZ37" s="334"/>
      <c r="DA37" s="334"/>
      <c r="DB37" s="334"/>
      <c r="DC37" s="334"/>
      <c r="DD37" s="334"/>
      <c r="DE37" s="334"/>
      <c r="DF37" s="334"/>
      <c r="DG37" s="334"/>
      <c r="DH37" s="334"/>
      <c r="DI37" s="334"/>
      <c r="DJ37" s="151"/>
      <c r="DK37" s="334"/>
      <c r="DL37" s="334"/>
      <c r="DM37" s="334"/>
      <c r="DN37" s="334"/>
      <c r="DO37" s="334"/>
      <c r="DP37" s="334"/>
      <c r="DQ37" s="334"/>
      <c r="DR37" s="334"/>
      <c r="DS37" s="334"/>
      <c r="DT37" s="334"/>
      <c r="DU37" s="334"/>
      <c r="DV37" s="334"/>
      <c r="DW37" s="334"/>
      <c r="DX37" s="334"/>
      <c r="DY37" s="334"/>
      <c r="DZ37" s="334"/>
      <c r="EA37" s="334"/>
      <c r="EB37" s="334"/>
      <c r="EC37" s="334"/>
      <c r="ED37" s="334"/>
      <c r="EE37" s="334"/>
      <c r="EF37" s="334"/>
      <c r="EG37" s="334"/>
      <c r="EH37" s="334"/>
      <c r="EI37" s="334"/>
      <c r="EJ37" s="334"/>
      <c r="EK37" s="334"/>
      <c r="EL37" s="334"/>
      <c r="EM37" s="334"/>
      <c r="EN37" s="334"/>
      <c r="EO37" s="334"/>
      <c r="EP37" s="334"/>
      <c r="EQ37" s="90"/>
      <c r="ER37" s="334"/>
      <c r="ES37" s="334"/>
      <c r="ET37" s="334"/>
      <c r="EU37" s="334"/>
      <c r="EV37" s="334"/>
      <c r="EW37" s="334"/>
      <c r="EX37" s="334"/>
      <c r="EY37" s="334"/>
      <c r="EZ37" s="334"/>
      <c r="FA37" s="334"/>
      <c r="FB37" s="334"/>
      <c r="FC37" s="334"/>
      <c r="FD37" s="334"/>
      <c r="FE37" s="334"/>
      <c r="FF37" s="334"/>
      <c r="FG37" s="334"/>
      <c r="FH37" s="334"/>
      <c r="FI37" s="334"/>
      <c r="FJ37" s="334"/>
      <c r="FK37" s="334"/>
      <c r="FL37" s="334"/>
      <c r="FM37" s="334"/>
      <c r="FN37" s="334"/>
      <c r="FO37" s="334"/>
      <c r="FP37" s="334"/>
      <c r="FQ37" s="334"/>
      <c r="FR37" s="334"/>
      <c r="FS37" s="334"/>
      <c r="FT37" s="334"/>
      <c r="FU37" s="334"/>
      <c r="FV37" s="334"/>
      <c r="FW37" s="334"/>
      <c r="FX37" s="90"/>
      <c r="FY37" s="334"/>
      <c r="FZ37" s="334"/>
      <c r="GA37" s="334"/>
      <c r="GB37" s="334"/>
      <c r="GC37" s="334"/>
      <c r="GD37" s="334"/>
      <c r="GE37" s="334"/>
      <c r="GF37" s="334"/>
      <c r="GG37" s="334"/>
      <c r="GH37" s="334"/>
      <c r="GI37" s="334"/>
      <c r="GJ37" s="334"/>
      <c r="GK37" s="334"/>
      <c r="GL37" s="334"/>
      <c r="GM37" s="334"/>
      <c r="GN37" s="334"/>
      <c r="GO37" s="334"/>
      <c r="GP37" s="334"/>
      <c r="GQ37" s="334"/>
      <c r="GR37" s="334"/>
      <c r="GS37" s="334"/>
      <c r="GT37" s="334"/>
      <c r="GU37" s="334"/>
      <c r="GV37" s="334"/>
      <c r="GW37" s="334"/>
      <c r="GX37" s="334"/>
      <c r="GY37" s="334"/>
      <c r="GZ37" s="334"/>
      <c r="HA37" s="334"/>
      <c r="HB37" s="334"/>
      <c r="HC37" s="334"/>
      <c r="HD37" s="334"/>
      <c r="HE37" s="90"/>
      <c r="HF37" s="334"/>
      <c r="HG37" s="334"/>
      <c r="HH37" s="334"/>
      <c r="HI37" s="334"/>
      <c r="HJ37" s="334"/>
      <c r="HK37" s="334"/>
      <c r="HL37" s="334"/>
      <c r="HM37" s="334"/>
      <c r="HN37" s="334"/>
      <c r="HO37" s="334"/>
      <c r="HP37" s="334"/>
      <c r="HQ37" s="334"/>
      <c r="HR37" s="334"/>
      <c r="HS37" s="334"/>
      <c r="HT37" s="334"/>
      <c r="HU37" s="334"/>
      <c r="HV37" s="334"/>
      <c r="HW37" s="334"/>
      <c r="HX37" s="334"/>
      <c r="HY37" s="334"/>
      <c r="HZ37" s="334"/>
      <c r="IA37" s="334"/>
      <c r="IB37" s="334"/>
      <c r="IC37" s="334"/>
      <c r="ID37" s="334"/>
      <c r="IE37" s="334"/>
      <c r="IF37" s="334"/>
      <c r="IG37" s="334"/>
      <c r="IH37" s="334"/>
      <c r="II37" s="334"/>
      <c r="IJ37" s="334"/>
      <c r="IK37" s="334"/>
      <c r="IL37" s="90"/>
      <c r="IM37" s="334"/>
      <c r="IN37" s="334"/>
      <c r="IO37" s="334"/>
      <c r="IP37" s="334"/>
      <c r="IQ37" s="334"/>
      <c r="IR37" s="334"/>
      <c r="IS37" s="334"/>
      <c r="IT37" s="334"/>
      <c r="IU37" s="334"/>
      <c r="IV37" s="334"/>
      <c r="IW37" s="334"/>
      <c r="IX37" s="334"/>
      <c r="IY37" s="334"/>
      <c r="IZ37" s="334"/>
      <c r="JA37" s="334"/>
      <c r="JB37" s="334"/>
      <c r="JC37" s="334"/>
      <c r="JD37" s="334"/>
      <c r="JE37" s="334"/>
      <c r="JF37" s="334"/>
      <c r="JG37" s="334"/>
      <c r="JH37" s="334"/>
      <c r="JI37" s="334"/>
      <c r="JJ37" s="334"/>
      <c r="JK37" s="334"/>
      <c r="JL37" s="334"/>
      <c r="JM37" s="334"/>
      <c r="JN37" s="334"/>
      <c r="JO37" s="334"/>
      <c r="JP37" s="334"/>
      <c r="JQ37" s="334"/>
      <c r="JR37" s="334"/>
      <c r="JS37" s="90"/>
      <c r="JT37" s="334"/>
      <c r="JU37" s="334"/>
      <c r="JV37" s="334"/>
      <c r="JW37" s="334"/>
      <c r="JX37" s="334"/>
      <c r="JY37" s="334"/>
      <c r="JZ37" s="334"/>
      <c r="KA37" s="334"/>
      <c r="KB37" s="334"/>
      <c r="KC37" s="334"/>
      <c r="KD37" s="334"/>
      <c r="KE37" s="334"/>
      <c r="KF37" s="334"/>
      <c r="KG37" s="334"/>
      <c r="KH37" s="334"/>
      <c r="KI37" s="334"/>
      <c r="KJ37" s="334"/>
      <c r="KK37" s="334"/>
      <c r="KL37" s="334"/>
      <c r="KM37" s="334"/>
      <c r="KN37" s="334"/>
      <c r="KO37" s="334"/>
      <c r="KP37" s="334"/>
      <c r="KQ37" s="334"/>
      <c r="KR37" s="334"/>
      <c r="KS37" s="334"/>
      <c r="KT37" s="334"/>
      <c r="KU37" s="334"/>
      <c r="KV37" s="334"/>
      <c r="KW37" s="334"/>
      <c r="KX37" s="334"/>
      <c r="KY37" s="334"/>
      <c r="KZ37" s="90"/>
      <c r="LA37" s="334"/>
      <c r="LB37" s="334"/>
      <c r="LC37" s="334"/>
      <c r="LD37" s="334"/>
      <c r="LE37" s="334"/>
      <c r="LF37" s="334"/>
      <c r="LG37" s="334"/>
      <c r="LH37" s="334"/>
      <c r="LI37" s="334"/>
      <c r="LJ37" s="334"/>
      <c r="LK37" s="334"/>
      <c r="LL37" s="334"/>
      <c r="LM37" s="334"/>
      <c r="LN37" s="334"/>
      <c r="LO37" s="334"/>
      <c r="LP37" s="334"/>
      <c r="LQ37" s="334"/>
      <c r="LR37" s="334"/>
      <c r="LS37" s="334"/>
      <c r="LT37" s="334"/>
      <c r="LU37" s="334"/>
      <c r="LV37" s="334"/>
      <c r="LW37" s="334"/>
      <c r="LX37" s="334"/>
      <c r="LY37" s="334"/>
      <c r="LZ37" s="334"/>
      <c r="MA37" s="334"/>
      <c r="MB37" s="334"/>
      <c r="MC37" s="334"/>
      <c r="MD37" s="334"/>
      <c r="ME37" s="334"/>
      <c r="MF37" s="334"/>
      <c r="MG37" s="90"/>
      <c r="MH37" s="462"/>
      <c r="MI37" s="153"/>
      <c r="MJ37" s="462"/>
      <c r="MK37" s="157"/>
      <c r="ML37" s="336"/>
      <c r="MM37" s="153"/>
      <c r="MN37" s="462"/>
      <c r="MO37" s="90"/>
      <c r="MP37" s="327"/>
      <c r="MQ37" s="90"/>
      <c r="MR37" s="90"/>
      <c r="MS37" s="90"/>
      <c r="MT37" s="90"/>
      <c r="MU37" s="90"/>
      <c r="MV37" s="90"/>
      <c r="MW37" s="90"/>
      <c r="MX37" s="90"/>
      <c r="MY37" s="90"/>
      <c r="MZ37" s="90"/>
      <c r="NA37" s="90"/>
      <c r="NB37" s="90"/>
      <c r="NC37" s="90"/>
      <c r="ND37" s="90"/>
      <c r="NE37" s="90"/>
      <c r="NF37" s="90"/>
      <c r="NG37" s="90"/>
      <c r="NH37" s="90"/>
      <c r="NI37" s="90"/>
      <c r="NJ37" s="90"/>
      <c r="NK37" s="90"/>
      <c r="NL37" s="90"/>
      <c r="NM37" s="90"/>
      <c r="NN37" s="90"/>
      <c r="NO37" s="90"/>
      <c r="NP37" s="90"/>
      <c r="NQ37" s="90"/>
      <c r="NR37" s="90"/>
      <c r="NS37" s="90"/>
      <c r="NT37" s="90"/>
      <c r="NU37" s="90"/>
      <c r="NV37" s="90"/>
      <c r="NW37" s="90"/>
      <c r="NX37" s="90"/>
      <c r="NY37" s="90"/>
      <c r="NZ37" s="90"/>
      <c r="OA37" s="90"/>
      <c r="OB37" s="90"/>
      <c r="OC37" s="90"/>
      <c r="OD37" s="90"/>
      <c r="OE37" s="90"/>
      <c r="OF37" s="90"/>
      <c r="OG37" s="90"/>
      <c r="OH37" s="90"/>
      <c r="OI37" s="90"/>
      <c r="OJ37" s="90"/>
      <c r="OK37" s="90"/>
      <c r="OL37" s="90"/>
      <c r="OM37" s="90"/>
      <c r="ON37" s="90"/>
      <c r="OO37" s="90"/>
      <c r="OP37" s="90"/>
      <c r="OQ37" s="90"/>
      <c r="OR37" s="90"/>
      <c r="OS37" s="90"/>
      <c r="OT37" s="90"/>
      <c r="OU37" s="90"/>
      <c r="OV37" s="90"/>
      <c r="OW37" s="90"/>
      <c r="OX37" s="90"/>
      <c r="OY37" s="90"/>
      <c r="OZ37" s="90"/>
      <c r="PA37" s="90"/>
      <c r="PB37" s="90"/>
      <c r="PC37" s="90"/>
      <c r="PD37" s="90"/>
      <c r="PE37" s="90"/>
      <c r="PF37" s="90"/>
      <c r="PG37" s="90"/>
      <c r="PH37" s="90"/>
      <c r="PI37" s="90"/>
      <c r="PJ37" s="90"/>
      <c r="PK37" s="90"/>
      <c r="PL37" s="90"/>
      <c r="PM37" s="90"/>
      <c r="PN37" s="90"/>
      <c r="PO37" s="90"/>
      <c r="PP37" s="90"/>
      <c r="PQ37" s="90"/>
      <c r="PR37" s="90"/>
      <c r="PS37" s="90"/>
      <c r="PT37" s="90"/>
      <c r="PU37" s="90"/>
      <c r="PV37" s="90"/>
      <c r="PW37" s="90"/>
      <c r="PX37" s="90"/>
      <c r="PY37" s="90"/>
      <c r="PZ37" s="90"/>
      <c r="QA37" s="90"/>
      <c r="QB37" s="90"/>
      <c r="QC37" s="90"/>
      <c r="QD37" s="90"/>
      <c r="QE37" s="90"/>
      <c r="QF37" s="90"/>
      <c r="QG37" s="90"/>
      <c r="QH37" s="90"/>
      <c r="QI37" s="90"/>
      <c r="QJ37" s="90"/>
      <c r="QK37" s="90"/>
      <c r="QL37" s="90"/>
      <c r="QM37" s="90"/>
      <c r="QN37" s="90"/>
      <c r="QO37" s="90"/>
      <c r="QP37" s="90"/>
      <c r="QQ37" s="90"/>
      <c r="QR37" s="90"/>
      <c r="QS37" s="90"/>
      <c r="QT37" s="90"/>
      <c r="QU37" s="90"/>
      <c r="QV37" s="90"/>
      <c r="QW37" s="90"/>
      <c r="QX37" s="90"/>
      <c r="QY37" s="90"/>
      <c r="QZ37" s="90"/>
      <c r="RA37" s="90"/>
      <c r="RB37" s="90"/>
      <c r="RC37" s="90"/>
      <c r="RD37" s="90"/>
      <c r="RE37" s="90"/>
      <c r="RF37" s="90"/>
      <c r="RG37" s="90"/>
      <c r="RH37" s="90"/>
      <c r="RI37" s="90"/>
      <c r="RJ37" s="90"/>
      <c r="RK37" s="90"/>
      <c r="RL37" s="90"/>
      <c r="RM37" s="90"/>
      <c r="RN37" s="90"/>
      <c r="RO37" s="90"/>
      <c r="RP37" s="90"/>
      <c r="RQ37" s="90"/>
      <c r="RR37" s="90"/>
      <c r="RS37" s="90"/>
      <c r="RT37" s="90"/>
      <c r="RU37" s="90"/>
      <c r="RV37" s="90"/>
      <c r="RW37" s="90"/>
      <c r="RX37" s="90"/>
      <c r="RY37" s="90"/>
      <c r="RZ37" s="90"/>
      <c r="SA37" s="90"/>
      <c r="SB37" s="90"/>
      <c r="SC37" s="90"/>
      <c r="SD37" s="90"/>
      <c r="SE37" s="90"/>
      <c r="SF37" s="90"/>
      <c r="SG37" s="90"/>
      <c r="SH37" s="90"/>
      <c r="SI37" s="90"/>
      <c r="SJ37" s="90"/>
      <c r="SK37" s="90"/>
      <c r="SL37" s="90"/>
      <c r="SM37" s="90"/>
      <c r="SN37" s="90"/>
      <c r="SO37" s="90"/>
      <c r="SP37" s="90"/>
      <c r="SQ37" s="90"/>
      <c r="SR37" s="90"/>
      <c r="SS37" s="90"/>
      <c r="ST37" s="90"/>
      <c r="SU37" s="90"/>
      <c r="SV37" s="90"/>
      <c r="SW37" s="90"/>
      <c r="SX37" s="90"/>
      <c r="SY37" s="90"/>
      <c r="SZ37" s="90"/>
      <c r="TA37" s="90"/>
      <c r="TB37" s="90"/>
      <c r="TC37" s="90"/>
      <c r="TD37" s="90"/>
      <c r="TE37" s="90"/>
      <c r="TF37" s="90"/>
      <c r="TG37" s="90"/>
      <c r="TH37" s="90"/>
      <c r="TI37" s="90"/>
      <c r="TJ37" s="90"/>
      <c r="TK37" s="90"/>
      <c r="TL37" s="90"/>
      <c r="TM37" s="90"/>
      <c r="TN37" s="90"/>
      <c r="TO37" s="90"/>
      <c r="TP37" s="90"/>
      <c r="TQ37" s="90"/>
      <c r="TR37" s="90"/>
      <c r="TS37" s="90"/>
      <c r="TT37" s="90"/>
      <c r="TU37" s="90"/>
      <c r="TV37" s="90"/>
      <c r="TW37" s="90"/>
      <c r="TX37" s="90"/>
      <c r="TY37" s="90"/>
      <c r="TZ37" s="90"/>
      <c r="UA37" s="90"/>
      <c r="UB37" s="90"/>
      <c r="UC37" s="90"/>
      <c r="UD37" s="90"/>
      <c r="UE37" s="90"/>
      <c r="UF37" s="90"/>
      <c r="UG37" s="90"/>
      <c r="UH37" s="90"/>
      <c r="UI37" s="90"/>
      <c r="UJ37" s="90"/>
      <c r="UK37" s="90"/>
      <c r="UL37" s="90"/>
      <c r="UM37" s="90"/>
      <c r="UN37" s="90"/>
      <c r="UO37" s="90"/>
      <c r="UP37" s="90"/>
      <c r="UQ37" s="90"/>
      <c r="UR37" s="90"/>
      <c r="US37" s="90"/>
      <c r="UT37" s="90"/>
      <c r="UU37" s="90"/>
      <c r="UV37" s="90"/>
      <c r="UW37" s="90"/>
      <c r="UX37" s="90"/>
      <c r="UY37" s="90"/>
      <c r="UZ37" s="90"/>
      <c r="VA37" s="90"/>
      <c r="VB37" s="90"/>
      <c r="VC37" s="90"/>
      <c r="VD37" s="90"/>
      <c r="VE37" s="90"/>
      <c r="VF37" s="90"/>
      <c r="VG37" s="90"/>
      <c r="VH37" s="90"/>
      <c r="VI37" s="90"/>
      <c r="VJ37" s="90"/>
      <c r="VK37" s="90"/>
      <c r="VL37" s="90"/>
      <c r="VM37" s="90"/>
      <c r="VN37" s="90"/>
      <c r="VO37" s="90"/>
      <c r="VP37" s="90"/>
      <c r="VQ37" s="90"/>
      <c r="VR37" s="90"/>
      <c r="VS37" s="90"/>
      <c r="VT37" s="90"/>
      <c r="VU37" s="90"/>
      <c r="VV37" s="90"/>
      <c r="VW37" s="90"/>
      <c r="VX37" s="90"/>
      <c r="VY37" s="90"/>
      <c r="VZ37" s="90"/>
      <c r="WA37" s="90"/>
      <c r="WB37" s="90"/>
      <c r="WC37" s="90"/>
      <c r="WD37" s="90"/>
      <c r="WE37" s="90"/>
      <c r="WF37" s="90"/>
      <c r="WG37" s="90"/>
      <c r="WH37" s="90"/>
      <c r="WI37" s="90"/>
      <c r="WJ37" s="90"/>
      <c r="WK37" s="90"/>
      <c r="WL37" s="90"/>
      <c r="WM37" s="90"/>
      <c r="WN37" s="90"/>
      <c r="WO37" s="90"/>
      <c r="WP37" s="90"/>
      <c r="WQ37" s="90"/>
      <c r="WR37" s="90"/>
      <c r="WS37" s="90"/>
      <c r="WT37" s="90"/>
      <c r="WU37" s="90"/>
      <c r="WV37" s="90"/>
      <c r="WW37" s="90"/>
      <c r="WX37" s="90"/>
      <c r="WY37" s="90"/>
      <c r="WZ37" s="90"/>
      <c r="XA37" s="90"/>
      <c r="XB37" s="90"/>
      <c r="XC37" s="90"/>
      <c r="XD37" s="90"/>
      <c r="XE37" s="90"/>
      <c r="XF37" s="90"/>
      <c r="XG37" s="90"/>
      <c r="XH37" s="90"/>
      <c r="XI37" s="90"/>
      <c r="XJ37" s="90"/>
      <c r="XK37" s="90"/>
      <c r="XL37" s="90"/>
      <c r="XM37" s="90"/>
      <c r="XN37" s="90"/>
      <c r="XO37" s="90"/>
      <c r="XP37" s="90"/>
      <c r="XQ37" s="90"/>
      <c r="XR37" s="90"/>
      <c r="XS37" s="90"/>
      <c r="XT37" s="90"/>
      <c r="XU37" s="90"/>
      <c r="XV37" s="90"/>
      <c r="XW37" s="90"/>
      <c r="XX37" s="90"/>
      <c r="XY37" s="90"/>
      <c r="XZ37" s="90"/>
      <c r="YA37" s="90"/>
      <c r="YB37" s="90"/>
      <c r="YC37" s="90"/>
      <c r="YD37" s="90"/>
      <c r="YE37" s="90"/>
      <c r="YF37" s="90"/>
      <c r="YG37" s="90"/>
      <c r="YH37" s="90"/>
      <c r="YI37" s="90"/>
      <c r="YJ37" s="90"/>
      <c r="YK37" s="90"/>
      <c r="YL37" s="90"/>
      <c r="YM37" s="90"/>
      <c r="YN37" s="90"/>
      <c r="YO37" s="90"/>
      <c r="YP37" s="90"/>
      <c r="YQ37" s="90"/>
      <c r="YR37" s="90"/>
      <c r="YS37" s="90"/>
      <c r="YT37" s="90"/>
      <c r="YU37" s="90"/>
      <c r="YV37" s="90"/>
      <c r="YW37" s="90"/>
      <c r="YX37" s="90"/>
      <c r="YY37" s="90"/>
      <c r="YZ37" s="90"/>
      <c r="ZA37" s="90"/>
      <c r="ZB37" s="90"/>
      <c r="ZC37" s="90"/>
      <c r="ZD37" s="90"/>
      <c r="ZE37" s="90"/>
      <c r="ZF37" s="90"/>
      <c r="ZG37" s="90"/>
      <c r="ZH37" s="90"/>
      <c r="ZI37" s="90"/>
      <c r="ZJ37" s="90"/>
      <c r="ZK37" s="90"/>
      <c r="ZL37" s="90"/>
      <c r="ZM37" s="90"/>
      <c r="ZN37" s="90"/>
      <c r="ZO37" s="90"/>
      <c r="ZP37" s="90"/>
      <c r="ZQ37" s="90"/>
      <c r="ZR37" s="90"/>
      <c r="ZS37" s="90"/>
      <c r="ZT37" s="90"/>
      <c r="ZU37" s="90"/>
      <c r="ZV37" s="90"/>
      <c r="ZW37" s="90"/>
      <c r="ZX37" s="90"/>
      <c r="ZY37" s="90"/>
      <c r="ZZ37" s="90"/>
      <c r="AAA37" s="90"/>
      <c r="AAB37" s="90"/>
      <c r="AAC37" s="90"/>
      <c r="AAD37" s="90"/>
      <c r="AAE37" s="90"/>
      <c r="AAF37" s="90"/>
      <c r="AAG37" s="90"/>
      <c r="AAH37" s="90"/>
      <c r="AAI37" s="90"/>
      <c r="AAJ37" s="90"/>
      <c r="AAK37" s="90"/>
      <c r="AAL37" s="90"/>
      <c r="AAM37" s="90"/>
      <c r="AAN37" s="90"/>
      <c r="AAO37" s="90"/>
      <c r="AAP37" s="90"/>
      <c r="AAQ37" s="90"/>
      <c r="AAR37" s="90"/>
      <c r="AAS37" s="90"/>
      <c r="AAT37" s="90"/>
      <c r="AAU37" s="90"/>
      <c r="AAV37" s="90"/>
      <c r="AAW37" s="90"/>
      <c r="AAX37" s="90"/>
      <c r="AAY37" s="90"/>
      <c r="AAZ37" s="90"/>
      <c r="ABA37" s="90"/>
      <c r="ABB37" s="90"/>
      <c r="ABC37" s="90"/>
      <c r="ABD37" s="90"/>
      <c r="ABE37" s="90"/>
      <c r="ABF37" s="90"/>
      <c r="ABG37" s="90"/>
      <c r="ABH37" s="90"/>
      <c r="ABI37" s="90"/>
      <c r="ABJ37" s="90"/>
      <c r="ABK37" s="90"/>
      <c r="ABL37" s="90"/>
      <c r="ABM37" s="90"/>
      <c r="ABN37" s="90"/>
      <c r="ABO37" s="90"/>
      <c r="ABP37" s="90"/>
      <c r="ABQ37" s="90"/>
      <c r="ABR37" s="90"/>
      <c r="ABS37" s="90"/>
      <c r="ABT37" s="90"/>
      <c r="ABU37" s="90"/>
      <c r="ABV37" s="90"/>
      <c r="ABW37" s="90"/>
      <c r="ABX37" s="90"/>
      <c r="ABY37" s="90"/>
      <c r="ABZ37" s="90"/>
      <c r="ACA37" s="90"/>
      <c r="ACB37" s="90"/>
      <c r="ACC37" s="90"/>
      <c r="ACD37" s="90"/>
      <c r="ACE37" s="90"/>
      <c r="ACF37" s="90"/>
      <c r="ACG37" s="90"/>
      <c r="ACH37" s="90"/>
      <c r="ACI37" s="90"/>
      <c r="ACJ37" s="90"/>
      <c r="ACK37" s="90"/>
      <c r="ACL37" s="90"/>
      <c r="ACM37" s="90"/>
      <c r="ACN37" s="90"/>
      <c r="ACO37" s="90"/>
      <c r="ACP37" s="90"/>
      <c r="ACQ37" s="90"/>
      <c r="ACR37" s="90"/>
      <c r="ACS37" s="90"/>
      <c r="ACT37" s="90"/>
      <c r="ACU37" s="90"/>
      <c r="ACV37" s="90"/>
      <c r="ACW37" s="90"/>
      <c r="ACX37" s="90"/>
      <c r="ACY37" s="90"/>
      <c r="ACZ37" s="90"/>
      <c r="ADA37" s="90"/>
      <c r="ADB37" s="90"/>
      <c r="ADC37" s="90"/>
      <c r="ADD37" s="90"/>
      <c r="ADE37" s="90"/>
      <c r="ADF37" s="90"/>
      <c r="ADG37" s="90"/>
      <c r="ADH37" s="90"/>
      <c r="ADI37" s="90"/>
      <c r="ADJ37" s="90"/>
      <c r="ADK37" s="90"/>
      <c r="ADL37" s="90"/>
      <c r="ADM37" s="90"/>
      <c r="ADN37" s="90"/>
      <c r="ADO37" s="90"/>
      <c r="ADP37" s="90"/>
      <c r="ADQ37" s="90"/>
      <c r="ADR37" s="90"/>
      <c r="ADS37" s="90"/>
      <c r="ADT37" s="90"/>
      <c r="ADU37" s="90"/>
      <c r="ADV37" s="90"/>
      <c r="ADW37" s="90"/>
      <c r="ADX37" s="90"/>
      <c r="ADY37" s="90"/>
      <c r="ADZ37" s="90"/>
      <c r="AEA37" s="90"/>
      <c r="AEB37" s="90"/>
      <c r="AEC37" s="90"/>
      <c r="AED37" s="90"/>
      <c r="AEE37" s="90"/>
      <c r="AEF37" s="90"/>
      <c r="AEG37" s="90"/>
      <c r="AEH37" s="90"/>
      <c r="AEI37" s="90"/>
      <c r="AEJ37" s="90"/>
      <c r="AEK37" s="90"/>
      <c r="AEL37" s="90"/>
      <c r="AEM37" s="90"/>
      <c r="AEN37" s="90"/>
      <c r="AEO37" s="90"/>
      <c r="AEP37" s="90"/>
      <c r="AEQ37" s="90"/>
      <c r="AER37" s="90"/>
      <c r="AES37" s="90"/>
      <c r="AET37" s="90"/>
      <c r="AEU37" s="90"/>
      <c r="AEV37" s="90"/>
      <c r="AEW37" s="90"/>
      <c r="AEX37" s="90"/>
      <c r="AEY37" s="90"/>
      <c r="AEZ37" s="90"/>
      <c r="AFA37" s="90"/>
      <c r="AFB37" s="90"/>
      <c r="AFC37" s="90"/>
      <c r="AFD37" s="90"/>
      <c r="AFE37" s="90"/>
      <c r="AFF37" s="90"/>
      <c r="AFG37" s="90"/>
      <c r="AFH37" s="90"/>
      <c r="AFI37" s="90"/>
      <c r="AFJ37" s="90"/>
      <c r="AFK37" s="90"/>
      <c r="AFL37" s="90"/>
      <c r="AFM37" s="90"/>
      <c r="AFN37" s="90"/>
      <c r="AFO37" s="90"/>
      <c r="AFP37" s="90"/>
      <c r="AFQ37" s="90"/>
      <c r="AFR37" s="90"/>
      <c r="AFS37" s="90"/>
      <c r="AFT37" s="90"/>
      <c r="AFU37" s="90"/>
      <c r="AFV37" s="90"/>
      <c r="AFW37" s="90"/>
      <c r="AFX37" s="90"/>
      <c r="AFY37" s="90"/>
      <c r="AFZ37" s="90"/>
      <c r="AGA37" s="90"/>
      <c r="AGB37" s="90"/>
      <c r="AGC37" s="90"/>
      <c r="AGD37" s="90"/>
      <c r="AGE37" s="90"/>
      <c r="AGF37" s="90"/>
      <c r="AGG37" s="90"/>
      <c r="AGH37" s="90"/>
      <c r="AGI37" s="90"/>
      <c r="AGJ37" s="90"/>
      <c r="AGK37" s="90"/>
      <c r="AGL37" s="90"/>
      <c r="AGM37" s="90"/>
      <c r="AGN37" s="90"/>
      <c r="AGO37" s="90"/>
      <c r="AGP37" s="90"/>
      <c r="AGQ37" s="90"/>
      <c r="AGR37" s="90"/>
      <c r="AGS37" s="90"/>
      <c r="AGT37" s="90"/>
      <c r="AGU37" s="90"/>
      <c r="AGV37" s="90"/>
      <c r="AGW37" s="90"/>
      <c r="AGX37" s="90"/>
      <c r="AGY37" s="90"/>
      <c r="AGZ37" s="90"/>
      <c r="AHA37" s="90"/>
      <c r="AHB37" s="90"/>
      <c r="AHC37" s="90"/>
      <c r="AHD37" s="90"/>
      <c r="AHE37" s="90"/>
      <c r="AHF37" s="90"/>
      <c r="AHG37" s="90"/>
      <c r="AHH37" s="90"/>
      <c r="AHI37" s="90"/>
      <c r="AHJ37" s="90"/>
      <c r="AHK37" s="90"/>
      <c r="AHL37" s="90"/>
      <c r="AHM37" s="90"/>
      <c r="AHN37" s="90"/>
      <c r="AHO37" s="90"/>
      <c r="AHP37" s="90"/>
      <c r="AHQ37" s="90"/>
      <c r="AHR37" s="90"/>
      <c r="AHS37" s="90"/>
      <c r="AHT37" s="90"/>
      <c r="AHU37" s="90"/>
      <c r="AHV37" s="90"/>
      <c r="AHW37" s="90"/>
      <c r="AHX37" s="90"/>
      <c r="AHY37" s="90"/>
      <c r="AHZ37" s="90"/>
      <c r="AIA37" s="90"/>
      <c r="AIB37" s="90"/>
      <c r="AIC37" s="90"/>
      <c r="AID37" s="90"/>
      <c r="AIE37" s="90"/>
      <c r="AIF37" s="90"/>
      <c r="AIG37" s="90"/>
      <c r="AIH37" s="90"/>
      <c r="AII37" s="90"/>
      <c r="AIJ37" s="90"/>
      <c r="AIK37" s="90"/>
      <c r="AIL37" s="90"/>
      <c r="AIM37" s="90"/>
      <c r="AIN37" s="90"/>
      <c r="AIO37" s="90"/>
      <c r="AIP37" s="90"/>
      <c r="AIQ37" s="90"/>
      <c r="AIR37" s="90"/>
      <c r="AIS37" s="90"/>
      <c r="AIT37" s="90"/>
      <c r="AIU37" s="90"/>
      <c r="AIV37" s="90"/>
      <c r="AIW37" s="90"/>
      <c r="AIX37" s="90"/>
      <c r="AIY37" s="90"/>
      <c r="AIZ37" s="90"/>
      <c r="AJA37" s="90"/>
      <c r="AJB37" s="90"/>
      <c r="AJC37" s="90"/>
      <c r="AJD37" s="90"/>
      <c r="AJE37" s="90"/>
      <c r="AJF37" s="90"/>
      <c r="AJG37" s="90"/>
      <c r="AJH37" s="90"/>
      <c r="AJI37" s="90"/>
      <c r="AJJ37" s="90"/>
      <c r="AJK37" s="90"/>
      <c r="AJL37" s="90"/>
      <c r="AJM37" s="90"/>
      <c r="AJN37" s="90"/>
      <c r="AJO37" s="90"/>
      <c r="AJP37" s="90"/>
      <c r="AJQ37" s="90"/>
      <c r="AJR37" s="90"/>
      <c r="AJS37" s="90"/>
      <c r="AJT37" s="90"/>
      <c r="AJU37" s="90"/>
      <c r="AJV37" s="90"/>
      <c r="AJW37" s="90"/>
      <c r="AJX37" s="90"/>
      <c r="AJY37" s="90"/>
      <c r="AJZ37" s="90"/>
      <c r="AKA37" s="90"/>
      <c r="AKB37" s="90"/>
      <c r="AKC37" s="90"/>
      <c r="AKD37" s="90"/>
      <c r="AKE37" s="90"/>
      <c r="AKF37" s="90"/>
      <c r="AKG37" s="90"/>
      <c r="AKH37" s="90"/>
      <c r="AKI37" s="90"/>
      <c r="AKJ37" s="90"/>
      <c r="AKK37" s="90"/>
      <c r="AKL37" s="90"/>
      <c r="AKM37" s="90"/>
      <c r="AKN37" s="90"/>
      <c r="AKO37" s="90"/>
      <c r="AKP37" s="90"/>
      <c r="AKQ37" s="90"/>
      <c r="AKR37" s="90"/>
      <c r="AKS37" s="90"/>
      <c r="AKT37" s="90"/>
      <c r="AKU37" s="90"/>
      <c r="AKV37" s="90"/>
      <c r="AKW37" s="90"/>
      <c r="AKX37" s="90"/>
      <c r="AKY37" s="90"/>
      <c r="AKZ37" s="90"/>
      <c r="ALA37" s="90"/>
      <c r="ALB37" s="90"/>
      <c r="ALC37" s="90"/>
      <c r="ALD37" s="90"/>
      <c r="ALE37" s="90"/>
      <c r="ALF37" s="90"/>
      <c r="ALG37" s="90"/>
      <c r="ALH37" s="90"/>
      <c r="ALI37" s="90"/>
      <c r="ALJ37" s="90"/>
      <c r="ALK37" s="90"/>
      <c r="ALL37" s="90"/>
      <c r="ALM37" s="90"/>
      <c r="ALN37" s="90"/>
      <c r="ALO37" s="90"/>
      <c r="ALP37" s="90"/>
      <c r="ALQ37" s="90"/>
      <c r="ALR37" s="90"/>
      <c r="ALS37" s="90"/>
      <c r="ALT37" s="90"/>
      <c r="ALU37" s="90"/>
      <c r="ALV37" s="90"/>
      <c r="ALW37" s="90"/>
      <c r="ALX37" s="90"/>
      <c r="ALY37" s="90"/>
      <c r="ALZ37" s="90"/>
      <c r="AMA37" s="90"/>
      <c r="AMB37" s="90"/>
      <c r="AMC37" s="90"/>
      <c r="AMD37" s="90"/>
      <c r="AME37" s="90"/>
      <c r="AMF37" s="90"/>
      <c r="AMG37" s="90"/>
      <c r="AMH37" s="90"/>
      <c r="AMI37" s="90"/>
      <c r="AMJ37" s="90"/>
      <c r="AMK37" s="90"/>
      <c r="AML37" s="90"/>
      <c r="AMM37" s="90"/>
      <c r="AMN37" s="90"/>
      <c r="AMO37" s="90"/>
      <c r="AMP37" s="90"/>
      <c r="AMQ37" s="90"/>
      <c r="AMR37" s="90"/>
      <c r="AMS37" s="90"/>
      <c r="AMT37" s="90"/>
      <c r="AMU37" s="90"/>
      <c r="AMV37" s="90"/>
      <c r="AMW37" s="90"/>
      <c r="AMX37" s="90"/>
      <c r="AMY37" s="90"/>
      <c r="AMZ37" s="90"/>
      <c r="ANA37" s="90"/>
      <c r="ANB37" s="90"/>
      <c r="ANC37" s="90"/>
      <c r="AND37" s="90"/>
      <c r="ANE37" s="90"/>
      <c r="ANF37" s="90"/>
      <c r="ANG37" s="90"/>
      <c r="ANH37" s="90"/>
      <c r="ANI37" s="90"/>
      <c r="ANJ37" s="90"/>
      <c r="ANK37" s="90"/>
      <c r="ANL37" s="90"/>
      <c r="ANM37" s="90"/>
      <c r="ANN37" s="90"/>
      <c r="ANO37" s="90"/>
      <c r="ANP37" s="90"/>
      <c r="ANQ37" s="90"/>
      <c r="ANR37" s="90"/>
      <c r="ANS37" s="90"/>
      <c r="ANT37" s="90"/>
      <c r="ANU37" s="90"/>
      <c r="ANV37" s="90"/>
      <c r="ANW37" s="90"/>
      <c r="ANX37" s="90"/>
      <c r="ANY37" s="90"/>
      <c r="ANZ37" s="90"/>
      <c r="AOA37" s="90"/>
      <c r="AOB37" s="90"/>
      <c r="AOC37" s="90"/>
      <c r="AOD37" s="90"/>
      <c r="AOE37" s="90"/>
      <c r="AOF37" s="90"/>
      <c r="AOG37" s="90"/>
      <c r="AOH37" s="90"/>
      <c r="AOI37" s="90"/>
      <c r="AOJ37" s="90"/>
      <c r="AOK37" s="90"/>
      <c r="AOL37" s="90"/>
      <c r="AOM37" s="90"/>
      <c r="AON37" s="90"/>
      <c r="AOO37" s="90"/>
      <c r="AOP37" s="90"/>
      <c r="AOQ37" s="90"/>
      <c r="AOR37" s="90"/>
      <c r="AOS37" s="90"/>
      <c r="AOT37" s="90"/>
      <c r="AOU37" s="90"/>
      <c r="AOV37" s="90"/>
      <c r="AOW37" s="90"/>
      <c r="AOX37" s="90"/>
      <c r="AOY37" s="90"/>
      <c r="AOZ37" s="90"/>
      <c r="APA37" s="90"/>
      <c r="APB37" s="90"/>
      <c r="APC37" s="90"/>
      <c r="APD37" s="90"/>
      <c r="APE37" s="90"/>
      <c r="APF37" s="90"/>
      <c r="APG37" s="90"/>
      <c r="APH37" s="90"/>
      <c r="API37" s="90"/>
      <c r="APJ37" s="90"/>
      <c r="APK37" s="90"/>
      <c r="APL37" s="90"/>
      <c r="APM37" s="90"/>
      <c r="APN37" s="90"/>
      <c r="APO37" s="90"/>
      <c r="APP37" s="90"/>
      <c r="APQ37" s="90"/>
      <c r="APR37" s="90"/>
      <c r="APS37" s="90"/>
      <c r="APT37" s="90"/>
      <c r="APU37" s="90"/>
      <c r="APV37" s="90"/>
      <c r="APW37" s="90"/>
      <c r="APX37" s="90"/>
      <c r="APY37" s="90"/>
      <c r="APZ37" s="90"/>
      <c r="AQA37" s="90"/>
      <c r="AQB37" s="90"/>
      <c r="AQC37" s="90"/>
      <c r="AQD37" s="90"/>
      <c r="AQE37" s="90"/>
      <c r="AQF37" s="90"/>
      <c r="AQG37" s="90"/>
      <c r="AQH37" s="90"/>
      <c r="AQI37" s="90"/>
      <c r="AQJ37" s="90"/>
      <c r="AQK37" s="90"/>
      <c r="AQL37" s="90"/>
      <c r="AQM37" s="90"/>
      <c r="AQN37" s="90"/>
      <c r="AQO37" s="90"/>
      <c r="AQP37" s="90"/>
      <c r="AQQ37" s="90"/>
      <c r="AQR37" s="90"/>
      <c r="AQS37" s="90"/>
      <c r="AQT37" s="90"/>
      <c r="AQU37" s="90"/>
      <c r="AQV37" s="90"/>
      <c r="AQW37" s="90"/>
      <c r="AQX37" s="90"/>
      <c r="AQY37" s="90"/>
      <c r="AQZ37" s="90"/>
      <c r="ARA37" s="90"/>
      <c r="ARB37" s="90"/>
      <c r="ARC37" s="90"/>
      <c r="ARD37" s="90"/>
      <c r="ARE37" s="90"/>
      <c r="ARF37" s="90"/>
      <c r="ARG37" s="90"/>
      <c r="ARH37" s="90"/>
      <c r="ARI37" s="90"/>
      <c r="ARJ37" s="90"/>
      <c r="ARK37" s="90"/>
      <c r="ARL37" s="90"/>
      <c r="ARM37" s="90"/>
      <c r="ARN37" s="90"/>
      <c r="ARO37" s="90"/>
      <c r="ARP37" s="90"/>
      <c r="ARQ37" s="90"/>
      <c r="ARR37" s="90"/>
      <c r="ARS37" s="90"/>
      <c r="ART37" s="90"/>
      <c r="ARU37" s="90"/>
      <c r="ARV37" s="90"/>
      <c r="ARW37" s="90"/>
      <c r="ARX37" s="90"/>
      <c r="ARY37" s="90"/>
      <c r="ARZ37" s="90"/>
      <c r="ASA37" s="90"/>
      <c r="ASB37" s="90"/>
      <c r="ASC37" s="90"/>
      <c r="ASD37" s="90"/>
      <c r="ASE37" s="90"/>
      <c r="ASF37" s="90"/>
      <c r="ASG37" s="90"/>
      <c r="ASH37" s="90"/>
      <c r="ASI37" s="90"/>
      <c r="ASJ37" s="90"/>
      <c r="ASK37" s="90"/>
      <c r="ASL37" s="90"/>
      <c r="ASM37" s="90"/>
      <c r="ASN37" s="90"/>
      <c r="ASO37" s="90"/>
      <c r="ASP37" s="90"/>
      <c r="ASQ37" s="90"/>
      <c r="ASR37" s="90"/>
      <c r="ASS37" s="90"/>
      <c r="AST37" s="90"/>
      <c r="ASU37" s="90"/>
      <c r="ASV37" s="90"/>
      <c r="ASW37" s="90"/>
      <c r="ASX37" s="90"/>
      <c r="ASY37" s="90"/>
      <c r="ASZ37" s="90"/>
      <c r="ATA37" s="90"/>
      <c r="ATB37" s="90"/>
      <c r="ATC37" s="90"/>
      <c r="ATD37" s="90"/>
      <c r="ATE37" s="90"/>
      <c r="ATF37" s="90"/>
      <c r="ATG37" s="90"/>
      <c r="ATH37" s="90"/>
      <c r="ATI37" s="90"/>
      <c r="ATJ37" s="90"/>
      <c r="ATK37" s="90"/>
      <c r="ATL37" s="90"/>
      <c r="ATM37" s="90"/>
      <c r="ATN37" s="90"/>
      <c r="ATO37" s="90"/>
      <c r="ATP37" s="90"/>
      <c r="ATQ37" s="90"/>
      <c r="ATR37" s="90"/>
      <c r="ATS37" s="90"/>
      <c r="ATT37" s="90"/>
      <c r="ATU37" s="90"/>
      <c r="ATV37" s="90"/>
      <c r="ATW37" s="90"/>
      <c r="ATX37" s="90"/>
      <c r="ATY37" s="90"/>
      <c r="ATZ37" s="90"/>
      <c r="AUA37" s="90"/>
      <c r="AUB37" s="90"/>
      <c r="AUC37" s="90"/>
      <c r="AUD37" s="90"/>
      <c r="AUE37" s="90"/>
      <c r="AUF37" s="90"/>
      <c r="AUG37" s="90"/>
      <c r="AUH37" s="90"/>
      <c r="AUI37" s="90"/>
      <c r="AUJ37" s="90"/>
      <c r="AUK37" s="90"/>
      <c r="AUL37" s="90"/>
      <c r="AUM37" s="90"/>
      <c r="AUN37" s="90"/>
      <c r="AUO37" s="90"/>
      <c r="AUP37" s="90"/>
      <c r="AUQ37" s="90"/>
      <c r="AUR37" s="90"/>
      <c r="AUS37" s="90"/>
      <c r="AUT37" s="90"/>
      <c r="AUU37" s="90"/>
      <c r="AUV37" s="90"/>
      <c r="AUW37" s="90"/>
      <c r="AUX37" s="90"/>
      <c r="AUY37" s="90"/>
      <c r="AUZ37" s="90"/>
      <c r="AVA37" s="90"/>
      <c r="AVB37" s="90"/>
      <c r="AVC37" s="90"/>
      <c r="AVD37" s="90"/>
      <c r="AVE37" s="90"/>
      <c r="AVF37" s="90"/>
      <c r="AVG37" s="90"/>
      <c r="AVH37" s="90"/>
      <c r="AVI37" s="90"/>
      <c r="AVJ37" s="90"/>
      <c r="AVK37" s="90"/>
      <c r="AVL37" s="90"/>
      <c r="AVM37" s="90"/>
      <c r="AVN37" s="90"/>
      <c r="AVO37" s="90"/>
      <c r="AVP37" s="90"/>
      <c r="AVQ37" s="90"/>
      <c r="AVR37" s="90"/>
      <c r="AVS37" s="90"/>
      <c r="AVT37" s="90"/>
      <c r="AVU37" s="90"/>
      <c r="AVV37" s="90"/>
      <c r="AVW37" s="90"/>
      <c r="AVX37" s="90"/>
      <c r="AVY37" s="90"/>
      <c r="AVZ37" s="90"/>
      <c r="AWA37" s="90"/>
      <c r="AWB37" s="90"/>
      <c r="AWC37" s="90"/>
      <c r="AWD37" s="90"/>
      <c r="AWE37" s="90"/>
      <c r="AWF37" s="90"/>
      <c r="AWG37" s="90"/>
      <c r="AWH37" s="90"/>
      <c r="AWI37" s="90"/>
      <c r="AWJ37" s="90"/>
      <c r="AWK37" s="90"/>
      <c r="AWL37" s="90"/>
      <c r="AWM37" s="90"/>
      <c r="AWN37" s="90"/>
      <c r="AWO37" s="90"/>
      <c r="AWP37" s="90"/>
      <c r="AWQ37" s="90"/>
      <c r="AWR37" s="90"/>
      <c r="AWS37" s="90"/>
      <c r="AWT37" s="90"/>
      <c r="AWU37" s="90"/>
      <c r="AWV37" s="90"/>
      <c r="AWW37" s="90"/>
      <c r="AWX37" s="90"/>
      <c r="AWY37" s="90"/>
      <c r="AWZ37" s="90"/>
      <c r="AXA37" s="90"/>
      <c r="AXB37" s="90"/>
      <c r="AXC37" s="90"/>
      <c r="AXD37" s="90"/>
      <c r="AXE37" s="90"/>
      <c r="AXF37" s="90"/>
      <c r="AXG37" s="90"/>
      <c r="AXH37" s="90"/>
      <c r="AXI37" s="90"/>
      <c r="AXJ37" s="90"/>
      <c r="AXK37" s="90"/>
      <c r="AXL37" s="90"/>
      <c r="AXM37" s="90"/>
      <c r="AXN37" s="90"/>
      <c r="AXO37" s="90"/>
      <c r="AXP37" s="90"/>
      <c r="AXQ37" s="90"/>
      <c r="AXR37" s="90"/>
      <c r="AXS37" s="90"/>
      <c r="AXT37" s="90"/>
      <c r="AXU37" s="90"/>
      <c r="AXV37" s="90"/>
      <c r="AXW37" s="90"/>
      <c r="AXX37" s="90"/>
      <c r="AXY37" s="90"/>
      <c r="AXZ37" s="90"/>
      <c r="AYA37" s="90"/>
      <c r="AYB37" s="90"/>
      <c r="AYC37" s="90"/>
      <c r="AYD37" s="90"/>
      <c r="AYE37" s="90"/>
      <c r="AYF37" s="90"/>
      <c r="AYG37" s="90"/>
      <c r="AYH37" s="90"/>
      <c r="AYI37" s="90"/>
      <c r="AYJ37" s="90"/>
      <c r="AYK37" s="90"/>
      <c r="AYL37" s="90"/>
      <c r="AYM37" s="90"/>
      <c r="AYN37" s="90"/>
      <c r="AYO37" s="90"/>
      <c r="AYP37" s="90"/>
      <c r="AYQ37" s="90"/>
      <c r="AYR37" s="90"/>
      <c r="AYS37" s="90"/>
      <c r="AYT37" s="90"/>
      <c r="AYU37" s="90"/>
      <c r="AYV37" s="90"/>
      <c r="AYW37" s="90"/>
      <c r="AYX37" s="90"/>
      <c r="AYY37" s="90"/>
      <c r="AYZ37" s="90"/>
      <c r="AZA37" s="90"/>
      <c r="AZB37" s="90"/>
      <c r="AZC37" s="90"/>
      <c r="AZD37" s="90"/>
      <c r="AZE37" s="90"/>
      <c r="AZF37" s="90"/>
      <c r="AZG37" s="90"/>
      <c r="AZH37" s="90"/>
      <c r="AZI37" s="90"/>
      <c r="AZJ37" s="90"/>
      <c r="AZK37" s="90"/>
      <c r="AZL37" s="90"/>
      <c r="AZM37" s="90"/>
      <c r="AZN37" s="90"/>
      <c r="AZO37" s="90"/>
      <c r="AZP37" s="90"/>
      <c r="AZQ37" s="90"/>
      <c r="AZR37" s="90"/>
      <c r="AZS37" s="90"/>
      <c r="AZT37" s="90"/>
      <c r="AZU37" s="90"/>
      <c r="AZV37" s="90"/>
      <c r="AZW37" s="90"/>
      <c r="AZX37" s="90"/>
      <c r="AZY37" s="90"/>
      <c r="AZZ37" s="90"/>
      <c r="BAA37" s="90"/>
      <c r="BAB37" s="90"/>
      <c r="BAC37" s="90"/>
      <c r="BAD37" s="90"/>
      <c r="BAE37" s="90"/>
      <c r="BAF37" s="90"/>
      <c r="BAG37" s="90"/>
      <c r="BAH37" s="90"/>
      <c r="BAI37" s="90"/>
      <c r="BAJ37" s="90"/>
      <c r="BAK37" s="90"/>
      <c r="BAL37" s="90"/>
      <c r="BAM37" s="90"/>
      <c r="BAN37" s="90"/>
      <c r="BAO37" s="90"/>
      <c r="BAP37" s="90"/>
      <c r="BAQ37" s="90"/>
      <c r="BAR37" s="90"/>
      <c r="BAS37" s="90"/>
      <c r="BAT37" s="90"/>
      <c r="BAU37" s="90"/>
      <c r="BAV37" s="90"/>
      <c r="BAW37" s="90"/>
      <c r="BAX37" s="90"/>
      <c r="BAY37" s="90"/>
      <c r="BAZ37" s="90"/>
      <c r="BBA37" s="90"/>
      <c r="BBB37" s="90"/>
      <c r="BBC37" s="90"/>
      <c r="BBD37" s="90"/>
      <c r="BBE37" s="90"/>
      <c r="BBF37" s="90"/>
      <c r="BBG37" s="90"/>
      <c r="BBH37" s="90"/>
      <c r="BBI37" s="90"/>
      <c r="BBJ37" s="90"/>
      <c r="BBK37" s="90"/>
      <c r="BBL37" s="90"/>
      <c r="BBM37" s="90"/>
      <c r="BBN37" s="90"/>
      <c r="BBO37" s="90"/>
      <c r="BBP37" s="90"/>
      <c r="BBQ37" s="90"/>
      <c r="BBR37" s="90"/>
      <c r="BBS37" s="90"/>
      <c r="BBT37" s="90"/>
      <c r="BBU37" s="90"/>
      <c r="BBV37" s="90"/>
      <c r="BBW37" s="90"/>
      <c r="BBX37" s="90"/>
      <c r="BBY37" s="90"/>
      <c r="BBZ37" s="90"/>
      <c r="BCA37" s="90"/>
      <c r="BCB37" s="90"/>
      <c r="BCC37" s="90"/>
      <c r="BCD37" s="90"/>
      <c r="BCE37" s="90"/>
      <c r="BCF37" s="90"/>
      <c r="BCG37" s="90"/>
      <c r="BCH37" s="90"/>
      <c r="BCI37" s="90"/>
      <c r="BCJ37" s="90"/>
      <c r="BCK37" s="90"/>
      <c r="BCL37" s="90"/>
      <c r="BCM37" s="90"/>
      <c r="BCN37" s="90"/>
      <c r="BCO37" s="90"/>
      <c r="BCP37" s="90"/>
      <c r="BCQ37" s="90"/>
      <c r="BCR37" s="90"/>
      <c r="BCS37" s="90"/>
      <c r="BCT37" s="90"/>
      <c r="BCU37" s="90"/>
      <c r="BCV37" s="90"/>
      <c r="BCW37" s="90"/>
      <c r="BCX37" s="90"/>
      <c r="BCY37" s="90"/>
      <c r="BCZ37" s="90"/>
      <c r="BDA37" s="90"/>
      <c r="BDB37" s="90"/>
      <c r="BDC37" s="90"/>
      <c r="BDD37" s="90"/>
      <c r="BDE37" s="90"/>
      <c r="BDF37" s="90"/>
      <c r="BDG37" s="90"/>
      <c r="BDH37" s="90"/>
      <c r="BDI37" s="90"/>
      <c r="BDJ37" s="90"/>
      <c r="BDK37" s="90"/>
      <c r="BDL37" s="90"/>
      <c r="BDM37" s="90"/>
      <c r="BDN37" s="90"/>
      <c r="BDO37" s="90"/>
      <c r="BDP37" s="90"/>
      <c r="BDQ37" s="90"/>
      <c r="BDR37" s="90"/>
      <c r="BDS37" s="90"/>
      <c r="BDT37" s="90"/>
      <c r="BDU37" s="90"/>
      <c r="BDV37" s="90"/>
      <c r="BDW37" s="90"/>
      <c r="BDX37" s="90"/>
      <c r="BDY37" s="90"/>
      <c r="BDZ37" s="90"/>
      <c r="BEA37" s="90"/>
      <c r="BEB37" s="90"/>
      <c r="BEC37" s="90"/>
      <c r="BED37" s="90"/>
      <c r="BEE37" s="90"/>
      <c r="BEF37" s="90"/>
      <c r="BEG37" s="90"/>
      <c r="BEH37" s="90"/>
      <c r="BEI37" s="90"/>
      <c r="BEJ37" s="90"/>
      <c r="BEK37" s="90"/>
      <c r="BEL37" s="90"/>
      <c r="BEM37" s="90"/>
      <c r="BEN37" s="90"/>
      <c r="BEO37" s="90"/>
      <c r="BEP37" s="90"/>
      <c r="BEQ37" s="90"/>
      <c r="BER37" s="90"/>
      <c r="BES37" s="90"/>
      <c r="BET37" s="90"/>
      <c r="BEU37" s="90"/>
      <c r="BEV37" s="90"/>
      <c r="BEW37" s="90"/>
      <c r="BEX37" s="90"/>
      <c r="BEY37" s="90"/>
      <c r="BEZ37" s="90"/>
      <c r="BFA37" s="90"/>
      <c r="BFB37" s="90"/>
      <c r="BFC37" s="90"/>
      <c r="BFD37" s="90"/>
      <c r="BFE37" s="90"/>
      <c r="BFF37" s="90"/>
      <c r="BFG37" s="90"/>
      <c r="BFH37" s="90"/>
      <c r="BFI37" s="90"/>
      <c r="BFJ37" s="90"/>
      <c r="BFK37" s="90"/>
      <c r="BFL37" s="90"/>
      <c r="BFM37" s="90"/>
      <c r="BFN37" s="90"/>
      <c r="BFO37" s="90"/>
      <c r="BFP37" s="90"/>
      <c r="BFQ37" s="90"/>
      <c r="BFR37" s="90"/>
      <c r="BFS37" s="90"/>
      <c r="BFT37" s="90"/>
      <c r="BFU37" s="90"/>
      <c r="BFV37" s="90"/>
      <c r="BFW37" s="90"/>
      <c r="BFX37" s="90"/>
      <c r="BFY37" s="90"/>
      <c r="BFZ37" s="90"/>
      <c r="BGA37" s="90"/>
    </row>
    <row r="38" spans="1:1535" s="156" customFormat="1" ht="12" customHeight="1" x14ac:dyDescent="0.2">
      <c r="A38" s="345" t="s">
        <v>128</v>
      </c>
      <c r="B38" s="346"/>
      <c r="C38" s="182">
        <f>Zápisy!W897</f>
        <v>0</v>
      </c>
      <c r="D38" s="170">
        <f>Zápisy!X897</f>
        <v>6</v>
      </c>
      <c r="E38" s="167">
        <f>Zápisy!U436</f>
        <v>0</v>
      </c>
      <c r="F38" s="177">
        <f>Zápisy!V436</f>
        <v>6</v>
      </c>
      <c r="G38" s="137">
        <f>Zápisy!U1689</f>
        <v>2</v>
      </c>
      <c r="H38" s="170">
        <f>Zápisy!V1689</f>
        <v>4</v>
      </c>
      <c r="I38" s="167">
        <f>Zápisy!W281</f>
        <v>0</v>
      </c>
      <c r="J38" s="177">
        <f>Zápisy!X281</f>
        <v>6</v>
      </c>
      <c r="K38" s="137">
        <f>Zápisy!W1492</f>
        <v>0</v>
      </c>
      <c r="L38" s="170">
        <f>Zápisy!X1492</f>
        <v>6</v>
      </c>
      <c r="M38" s="167">
        <f>Zápisy!U127</f>
        <v>0</v>
      </c>
      <c r="N38" s="177">
        <f>Zápisy!V127</f>
        <v>6</v>
      </c>
      <c r="O38" s="137">
        <f>Zápisy!U1293</f>
        <v>2</v>
      </c>
      <c r="P38" s="170">
        <f>Zápisy!V1293</f>
        <v>4</v>
      </c>
      <c r="Q38" s="167">
        <f>Zápisy!W2613</f>
        <v>2</v>
      </c>
      <c r="R38" s="177">
        <f>Zápisy!X2613</f>
        <v>4</v>
      </c>
      <c r="S38" s="137">
        <f>Zápisy!W1096</f>
        <v>0</v>
      </c>
      <c r="T38" s="170">
        <f>Zápisy!X1096</f>
        <v>6</v>
      </c>
      <c r="U38" s="167">
        <f>Zápisy!U2460</f>
        <v>0</v>
      </c>
      <c r="V38" s="177">
        <f>Zápisy!V2460</f>
        <v>6</v>
      </c>
      <c r="W38" s="284" t="s">
        <v>81</v>
      </c>
      <c r="X38" s="285"/>
      <c r="Y38" s="167">
        <f>Zápisy!W2284</f>
        <v>2</v>
      </c>
      <c r="Z38" s="177">
        <f>Zápisy!X2284</f>
        <v>4</v>
      </c>
      <c r="AA38" s="137">
        <f>Zápisy!U744</f>
        <v>4</v>
      </c>
      <c r="AB38" s="170">
        <f>Zápisy!V744</f>
        <v>2</v>
      </c>
      <c r="AC38" s="167">
        <f>Zápisy!U2085</f>
        <v>1</v>
      </c>
      <c r="AD38" s="177">
        <f>Zápisy!V2085</f>
        <v>5</v>
      </c>
      <c r="AE38" s="137">
        <f>Zápisy!W589</f>
        <v>0</v>
      </c>
      <c r="AF38" s="170">
        <f>Zápisy!X589</f>
        <v>6</v>
      </c>
      <c r="AG38" s="167">
        <f>Zápisy!W1888</f>
        <v>4</v>
      </c>
      <c r="AH38" s="134">
        <f>Zápisy!X1888</f>
        <v>2</v>
      </c>
      <c r="AI38" s="351">
        <f>SUM(CD38:DI38)</f>
        <v>15</v>
      </c>
      <c r="AJ38" s="420">
        <f>SUM(DK38:EP40)</f>
        <v>2</v>
      </c>
      <c r="AK38" s="420">
        <f>SUM(ER38:FW40)</f>
        <v>0</v>
      </c>
      <c r="AL38" s="420">
        <f>SUM(FY38:HD40)</f>
        <v>13</v>
      </c>
      <c r="AM38" s="376">
        <f>SUM(HF38:IK40)</f>
        <v>17</v>
      </c>
      <c r="AN38" s="443" t="s">
        <v>62</v>
      </c>
      <c r="AO38" s="399">
        <f>SUM(IM38:JR40)</f>
        <v>73</v>
      </c>
      <c r="AP38" s="394">
        <f>SUM(JT38:KY40)</f>
        <v>38</v>
      </c>
      <c r="AQ38" s="400" t="s">
        <v>62</v>
      </c>
      <c r="AR38" s="395">
        <f>SUM(LA38:MF40)</f>
        <v>82</v>
      </c>
      <c r="AS38" s="355">
        <f>IF(AI38=0,0,ML38/AI38)</f>
        <v>901.26666666666665</v>
      </c>
      <c r="AT38" s="352">
        <f>SUM(AW38:CB40)</f>
        <v>4</v>
      </c>
      <c r="AU38" s="342">
        <f t="shared" ref="AU38" si="18">RANK(MN38,$MN$8:$MN$55)</f>
        <v>15</v>
      </c>
      <c r="AV38" s="90"/>
      <c r="AW38" s="334">
        <f>IF(C38&gt;D38,2,IF(AND(C38=D38,C38&gt;1),1,0))</f>
        <v>0</v>
      </c>
      <c r="AX38" s="334"/>
      <c r="AY38" s="334">
        <f>IF(E38&gt;F38,2,IF(AND(E38=F38,E38&gt;1),1,0))</f>
        <v>0</v>
      </c>
      <c r="AZ38" s="334"/>
      <c r="BA38" s="334">
        <f>IF(G38&gt;H38,2,IF(AND(G38=H38,G38&gt;1),1,0))</f>
        <v>0</v>
      </c>
      <c r="BB38" s="334"/>
      <c r="BC38" s="334">
        <f>IF(I38&gt;J38,2,IF(AND(I38=J38,I38&gt;1),1,0))</f>
        <v>0</v>
      </c>
      <c r="BD38" s="334"/>
      <c r="BE38" s="334">
        <f>IF(K38&gt;L38,2,IF(AND(K38=L38,K38&gt;1),1,0))</f>
        <v>0</v>
      </c>
      <c r="BF38" s="334"/>
      <c r="BG38" s="334">
        <f>IF(M38&gt;N38,2,IF(AND(M38=N38,M38&gt;1),1,0))</f>
        <v>0</v>
      </c>
      <c r="BH38" s="334"/>
      <c r="BI38" s="334">
        <f>IF(O38&gt;P38,2,IF(AND(O38=P38,O38&gt;1),1,0))</f>
        <v>0</v>
      </c>
      <c r="BJ38" s="334"/>
      <c r="BK38" s="334">
        <f>IF(Q38&gt;R38,2,IF(AND(Q38=R38,Q38&gt;1),1,0))</f>
        <v>0</v>
      </c>
      <c r="BL38" s="334"/>
      <c r="BM38" s="334">
        <f>IF(S38&gt;T38,2,IF(AND(S38=T38,S38&gt;1),1,0))</f>
        <v>0</v>
      </c>
      <c r="BN38" s="334"/>
      <c r="BO38" s="334">
        <f>IF(U38&gt;V38,2,IF(AND(U38=V38,U38&gt;1),1,0))</f>
        <v>0</v>
      </c>
      <c r="BP38" s="334"/>
      <c r="BQ38" s="334"/>
      <c r="BR38" s="334"/>
      <c r="BS38" s="334">
        <f>IF(Y38&gt;Z38,2,IF(AND(Y38=Z38,Y38&gt;1),1,0))</f>
        <v>0</v>
      </c>
      <c r="BT38" s="334"/>
      <c r="BU38" s="334">
        <f>IF(AA38&gt;AB38,2,IF(AND(AA38=AB38,AA38&gt;1),1,0))</f>
        <v>2</v>
      </c>
      <c r="BV38" s="334"/>
      <c r="BW38" s="334">
        <f>IF(AC38&gt;AD38,2,IF(AND(AC38=AD38,AC38&gt;1),1,0))</f>
        <v>0</v>
      </c>
      <c r="BX38" s="334"/>
      <c r="BY38" s="334">
        <f>IF(AE38&gt;AF38,2,IF(AND(AE38=AF38,AE38&gt;1),1,0))</f>
        <v>0</v>
      </c>
      <c r="BZ38" s="334"/>
      <c r="CA38" s="334">
        <f>IF(AG38&gt;AH38,2,IF(AND(AG38=AH38,AG38&gt;1),1,0))</f>
        <v>2</v>
      </c>
      <c r="CB38" s="334"/>
      <c r="CC38" s="90"/>
      <c r="CD38" s="334">
        <f>IF(C38+D38&gt;0,1,0)</f>
        <v>1</v>
      </c>
      <c r="CE38" s="334"/>
      <c r="CF38" s="334">
        <f>IF(E38+F38&gt;0,1,0)</f>
        <v>1</v>
      </c>
      <c r="CG38" s="334"/>
      <c r="CH38" s="334">
        <f>IF(G38+H38&gt;0,1,0)</f>
        <v>1</v>
      </c>
      <c r="CI38" s="334"/>
      <c r="CJ38" s="334">
        <f>IF(I38+J38&gt;0,1,0)</f>
        <v>1</v>
      </c>
      <c r="CK38" s="334"/>
      <c r="CL38" s="334">
        <f>IF(K38+L38&gt;0,1,0)</f>
        <v>1</v>
      </c>
      <c r="CM38" s="334"/>
      <c r="CN38" s="334">
        <f>IF(M38+N38&gt;0,1,0)</f>
        <v>1</v>
      </c>
      <c r="CO38" s="334"/>
      <c r="CP38" s="334">
        <f>IF(O38+P38&gt;0,1,0)</f>
        <v>1</v>
      </c>
      <c r="CQ38" s="334"/>
      <c r="CR38" s="334">
        <f>IF(Q38+R38&gt;0,1,0)</f>
        <v>1</v>
      </c>
      <c r="CS38" s="334"/>
      <c r="CT38" s="334">
        <f>IF(S38+T38&gt;0,1,0)</f>
        <v>1</v>
      </c>
      <c r="CU38" s="334"/>
      <c r="CV38" s="334">
        <f>IF(U38+V38&gt;0,1,0)</f>
        <v>1</v>
      </c>
      <c r="CW38" s="334"/>
      <c r="CX38" s="334"/>
      <c r="CY38" s="334"/>
      <c r="CZ38" s="334">
        <f>IF(Y38+Z38&gt;0,1,0)</f>
        <v>1</v>
      </c>
      <c r="DA38" s="334"/>
      <c r="DB38" s="334">
        <f>IF(AA38+AB38&gt;0,1,0)</f>
        <v>1</v>
      </c>
      <c r="DC38" s="334"/>
      <c r="DD38" s="334">
        <f>IF(AC38+AD38&gt;0,1,0)</f>
        <v>1</v>
      </c>
      <c r="DE38" s="334"/>
      <c r="DF38" s="334">
        <f>IF(AE38+AF38&gt;0,1,0)</f>
        <v>1</v>
      </c>
      <c r="DG38" s="334"/>
      <c r="DH38" s="334">
        <f>IF(AG38+AH38&gt;0,1,0)</f>
        <v>1</v>
      </c>
      <c r="DI38" s="334"/>
      <c r="DJ38" s="151"/>
      <c r="DK38" s="334">
        <f>IF(C38&gt;D38,1,0)</f>
        <v>0</v>
      </c>
      <c r="DL38" s="334"/>
      <c r="DM38" s="334">
        <f>IF(E38&gt;F38,1,0)</f>
        <v>0</v>
      </c>
      <c r="DN38" s="334"/>
      <c r="DO38" s="334">
        <f>IF(G38&gt;H38,1,0)</f>
        <v>0</v>
      </c>
      <c r="DP38" s="334"/>
      <c r="DQ38" s="334">
        <f>IF(I38&gt;J38,1,0)</f>
        <v>0</v>
      </c>
      <c r="DR38" s="334"/>
      <c r="DS38" s="334">
        <f>IF(K38&gt;L38,1,0)</f>
        <v>0</v>
      </c>
      <c r="DT38" s="334"/>
      <c r="DU38" s="334">
        <f>IF(M38&gt;N38,1,0)</f>
        <v>0</v>
      </c>
      <c r="DV38" s="334"/>
      <c r="DW38" s="334">
        <f>IF(O38&gt;P38,1,0)</f>
        <v>0</v>
      </c>
      <c r="DX38" s="334"/>
      <c r="DY38" s="334">
        <f>IF(Q38&gt;R38,1,0)</f>
        <v>0</v>
      </c>
      <c r="DZ38" s="334"/>
      <c r="EA38" s="334">
        <f>IF(S38&gt;T38,1,0)</f>
        <v>0</v>
      </c>
      <c r="EB38" s="334"/>
      <c r="EC38" s="334">
        <f>IF(U38&gt;V38,1,0)</f>
        <v>0</v>
      </c>
      <c r="ED38" s="334"/>
      <c r="EE38" s="334"/>
      <c r="EF38" s="334"/>
      <c r="EG38" s="334">
        <f>IF(Y38&gt;Z38,1,0)</f>
        <v>0</v>
      </c>
      <c r="EH38" s="334"/>
      <c r="EI38" s="334">
        <f>IF(AA38&gt;AB38,1,0)</f>
        <v>1</v>
      </c>
      <c r="EJ38" s="334"/>
      <c r="EK38" s="334">
        <f>IF(AC38&gt;AD38,1,0)</f>
        <v>0</v>
      </c>
      <c r="EL38" s="334"/>
      <c r="EM38" s="334">
        <f>IF(AE38&gt;AF38,1,0)</f>
        <v>0</v>
      </c>
      <c r="EN38" s="334"/>
      <c r="EO38" s="334">
        <f>IF(AG38&gt;AH38,1,0)</f>
        <v>1</v>
      </c>
      <c r="EP38" s="334"/>
      <c r="EQ38" s="90"/>
      <c r="ER38" s="334">
        <f>IF(AND(C38=D38,C38&gt;0),1,0)</f>
        <v>0</v>
      </c>
      <c r="ES38" s="334"/>
      <c r="ET38" s="334">
        <f>IF(AND(E38=F38,E38&gt;0),1,0)</f>
        <v>0</v>
      </c>
      <c r="EU38" s="334"/>
      <c r="EV38" s="334">
        <f>IF(AND(G38=H38,G38&gt;0),1,0)</f>
        <v>0</v>
      </c>
      <c r="EW38" s="334"/>
      <c r="EX38" s="334">
        <f>IF(AND(I38=J38,I38&gt;0),1,0)</f>
        <v>0</v>
      </c>
      <c r="EY38" s="334"/>
      <c r="EZ38" s="334">
        <f>IF(AND(K38=L38,K38&gt;0),1,0)</f>
        <v>0</v>
      </c>
      <c r="FA38" s="334"/>
      <c r="FB38" s="334">
        <f>IF(AND(M38=N38,M38&gt;0),1,0)</f>
        <v>0</v>
      </c>
      <c r="FC38" s="334"/>
      <c r="FD38" s="334">
        <f>IF(AND(O38=P38,O38&gt;0),1,0)</f>
        <v>0</v>
      </c>
      <c r="FE38" s="334"/>
      <c r="FF38" s="334">
        <f>IF(AND(Q38=R38,Q38&gt;0),1,0)</f>
        <v>0</v>
      </c>
      <c r="FG38" s="334"/>
      <c r="FH38" s="334">
        <f>IF(AND(S38=T38,S38&gt;0),1,0)</f>
        <v>0</v>
      </c>
      <c r="FI38" s="334"/>
      <c r="FJ38" s="334">
        <f>IF(AND(U38=V38,U38&gt;0),1,0)</f>
        <v>0</v>
      </c>
      <c r="FK38" s="334"/>
      <c r="FL38" s="334"/>
      <c r="FM38" s="334"/>
      <c r="FN38" s="334">
        <f>IF(AND(Y38=Z38,Y38&gt;0),1,0)</f>
        <v>0</v>
      </c>
      <c r="FO38" s="334"/>
      <c r="FP38" s="334">
        <f>IF(AND(AA38=AB38,AA38&gt;0),1,0)</f>
        <v>0</v>
      </c>
      <c r="FQ38" s="334"/>
      <c r="FR38" s="334">
        <f>IF(AND(AC38=AD38,AC38&gt;0),1,0)</f>
        <v>0</v>
      </c>
      <c r="FS38" s="334"/>
      <c r="FT38" s="334">
        <f>IF(AND(AE38=AF38,AE38&gt;0),1,0)</f>
        <v>0</v>
      </c>
      <c r="FU38" s="334"/>
      <c r="FV38" s="334">
        <f>IF(AND(AG38=AH38,AG38&gt;0),1,0)</f>
        <v>0</v>
      </c>
      <c r="FW38" s="334"/>
      <c r="FX38" s="90"/>
      <c r="FY38" s="334">
        <f>IF(C38&lt;D38,1,0)</f>
        <v>1</v>
      </c>
      <c r="FZ38" s="334"/>
      <c r="GA38" s="334">
        <f>IF(E38&lt;F38,1,0)</f>
        <v>1</v>
      </c>
      <c r="GB38" s="334"/>
      <c r="GC38" s="334">
        <f>IF(G38&lt;H38,1,0)</f>
        <v>1</v>
      </c>
      <c r="GD38" s="334"/>
      <c r="GE38" s="334">
        <f>IF(I38&lt;J38,1,0)</f>
        <v>1</v>
      </c>
      <c r="GF38" s="334"/>
      <c r="GG38" s="334">
        <f>IF(K38&lt;L38,1,0)</f>
        <v>1</v>
      </c>
      <c r="GH38" s="334"/>
      <c r="GI38" s="334">
        <f>IF(M38&lt;N38,1,0)</f>
        <v>1</v>
      </c>
      <c r="GJ38" s="334"/>
      <c r="GK38" s="334">
        <f>IF(O38&lt;P38,1,0)</f>
        <v>1</v>
      </c>
      <c r="GL38" s="334"/>
      <c r="GM38" s="334">
        <f>IF(Q38&lt;R38,1,0)</f>
        <v>1</v>
      </c>
      <c r="GN38" s="334"/>
      <c r="GO38" s="334">
        <f>IF(S38&lt;T38,1,0)</f>
        <v>1</v>
      </c>
      <c r="GP38" s="334"/>
      <c r="GQ38" s="334">
        <f>IF(U38&lt;V38,1,0)</f>
        <v>1</v>
      </c>
      <c r="GR38" s="334"/>
      <c r="GS38" s="334"/>
      <c r="GT38" s="334"/>
      <c r="GU38" s="334">
        <f>IF(Y38&lt;Z38,1,0)</f>
        <v>1</v>
      </c>
      <c r="GV38" s="334"/>
      <c r="GW38" s="334">
        <f>IF(AA38&lt;AB38,1,0)</f>
        <v>0</v>
      </c>
      <c r="GX38" s="334"/>
      <c r="GY38" s="334">
        <f>IF(AC38&lt;AD38,1,0)</f>
        <v>1</v>
      </c>
      <c r="GZ38" s="334"/>
      <c r="HA38" s="334">
        <f>IF(AE38&lt;AF38,1,0)</f>
        <v>1</v>
      </c>
      <c r="HB38" s="334"/>
      <c r="HC38" s="334">
        <f>IF(AG38&lt;AH38,1,0)</f>
        <v>0</v>
      </c>
      <c r="HD38" s="334"/>
      <c r="HE38" s="90"/>
      <c r="HF38" s="334">
        <f>C38</f>
        <v>0</v>
      </c>
      <c r="HG38" s="334"/>
      <c r="HH38" s="334">
        <f>E38</f>
        <v>0</v>
      </c>
      <c r="HI38" s="334"/>
      <c r="HJ38" s="334">
        <f>G38</f>
        <v>2</v>
      </c>
      <c r="HK38" s="334"/>
      <c r="HL38" s="334">
        <f>I38</f>
        <v>0</v>
      </c>
      <c r="HM38" s="334"/>
      <c r="HN38" s="334">
        <f>K38</f>
        <v>0</v>
      </c>
      <c r="HO38" s="334"/>
      <c r="HP38" s="334">
        <f>M38</f>
        <v>0</v>
      </c>
      <c r="HQ38" s="334"/>
      <c r="HR38" s="334">
        <f>O38</f>
        <v>2</v>
      </c>
      <c r="HS38" s="334"/>
      <c r="HT38" s="334">
        <f>Q38</f>
        <v>2</v>
      </c>
      <c r="HU38" s="334"/>
      <c r="HV38" s="334">
        <f>S38</f>
        <v>0</v>
      </c>
      <c r="HW38" s="334"/>
      <c r="HX38" s="334">
        <f>U38</f>
        <v>0</v>
      </c>
      <c r="HY38" s="334"/>
      <c r="HZ38" s="334"/>
      <c r="IA38" s="334"/>
      <c r="IB38" s="334">
        <f>Y38</f>
        <v>2</v>
      </c>
      <c r="IC38" s="334"/>
      <c r="ID38" s="334">
        <f>AA38</f>
        <v>4</v>
      </c>
      <c r="IE38" s="334"/>
      <c r="IF38" s="334">
        <f>AC38</f>
        <v>1</v>
      </c>
      <c r="IG38" s="334"/>
      <c r="IH38" s="334">
        <f>AE38</f>
        <v>0</v>
      </c>
      <c r="II38" s="334"/>
      <c r="IJ38" s="334">
        <f>AG38</f>
        <v>4</v>
      </c>
      <c r="IK38" s="334"/>
      <c r="IL38" s="90"/>
      <c r="IM38" s="334">
        <f>D38</f>
        <v>6</v>
      </c>
      <c r="IN38" s="334"/>
      <c r="IO38" s="334">
        <f>F38</f>
        <v>6</v>
      </c>
      <c r="IP38" s="334"/>
      <c r="IQ38" s="334">
        <f>H38</f>
        <v>4</v>
      </c>
      <c r="IR38" s="334"/>
      <c r="IS38" s="334">
        <f>J38</f>
        <v>6</v>
      </c>
      <c r="IT38" s="334"/>
      <c r="IU38" s="334">
        <f>L38</f>
        <v>6</v>
      </c>
      <c r="IV38" s="334"/>
      <c r="IW38" s="334">
        <f>N38</f>
        <v>6</v>
      </c>
      <c r="IX38" s="334"/>
      <c r="IY38" s="334">
        <f>P38</f>
        <v>4</v>
      </c>
      <c r="IZ38" s="334"/>
      <c r="JA38" s="334">
        <f>R38</f>
        <v>4</v>
      </c>
      <c r="JB38" s="334"/>
      <c r="JC38" s="334">
        <f>T38</f>
        <v>6</v>
      </c>
      <c r="JD38" s="334"/>
      <c r="JE38" s="334">
        <f>V38</f>
        <v>6</v>
      </c>
      <c r="JF38" s="334"/>
      <c r="JG38" s="334"/>
      <c r="JH38" s="334"/>
      <c r="JI38" s="334">
        <f>Z38</f>
        <v>4</v>
      </c>
      <c r="JJ38" s="334"/>
      <c r="JK38" s="334">
        <f>AB38</f>
        <v>2</v>
      </c>
      <c r="JL38" s="334"/>
      <c r="JM38" s="334">
        <f>AD38</f>
        <v>5</v>
      </c>
      <c r="JN38" s="334"/>
      <c r="JO38" s="334">
        <f>AF38</f>
        <v>6</v>
      </c>
      <c r="JP38" s="334"/>
      <c r="JQ38" s="334">
        <f>AH38</f>
        <v>2</v>
      </c>
      <c r="JR38" s="334"/>
      <c r="JS38" s="90"/>
      <c r="JT38" s="334">
        <f>C39</f>
        <v>0</v>
      </c>
      <c r="JU38" s="334"/>
      <c r="JV38" s="334">
        <f>E39</f>
        <v>3</v>
      </c>
      <c r="JW38" s="334"/>
      <c r="JX38" s="334">
        <f>G39</f>
        <v>3</v>
      </c>
      <c r="JY38" s="334"/>
      <c r="JZ38" s="334">
        <f>I39</f>
        <v>2</v>
      </c>
      <c r="KA38" s="334"/>
      <c r="KB38" s="334">
        <f>K39</f>
        <v>1</v>
      </c>
      <c r="KC38" s="334"/>
      <c r="KD38" s="334">
        <f>M39</f>
        <v>2</v>
      </c>
      <c r="KE38" s="334"/>
      <c r="KF38" s="334">
        <f>O39</f>
        <v>2</v>
      </c>
      <c r="KG38" s="334"/>
      <c r="KH38" s="334">
        <f>Q39</f>
        <v>2</v>
      </c>
      <c r="KI38" s="334"/>
      <c r="KJ38" s="334">
        <f>S39</f>
        <v>1.5</v>
      </c>
      <c r="KK38" s="334"/>
      <c r="KL38" s="334">
        <f>U39</f>
        <v>1</v>
      </c>
      <c r="KM38" s="334"/>
      <c r="KN38" s="334"/>
      <c r="KO38" s="334"/>
      <c r="KP38" s="334">
        <f>Y39</f>
        <v>4</v>
      </c>
      <c r="KQ38" s="334"/>
      <c r="KR38" s="334">
        <f>AA39</f>
        <v>5.5</v>
      </c>
      <c r="KS38" s="334"/>
      <c r="KT38" s="334">
        <f>AC39</f>
        <v>3</v>
      </c>
      <c r="KU38" s="334"/>
      <c r="KV38" s="334">
        <f>AE39</f>
        <v>3</v>
      </c>
      <c r="KW38" s="334"/>
      <c r="KX38" s="334">
        <f>AG39</f>
        <v>5</v>
      </c>
      <c r="KY38" s="334"/>
      <c r="KZ38" s="90"/>
      <c r="LA38" s="334">
        <f>D39</f>
        <v>8</v>
      </c>
      <c r="LB38" s="334"/>
      <c r="LC38" s="334">
        <f>F39</f>
        <v>5</v>
      </c>
      <c r="LD38" s="334"/>
      <c r="LE38" s="334">
        <f>H39</f>
        <v>5</v>
      </c>
      <c r="LF38" s="334"/>
      <c r="LG38" s="334">
        <f>J39</f>
        <v>6</v>
      </c>
      <c r="LH38" s="334"/>
      <c r="LI38" s="334">
        <f>L39</f>
        <v>7</v>
      </c>
      <c r="LJ38" s="334"/>
      <c r="LK38" s="334">
        <f>N39</f>
        <v>6</v>
      </c>
      <c r="LL38" s="334"/>
      <c r="LM38" s="334">
        <f>P39</f>
        <v>6</v>
      </c>
      <c r="LN38" s="334"/>
      <c r="LO38" s="334">
        <f>R39</f>
        <v>6</v>
      </c>
      <c r="LP38" s="334"/>
      <c r="LQ38" s="334">
        <f>T39</f>
        <v>6.5</v>
      </c>
      <c r="LR38" s="334"/>
      <c r="LS38" s="334">
        <f>V39</f>
        <v>7</v>
      </c>
      <c r="LT38" s="334"/>
      <c r="LU38" s="334"/>
      <c r="LV38" s="334"/>
      <c r="LW38" s="334">
        <f>Z39</f>
        <v>4</v>
      </c>
      <c r="LX38" s="334"/>
      <c r="LY38" s="334">
        <f>AB39</f>
        <v>2.5</v>
      </c>
      <c r="LZ38" s="334"/>
      <c r="MA38" s="334">
        <f>AD39</f>
        <v>5</v>
      </c>
      <c r="MB38" s="334"/>
      <c r="MC38" s="334">
        <f>AF39</f>
        <v>5</v>
      </c>
      <c r="MD38" s="334"/>
      <c r="ME38" s="334">
        <f>AH39</f>
        <v>3</v>
      </c>
      <c r="MF38" s="334"/>
      <c r="MG38" s="90"/>
      <c r="MH38" s="462">
        <f>AM38-AO38</f>
        <v>-56</v>
      </c>
      <c r="MI38" s="153"/>
      <c r="MJ38" s="461">
        <f>AP38-AR38</f>
        <v>-44</v>
      </c>
      <c r="MK38" s="188"/>
      <c r="ML38" s="336">
        <f>SUM(C40+E40+G40+I40+K40+M40+O40+Q40+S40+U40+Y40+AA40+AC40+AE40+AG40)</f>
        <v>13519</v>
      </c>
      <c r="MM38" s="153"/>
      <c r="MN38" s="462">
        <f>(AT38*100000000)+(MH38*1000000)+(MJ38*10000)+AS38-MP38</f>
        <v>343560901.26666665</v>
      </c>
      <c r="MO38" s="90"/>
      <c r="MP38" s="327">
        <f t="shared" ref="MP38" si="19">IF(AI38=0,100000000,0)</f>
        <v>0</v>
      </c>
      <c r="MQ38" s="90"/>
      <c r="MR38" s="90"/>
      <c r="MS38" s="90"/>
      <c r="MT38" s="90"/>
      <c r="MU38" s="90"/>
      <c r="MV38" s="90"/>
      <c r="MW38" s="90"/>
      <c r="MX38" s="90"/>
      <c r="MY38" s="90"/>
      <c r="MZ38" s="90"/>
      <c r="NA38" s="90"/>
      <c r="NB38" s="90"/>
      <c r="NC38" s="90"/>
      <c r="ND38" s="90"/>
      <c r="NE38" s="90"/>
      <c r="NF38" s="90"/>
      <c r="NG38" s="90"/>
      <c r="NH38" s="90"/>
      <c r="NI38" s="90"/>
      <c r="NJ38" s="90"/>
      <c r="NK38" s="90"/>
      <c r="NL38" s="90"/>
      <c r="NM38" s="90"/>
      <c r="NN38" s="90"/>
      <c r="NO38" s="90"/>
      <c r="NP38" s="90"/>
      <c r="NQ38" s="90"/>
      <c r="NR38" s="90"/>
      <c r="NS38" s="90"/>
      <c r="NT38" s="90"/>
      <c r="NU38" s="90"/>
      <c r="NV38" s="90"/>
      <c r="NW38" s="90"/>
      <c r="NX38" s="90"/>
      <c r="NY38" s="90"/>
      <c r="NZ38" s="90"/>
      <c r="OA38" s="90"/>
      <c r="OB38" s="90"/>
      <c r="OC38" s="90"/>
      <c r="OD38" s="90"/>
      <c r="OE38" s="90"/>
      <c r="OF38" s="90"/>
      <c r="OG38" s="90"/>
      <c r="OH38" s="90"/>
      <c r="OI38" s="90"/>
      <c r="OJ38" s="90"/>
      <c r="OK38" s="90"/>
      <c r="OL38" s="90"/>
      <c r="OM38" s="90"/>
      <c r="ON38" s="90"/>
      <c r="OO38" s="90"/>
      <c r="OP38" s="90"/>
      <c r="OQ38" s="90"/>
      <c r="OR38" s="90"/>
      <c r="OS38" s="90"/>
      <c r="OT38" s="90"/>
      <c r="OU38" s="90"/>
      <c r="OV38" s="90"/>
      <c r="OW38" s="90"/>
      <c r="OX38" s="90"/>
      <c r="OY38" s="90"/>
      <c r="OZ38" s="90"/>
      <c r="PA38" s="90"/>
      <c r="PB38" s="90"/>
      <c r="PC38" s="90"/>
      <c r="PD38" s="90"/>
      <c r="PE38" s="90"/>
      <c r="PF38" s="90"/>
      <c r="PG38" s="90"/>
      <c r="PH38" s="90"/>
      <c r="PI38" s="90"/>
      <c r="PJ38" s="90"/>
      <c r="PK38" s="90"/>
      <c r="PL38" s="90"/>
      <c r="PM38" s="90"/>
      <c r="PN38" s="90"/>
      <c r="PO38" s="90"/>
      <c r="PP38" s="90"/>
      <c r="PQ38" s="90"/>
      <c r="PR38" s="90"/>
      <c r="PS38" s="90"/>
      <c r="PT38" s="90"/>
      <c r="PU38" s="90"/>
      <c r="PV38" s="90"/>
      <c r="PW38" s="90"/>
      <c r="PX38" s="90"/>
      <c r="PY38" s="90"/>
      <c r="PZ38" s="90"/>
      <c r="QA38" s="90"/>
      <c r="QB38" s="90"/>
      <c r="QC38" s="90"/>
      <c r="QD38" s="90"/>
      <c r="QE38" s="90"/>
      <c r="QF38" s="90"/>
      <c r="QG38" s="90"/>
      <c r="QH38" s="90"/>
      <c r="QI38" s="90"/>
      <c r="QJ38" s="90"/>
      <c r="QK38" s="90"/>
      <c r="QL38" s="90"/>
      <c r="QM38" s="90"/>
      <c r="QN38" s="90"/>
      <c r="QO38" s="90"/>
      <c r="QP38" s="90"/>
      <c r="QQ38" s="90"/>
      <c r="QR38" s="90"/>
      <c r="QS38" s="90"/>
      <c r="QT38" s="90"/>
      <c r="QU38" s="90"/>
      <c r="QV38" s="90"/>
      <c r="QW38" s="90"/>
      <c r="QX38" s="90"/>
      <c r="QY38" s="90"/>
      <c r="QZ38" s="90"/>
      <c r="RA38" s="90"/>
      <c r="RB38" s="90"/>
      <c r="RC38" s="90"/>
      <c r="RD38" s="90"/>
      <c r="RE38" s="90"/>
      <c r="RF38" s="90"/>
      <c r="RG38" s="90"/>
      <c r="RH38" s="90"/>
      <c r="RI38" s="90"/>
      <c r="RJ38" s="90"/>
      <c r="RK38" s="90"/>
      <c r="RL38" s="90"/>
      <c r="RM38" s="90"/>
      <c r="RN38" s="90"/>
      <c r="RO38" s="90"/>
      <c r="RP38" s="90"/>
      <c r="RQ38" s="90"/>
      <c r="RR38" s="90"/>
      <c r="RS38" s="90"/>
      <c r="RT38" s="90"/>
      <c r="RU38" s="90"/>
      <c r="RV38" s="90"/>
      <c r="RW38" s="90"/>
      <c r="RX38" s="90"/>
      <c r="RY38" s="90"/>
      <c r="RZ38" s="90"/>
      <c r="SA38" s="90"/>
      <c r="SB38" s="90"/>
      <c r="SC38" s="90"/>
      <c r="SD38" s="90"/>
      <c r="SE38" s="90"/>
      <c r="SF38" s="90"/>
      <c r="SG38" s="90"/>
      <c r="SH38" s="90"/>
      <c r="SI38" s="90"/>
      <c r="SJ38" s="90"/>
      <c r="SK38" s="90"/>
      <c r="SL38" s="90"/>
      <c r="SM38" s="90"/>
      <c r="SN38" s="90"/>
      <c r="SO38" s="90"/>
      <c r="SP38" s="90"/>
      <c r="SQ38" s="90"/>
      <c r="SR38" s="90"/>
      <c r="SS38" s="90"/>
      <c r="ST38" s="90"/>
      <c r="SU38" s="90"/>
      <c r="SV38" s="90"/>
      <c r="SW38" s="90"/>
      <c r="SX38" s="90"/>
      <c r="SY38" s="90"/>
      <c r="SZ38" s="90"/>
      <c r="TA38" s="90"/>
      <c r="TB38" s="90"/>
      <c r="TC38" s="90"/>
      <c r="TD38" s="90"/>
      <c r="TE38" s="90"/>
      <c r="TF38" s="90"/>
      <c r="TG38" s="90"/>
      <c r="TH38" s="90"/>
      <c r="TI38" s="90"/>
      <c r="TJ38" s="90"/>
      <c r="TK38" s="90"/>
      <c r="TL38" s="90"/>
      <c r="TM38" s="90"/>
      <c r="TN38" s="90"/>
      <c r="TO38" s="90"/>
      <c r="TP38" s="90"/>
      <c r="TQ38" s="90"/>
      <c r="TR38" s="90"/>
      <c r="TS38" s="90"/>
      <c r="TT38" s="90"/>
      <c r="TU38" s="90"/>
      <c r="TV38" s="90"/>
      <c r="TW38" s="90"/>
      <c r="TX38" s="90"/>
      <c r="TY38" s="90"/>
      <c r="TZ38" s="90"/>
      <c r="UA38" s="90"/>
      <c r="UB38" s="90"/>
      <c r="UC38" s="90"/>
      <c r="UD38" s="90"/>
      <c r="UE38" s="90"/>
      <c r="UF38" s="90"/>
      <c r="UG38" s="90"/>
      <c r="UH38" s="90"/>
      <c r="UI38" s="90"/>
      <c r="UJ38" s="90"/>
      <c r="UK38" s="90"/>
      <c r="UL38" s="90"/>
      <c r="UM38" s="90"/>
      <c r="UN38" s="90"/>
      <c r="UO38" s="90"/>
      <c r="UP38" s="90"/>
      <c r="UQ38" s="90"/>
      <c r="UR38" s="90"/>
      <c r="US38" s="90"/>
      <c r="UT38" s="90"/>
      <c r="UU38" s="90"/>
      <c r="UV38" s="90"/>
      <c r="UW38" s="90"/>
      <c r="UX38" s="90"/>
      <c r="UY38" s="90"/>
      <c r="UZ38" s="90"/>
      <c r="VA38" s="90"/>
      <c r="VB38" s="90"/>
      <c r="VC38" s="90"/>
      <c r="VD38" s="90"/>
      <c r="VE38" s="90"/>
      <c r="VF38" s="90"/>
      <c r="VG38" s="90"/>
      <c r="VH38" s="90"/>
      <c r="VI38" s="90"/>
      <c r="VJ38" s="90"/>
      <c r="VK38" s="90"/>
      <c r="VL38" s="90"/>
      <c r="VM38" s="90"/>
      <c r="VN38" s="90"/>
      <c r="VO38" s="90"/>
      <c r="VP38" s="90"/>
      <c r="VQ38" s="90"/>
      <c r="VR38" s="90"/>
      <c r="VS38" s="90"/>
      <c r="VT38" s="90"/>
      <c r="VU38" s="90"/>
      <c r="VV38" s="90"/>
      <c r="VW38" s="90"/>
      <c r="VX38" s="90"/>
      <c r="VY38" s="90"/>
      <c r="VZ38" s="90"/>
      <c r="WA38" s="90"/>
      <c r="WB38" s="90"/>
      <c r="WC38" s="90"/>
      <c r="WD38" s="90"/>
      <c r="WE38" s="90"/>
      <c r="WF38" s="90"/>
      <c r="WG38" s="90"/>
      <c r="WH38" s="90"/>
      <c r="WI38" s="90"/>
      <c r="WJ38" s="90"/>
      <c r="WK38" s="90"/>
      <c r="WL38" s="90"/>
      <c r="WM38" s="90"/>
      <c r="WN38" s="90"/>
      <c r="WO38" s="90"/>
      <c r="WP38" s="90"/>
      <c r="WQ38" s="90"/>
      <c r="WR38" s="90"/>
      <c r="WS38" s="90"/>
      <c r="WT38" s="90"/>
      <c r="WU38" s="90"/>
      <c r="WV38" s="90"/>
      <c r="WW38" s="90"/>
      <c r="WX38" s="90"/>
      <c r="WY38" s="90"/>
      <c r="WZ38" s="90"/>
      <c r="XA38" s="90"/>
      <c r="XB38" s="90"/>
      <c r="XC38" s="90"/>
      <c r="XD38" s="90"/>
      <c r="XE38" s="90"/>
      <c r="XF38" s="90"/>
      <c r="XG38" s="90"/>
      <c r="XH38" s="90"/>
      <c r="XI38" s="90"/>
      <c r="XJ38" s="90"/>
      <c r="XK38" s="90"/>
      <c r="XL38" s="90"/>
      <c r="XM38" s="90"/>
      <c r="XN38" s="90"/>
      <c r="XO38" s="90"/>
      <c r="XP38" s="90"/>
      <c r="XQ38" s="90"/>
      <c r="XR38" s="90"/>
      <c r="XS38" s="90"/>
      <c r="XT38" s="90"/>
      <c r="XU38" s="90"/>
      <c r="XV38" s="90"/>
      <c r="XW38" s="90"/>
      <c r="XX38" s="90"/>
      <c r="XY38" s="90"/>
      <c r="XZ38" s="90"/>
      <c r="YA38" s="90"/>
      <c r="YB38" s="90"/>
      <c r="YC38" s="90"/>
      <c r="YD38" s="90"/>
      <c r="YE38" s="90"/>
      <c r="YF38" s="90"/>
      <c r="YG38" s="90"/>
      <c r="YH38" s="90"/>
      <c r="YI38" s="90"/>
      <c r="YJ38" s="90"/>
      <c r="YK38" s="90"/>
      <c r="YL38" s="90"/>
      <c r="YM38" s="90"/>
      <c r="YN38" s="90"/>
      <c r="YO38" s="90"/>
      <c r="YP38" s="90"/>
      <c r="YQ38" s="90"/>
      <c r="YR38" s="90"/>
      <c r="YS38" s="90"/>
      <c r="YT38" s="90"/>
      <c r="YU38" s="90"/>
      <c r="YV38" s="90"/>
      <c r="YW38" s="90"/>
      <c r="YX38" s="90"/>
      <c r="YY38" s="90"/>
      <c r="YZ38" s="90"/>
      <c r="ZA38" s="90"/>
      <c r="ZB38" s="90"/>
      <c r="ZC38" s="90"/>
      <c r="ZD38" s="90"/>
      <c r="ZE38" s="90"/>
      <c r="ZF38" s="90"/>
      <c r="ZG38" s="90"/>
      <c r="ZH38" s="90"/>
      <c r="ZI38" s="90"/>
      <c r="ZJ38" s="90"/>
      <c r="ZK38" s="90"/>
      <c r="ZL38" s="90"/>
      <c r="ZM38" s="90"/>
      <c r="ZN38" s="90"/>
      <c r="ZO38" s="90"/>
      <c r="ZP38" s="90"/>
      <c r="ZQ38" s="90"/>
      <c r="ZR38" s="90"/>
      <c r="ZS38" s="90"/>
      <c r="ZT38" s="90"/>
      <c r="ZU38" s="90"/>
      <c r="ZV38" s="90"/>
      <c r="ZW38" s="90"/>
      <c r="ZX38" s="90"/>
      <c r="ZY38" s="90"/>
      <c r="ZZ38" s="90"/>
      <c r="AAA38" s="90"/>
      <c r="AAB38" s="90"/>
      <c r="AAC38" s="90"/>
      <c r="AAD38" s="90"/>
      <c r="AAE38" s="90"/>
      <c r="AAF38" s="90"/>
      <c r="AAG38" s="90"/>
      <c r="AAH38" s="90"/>
      <c r="AAI38" s="90"/>
      <c r="AAJ38" s="90"/>
      <c r="AAK38" s="90"/>
      <c r="AAL38" s="90"/>
      <c r="AAM38" s="90"/>
      <c r="AAN38" s="90"/>
      <c r="AAO38" s="90"/>
      <c r="AAP38" s="90"/>
      <c r="AAQ38" s="90"/>
      <c r="AAR38" s="90"/>
      <c r="AAS38" s="90"/>
      <c r="AAT38" s="90"/>
      <c r="AAU38" s="90"/>
      <c r="AAV38" s="90"/>
      <c r="AAW38" s="90"/>
      <c r="AAX38" s="90"/>
      <c r="AAY38" s="90"/>
      <c r="AAZ38" s="90"/>
      <c r="ABA38" s="90"/>
      <c r="ABB38" s="90"/>
      <c r="ABC38" s="90"/>
      <c r="ABD38" s="90"/>
      <c r="ABE38" s="90"/>
      <c r="ABF38" s="90"/>
      <c r="ABG38" s="90"/>
      <c r="ABH38" s="90"/>
      <c r="ABI38" s="90"/>
      <c r="ABJ38" s="90"/>
      <c r="ABK38" s="90"/>
      <c r="ABL38" s="90"/>
      <c r="ABM38" s="90"/>
      <c r="ABN38" s="90"/>
      <c r="ABO38" s="90"/>
      <c r="ABP38" s="90"/>
      <c r="ABQ38" s="90"/>
      <c r="ABR38" s="90"/>
      <c r="ABS38" s="90"/>
      <c r="ABT38" s="90"/>
      <c r="ABU38" s="90"/>
      <c r="ABV38" s="90"/>
      <c r="ABW38" s="90"/>
      <c r="ABX38" s="90"/>
      <c r="ABY38" s="90"/>
      <c r="ABZ38" s="90"/>
      <c r="ACA38" s="90"/>
      <c r="ACB38" s="90"/>
      <c r="ACC38" s="90"/>
      <c r="ACD38" s="90"/>
      <c r="ACE38" s="90"/>
      <c r="ACF38" s="90"/>
      <c r="ACG38" s="90"/>
      <c r="ACH38" s="90"/>
      <c r="ACI38" s="90"/>
      <c r="ACJ38" s="90"/>
      <c r="ACK38" s="90"/>
      <c r="ACL38" s="90"/>
      <c r="ACM38" s="90"/>
      <c r="ACN38" s="90"/>
      <c r="ACO38" s="90"/>
      <c r="ACP38" s="90"/>
      <c r="ACQ38" s="90"/>
      <c r="ACR38" s="90"/>
      <c r="ACS38" s="90"/>
      <c r="ACT38" s="90"/>
      <c r="ACU38" s="90"/>
      <c r="ACV38" s="90"/>
      <c r="ACW38" s="90"/>
      <c r="ACX38" s="90"/>
      <c r="ACY38" s="90"/>
      <c r="ACZ38" s="90"/>
      <c r="ADA38" s="90"/>
      <c r="ADB38" s="90"/>
      <c r="ADC38" s="90"/>
      <c r="ADD38" s="90"/>
      <c r="ADE38" s="90"/>
      <c r="ADF38" s="90"/>
      <c r="ADG38" s="90"/>
      <c r="ADH38" s="90"/>
      <c r="ADI38" s="90"/>
      <c r="ADJ38" s="90"/>
      <c r="ADK38" s="90"/>
      <c r="ADL38" s="90"/>
      <c r="ADM38" s="90"/>
      <c r="ADN38" s="90"/>
      <c r="ADO38" s="90"/>
      <c r="ADP38" s="90"/>
      <c r="ADQ38" s="90"/>
      <c r="ADR38" s="90"/>
      <c r="ADS38" s="90"/>
      <c r="ADT38" s="90"/>
      <c r="ADU38" s="90"/>
      <c r="ADV38" s="90"/>
      <c r="ADW38" s="90"/>
      <c r="ADX38" s="90"/>
      <c r="ADY38" s="90"/>
      <c r="ADZ38" s="90"/>
      <c r="AEA38" s="90"/>
      <c r="AEB38" s="90"/>
      <c r="AEC38" s="90"/>
      <c r="AED38" s="90"/>
      <c r="AEE38" s="90"/>
      <c r="AEF38" s="90"/>
      <c r="AEG38" s="90"/>
      <c r="AEH38" s="90"/>
      <c r="AEI38" s="90"/>
      <c r="AEJ38" s="90"/>
      <c r="AEK38" s="90"/>
      <c r="AEL38" s="90"/>
      <c r="AEM38" s="90"/>
      <c r="AEN38" s="90"/>
      <c r="AEO38" s="90"/>
      <c r="AEP38" s="90"/>
      <c r="AEQ38" s="90"/>
      <c r="AER38" s="90"/>
      <c r="AES38" s="90"/>
      <c r="AET38" s="90"/>
      <c r="AEU38" s="90"/>
      <c r="AEV38" s="90"/>
      <c r="AEW38" s="90"/>
      <c r="AEX38" s="90"/>
      <c r="AEY38" s="90"/>
      <c r="AEZ38" s="90"/>
      <c r="AFA38" s="90"/>
      <c r="AFB38" s="90"/>
      <c r="AFC38" s="90"/>
      <c r="AFD38" s="90"/>
      <c r="AFE38" s="90"/>
      <c r="AFF38" s="90"/>
      <c r="AFG38" s="90"/>
      <c r="AFH38" s="90"/>
      <c r="AFI38" s="90"/>
      <c r="AFJ38" s="90"/>
      <c r="AFK38" s="90"/>
      <c r="AFL38" s="90"/>
      <c r="AFM38" s="90"/>
      <c r="AFN38" s="90"/>
      <c r="AFO38" s="90"/>
      <c r="AFP38" s="90"/>
      <c r="AFQ38" s="90"/>
      <c r="AFR38" s="90"/>
      <c r="AFS38" s="90"/>
      <c r="AFT38" s="90"/>
      <c r="AFU38" s="90"/>
      <c r="AFV38" s="90"/>
      <c r="AFW38" s="90"/>
      <c r="AFX38" s="90"/>
      <c r="AFY38" s="90"/>
      <c r="AFZ38" s="90"/>
      <c r="AGA38" s="90"/>
      <c r="AGB38" s="90"/>
      <c r="AGC38" s="90"/>
      <c r="AGD38" s="90"/>
      <c r="AGE38" s="90"/>
      <c r="AGF38" s="90"/>
      <c r="AGG38" s="90"/>
      <c r="AGH38" s="90"/>
      <c r="AGI38" s="90"/>
      <c r="AGJ38" s="90"/>
      <c r="AGK38" s="90"/>
      <c r="AGL38" s="90"/>
      <c r="AGM38" s="90"/>
      <c r="AGN38" s="90"/>
      <c r="AGO38" s="90"/>
      <c r="AGP38" s="90"/>
      <c r="AGQ38" s="90"/>
      <c r="AGR38" s="90"/>
      <c r="AGS38" s="90"/>
      <c r="AGT38" s="90"/>
      <c r="AGU38" s="90"/>
      <c r="AGV38" s="90"/>
      <c r="AGW38" s="90"/>
      <c r="AGX38" s="90"/>
      <c r="AGY38" s="90"/>
      <c r="AGZ38" s="90"/>
      <c r="AHA38" s="90"/>
      <c r="AHB38" s="90"/>
      <c r="AHC38" s="90"/>
      <c r="AHD38" s="90"/>
      <c r="AHE38" s="90"/>
      <c r="AHF38" s="90"/>
      <c r="AHG38" s="90"/>
      <c r="AHH38" s="90"/>
      <c r="AHI38" s="90"/>
      <c r="AHJ38" s="90"/>
      <c r="AHK38" s="90"/>
      <c r="AHL38" s="90"/>
      <c r="AHM38" s="90"/>
      <c r="AHN38" s="90"/>
      <c r="AHO38" s="90"/>
      <c r="AHP38" s="90"/>
      <c r="AHQ38" s="90"/>
      <c r="AHR38" s="90"/>
      <c r="AHS38" s="90"/>
      <c r="AHT38" s="90"/>
      <c r="AHU38" s="90"/>
      <c r="AHV38" s="90"/>
      <c r="AHW38" s="90"/>
      <c r="AHX38" s="90"/>
      <c r="AHY38" s="90"/>
      <c r="AHZ38" s="90"/>
      <c r="AIA38" s="90"/>
      <c r="AIB38" s="90"/>
      <c r="AIC38" s="90"/>
      <c r="AID38" s="90"/>
      <c r="AIE38" s="90"/>
      <c r="AIF38" s="90"/>
      <c r="AIG38" s="90"/>
      <c r="AIH38" s="90"/>
      <c r="AII38" s="90"/>
      <c r="AIJ38" s="90"/>
      <c r="AIK38" s="90"/>
      <c r="AIL38" s="90"/>
      <c r="AIM38" s="90"/>
      <c r="AIN38" s="90"/>
      <c r="AIO38" s="90"/>
      <c r="AIP38" s="90"/>
      <c r="AIQ38" s="90"/>
      <c r="AIR38" s="90"/>
      <c r="AIS38" s="90"/>
      <c r="AIT38" s="90"/>
      <c r="AIU38" s="90"/>
      <c r="AIV38" s="90"/>
      <c r="AIW38" s="90"/>
      <c r="AIX38" s="90"/>
      <c r="AIY38" s="90"/>
      <c r="AIZ38" s="90"/>
      <c r="AJA38" s="90"/>
      <c r="AJB38" s="90"/>
      <c r="AJC38" s="90"/>
      <c r="AJD38" s="90"/>
      <c r="AJE38" s="90"/>
      <c r="AJF38" s="90"/>
      <c r="AJG38" s="90"/>
      <c r="AJH38" s="90"/>
      <c r="AJI38" s="90"/>
      <c r="AJJ38" s="90"/>
      <c r="AJK38" s="90"/>
      <c r="AJL38" s="90"/>
      <c r="AJM38" s="90"/>
      <c r="AJN38" s="90"/>
      <c r="AJO38" s="90"/>
      <c r="AJP38" s="90"/>
      <c r="AJQ38" s="90"/>
      <c r="AJR38" s="90"/>
      <c r="AJS38" s="90"/>
      <c r="AJT38" s="90"/>
      <c r="AJU38" s="90"/>
      <c r="AJV38" s="90"/>
      <c r="AJW38" s="90"/>
      <c r="AJX38" s="90"/>
      <c r="AJY38" s="90"/>
      <c r="AJZ38" s="90"/>
      <c r="AKA38" s="90"/>
      <c r="AKB38" s="90"/>
      <c r="AKC38" s="90"/>
      <c r="AKD38" s="90"/>
      <c r="AKE38" s="90"/>
      <c r="AKF38" s="90"/>
      <c r="AKG38" s="90"/>
      <c r="AKH38" s="90"/>
      <c r="AKI38" s="90"/>
      <c r="AKJ38" s="90"/>
      <c r="AKK38" s="90"/>
      <c r="AKL38" s="90"/>
      <c r="AKM38" s="90"/>
      <c r="AKN38" s="90"/>
      <c r="AKO38" s="90"/>
      <c r="AKP38" s="90"/>
      <c r="AKQ38" s="90"/>
      <c r="AKR38" s="90"/>
      <c r="AKS38" s="90"/>
      <c r="AKT38" s="90"/>
      <c r="AKU38" s="90"/>
      <c r="AKV38" s="90"/>
      <c r="AKW38" s="90"/>
      <c r="AKX38" s="90"/>
      <c r="AKY38" s="90"/>
      <c r="AKZ38" s="90"/>
      <c r="ALA38" s="90"/>
      <c r="ALB38" s="90"/>
      <c r="ALC38" s="90"/>
      <c r="ALD38" s="90"/>
      <c r="ALE38" s="90"/>
      <c r="ALF38" s="90"/>
      <c r="ALG38" s="90"/>
      <c r="ALH38" s="90"/>
      <c r="ALI38" s="90"/>
      <c r="ALJ38" s="90"/>
      <c r="ALK38" s="90"/>
      <c r="ALL38" s="90"/>
      <c r="ALM38" s="90"/>
      <c r="ALN38" s="90"/>
      <c r="ALO38" s="90"/>
      <c r="ALP38" s="90"/>
      <c r="ALQ38" s="90"/>
      <c r="ALR38" s="90"/>
      <c r="ALS38" s="90"/>
      <c r="ALT38" s="90"/>
      <c r="ALU38" s="90"/>
      <c r="ALV38" s="90"/>
      <c r="ALW38" s="90"/>
      <c r="ALX38" s="90"/>
      <c r="ALY38" s="90"/>
      <c r="ALZ38" s="90"/>
      <c r="AMA38" s="90"/>
      <c r="AMB38" s="90"/>
      <c r="AMC38" s="90"/>
      <c r="AMD38" s="90"/>
      <c r="AME38" s="90"/>
      <c r="AMF38" s="90"/>
      <c r="AMG38" s="90"/>
      <c r="AMH38" s="90"/>
      <c r="AMI38" s="90"/>
      <c r="AMJ38" s="90"/>
      <c r="AMK38" s="90"/>
      <c r="AML38" s="90"/>
      <c r="AMM38" s="90"/>
      <c r="AMN38" s="90"/>
      <c r="AMO38" s="90"/>
      <c r="AMP38" s="90"/>
      <c r="AMQ38" s="90"/>
      <c r="AMR38" s="90"/>
      <c r="AMS38" s="90"/>
      <c r="AMT38" s="90"/>
      <c r="AMU38" s="90"/>
      <c r="AMV38" s="90"/>
      <c r="AMW38" s="90"/>
      <c r="AMX38" s="90"/>
      <c r="AMY38" s="90"/>
      <c r="AMZ38" s="90"/>
      <c r="ANA38" s="90"/>
      <c r="ANB38" s="90"/>
      <c r="ANC38" s="90"/>
      <c r="AND38" s="90"/>
      <c r="ANE38" s="90"/>
      <c r="ANF38" s="90"/>
      <c r="ANG38" s="90"/>
      <c r="ANH38" s="90"/>
      <c r="ANI38" s="90"/>
      <c r="ANJ38" s="90"/>
      <c r="ANK38" s="90"/>
      <c r="ANL38" s="90"/>
      <c r="ANM38" s="90"/>
      <c r="ANN38" s="90"/>
      <c r="ANO38" s="90"/>
      <c r="ANP38" s="90"/>
      <c r="ANQ38" s="90"/>
      <c r="ANR38" s="90"/>
      <c r="ANS38" s="90"/>
      <c r="ANT38" s="90"/>
      <c r="ANU38" s="90"/>
      <c r="ANV38" s="90"/>
      <c r="ANW38" s="90"/>
      <c r="ANX38" s="90"/>
      <c r="ANY38" s="90"/>
      <c r="ANZ38" s="90"/>
      <c r="AOA38" s="90"/>
      <c r="AOB38" s="90"/>
      <c r="AOC38" s="90"/>
      <c r="AOD38" s="90"/>
      <c r="AOE38" s="90"/>
      <c r="AOF38" s="90"/>
      <c r="AOG38" s="90"/>
      <c r="AOH38" s="90"/>
      <c r="AOI38" s="90"/>
      <c r="AOJ38" s="90"/>
      <c r="AOK38" s="90"/>
      <c r="AOL38" s="90"/>
      <c r="AOM38" s="90"/>
      <c r="AON38" s="90"/>
      <c r="AOO38" s="90"/>
      <c r="AOP38" s="90"/>
      <c r="AOQ38" s="90"/>
      <c r="AOR38" s="90"/>
      <c r="AOS38" s="90"/>
      <c r="AOT38" s="90"/>
      <c r="AOU38" s="90"/>
      <c r="AOV38" s="90"/>
      <c r="AOW38" s="90"/>
      <c r="AOX38" s="90"/>
      <c r="AOY38" s="90"/>
      <c r="AOZ38" s="90"/>
      <c r="APA38" s="90"/>
      <c r="APB38" s="90"/>
      <c r="APC38" s="90"/>
      <c r="APD38" s="90"/>
      <c r="APE38" s="90"/>
      <c r="APF38" s="90"/>
      <c r="APG38" s="90"/>
      <c r="APH38" s="90"/>
      <c r="API38" s="90"/>
      <c r="APJ38" s="90"/>
      <c r="APK38" s="90"/>
      <c r="APL38" s="90"/>
      <c r="APM38" s="90"/>
      <c r="APN38" s="90"/>
      <c r="APO38" s="90"/>
      <c r="APP38" s="90"/>
      <c r="APQ38" s="90"/>
      <c r="APR38" s="90"/>
      <c r="APS38" s="90"/>
      <c r="APT38" s="90"/>
      <c r="APU38" s="90"/>
      <c r="APV38" s="90"/>
      <c r="APW38" s="90"/>
      <c r="APX38" s="90"/>
      <c r="APY38" s="90"/>
      <c r="APZ38" s="90"/>
      <c r="AQA38" s="90"/>
      <c r="AQB38" s="90"/>
      <c r="AQC38" s="90"/>
      <c r="AQD38" s="90"/>
      <c r="AQE38" s="90"/>
      <c r="AQF38" s="90"/>
      <c r="AQG38" s="90"/>
      <c r="AQH38" s="90"/>
      <c r="AQI38" s="90"/>
      <c r="AQJ38" s="90"/>
      <c r="AQK38" s="90"/>
      <c r="AQL38" s="90"/>
      <c r="AQM38" s="90"/>
      <c r="AQN38" s="90"/>
      <c r="AQO38" s="90"/>
      <c r="AQP38" s="90"/>
      <c r="AQQ38" s="90"/>
      <c r="AQR38" s="90"/>
      <c r="AQS38" s="90"/>
      <c r="AQT38" s="90"/>
      <c r="AQU38" s="90"/>
      <c r="AQV38" s="90"/>
      <c r="AQW38" s="90"/>
      <c r="AQX38" s="90"/>
      <c r="AQY38" s="90"/>
      <c r="AQZ38" s="90"/>
      <c r="ARA38" s="90"/>
      <c r="ARB38" s="90"/>
      <c r="ARC38" s="90"/>
      <c r="ARD38" s="90"/>
      <c r="ARE38" s="90"/>
      <c r="ARF38" s="90"/>
      <c r="ARG38" s="90"/>
      <c r="ARH38" s="90"/>
      <c r="ARI38" s="90"/>
      <c r="ARJ38" s="90"/>
      <c r="ARK38" s="90"/>
      <c r="ARL38" s="90"/>
      <c r="ARM38" s="90"/>
      <c r="ARN38" s="90"/>
      <c r="ARO38" s="90"/>
      <c r="ARP38" s="90"/>
      <c r="ARQ38" s="90"/>
      <c r="ARR38" s="90"/>
      <c r="ARS38" s="90"/>
      <c r="ART38" s="90"/>
      <c r="ARU38" s="90"/>
      <c r="ARV38" s="90"/>
      <c r="ARW38" s="90"/>
      <c r="ARX38" s="90"/>
      <c r="ARY38" s="90"/>
      <c r="ARZ38" s="90"/>
      <c r="ASA38" s="90"/>
      <c r="ASB38" s="90"/>
      <c r="ASC38" s="90"/>
      <c r="ASD38" s="90"/>
      <c r="ASE38" s="90"/>
      <c r="ASF38" s="90"/>
      <c r="ASG38" s="90"/>
      <c r="ASH38" s="90"/>
      <c r="ASI38" s="90"/>
      <c r="ASJ38" s="90"/>
      <c r="ASK38" s="90"/>
      <c r="ASL38" s="90"/>
      <c r="ASM38" s="90"/>
      <c r="ASN38" s="90"/>
      <c r="ASO38" s="90"/>
      <c r="ASP38" s="90"/>
      <c r="ASQ38" s="90"/>
      <c r="ASR38" s="90"/>
      <c r="ASS38" s="90"/>
      <c r="AST38" s="90"/>
      <c r="ASU38" s="90"/>
      <c r="ASV38" s="90"/>
      <c r="ASW38" s="90"/>
      <c r="ASX38" s="90"/>
      <c r="ASY38" s="90"/>
      <c r="ASZ38" s="90"/>
      <c r="ATA38" s="90"/>
      <c r="ATB38" s="90"/>
      <c r="ATC38" s="90"/>
      <c r="ATD38" s="90"/>
      <c r="ATE38" s="90"/>
      <c r="ATF38" s="90"/>
      <c r="ATG38" s="90"/>
      <c r="ATH38" s="90"/>
      <c r="ATI38" s="90"/>
      <c r="ATJ38" s="90"/>
      <c r="ATK38" s="90"/>
      <c r="ATL38" s="90"/>
      <c r="ATM38" s="90"/>
      <c r="ATN38" s="90"/>
      <c r="ATO38" s="90"/>
      <c r="ATP38" s="90"/>
      <c r="ATQ38" s="90"/>
      <c r="ATR38" s="90"/>
      <c r="ATS38" s="90"/>
      <c r="ATT38" s="90"/>
      <c r="ATU38" s="90"/>
      <c r="ATV38" s="90"/>
      <c r="ATW38" s="90"/>
      <c r="ATX38" s="90"/>
      <c r="ATY38" s="90"/>
      <c r="ATZ38" s="90"/>
      <c r="AUA38" s="90"/>
      <c r="AUB38" s="90"/>
      <c r="AUC38" s="90"/>
      <c r="AUD38" s="90"/>
      <c r="AUE38" s="90"/>
      <c r="AUF38" s="90"/>
      <c r="AUG38" s="90"/>
      <c r="AUH38" s="90"/>
      <c r="AUI38" s="90"/>
      <c r="AUJ38" s="90"/>
      <c r="AUK38" s="90"/>
      <c r="AUL38" s="90"/>
      <c r="AUM38" s="90"/>
      <c r="AUN38" s="90"/>
      <c r="AUO38" s="90"/>
      <c r="AUP38" s="90"/>
      <c r="AUQ38" s="90"/>
      <c r="AUR38" s="90"/>
      <c r="AUS38" s="90"/>
      <c r="AUT38" s="90"/>
      <c r="AUU38" s="90"/>
      <c r="AUV38" s="90"/>
      <c r="AUW38" s="90"/>
      <c r="AUX38" s="90"/>
      <c r="AUY38" s="90"/>
      <c r="AUZ38" s="90"/>
      <c r="AVA38" s="90"/>
      <c r="AVB38" s="90"/>
      <c r="AVC38" s="90"/>
      <c r="AVD38" s="90"/>
      <c r="AVE38" s="90"/>
      <c r="AVF38" s="90"/>
      <c r="AVG38" s="90"/>
      <c r="AVH38" s="90"/>
      <c r="AVI38" s="90"/>
      <c r="AVJ38" s="90"/>
      <c r="AVK38" s="90"/>
      <c r="AVL38" s="90"/>
      <c r="AVM38" s="90"/>
      <c r="AVN38" s="90"/>
      <c r="AVO38" s="90"/>
      <c r="AVP38" s="90"/>
      <c r="AVQ38" s="90"/>
      <c r="AVR38" s="90"/>
      <c r="AVS38" s="90"/>
      <c r="AVT38" s="90"/>
      <c r="AVU38" s="90"/>
      <c r="AVV38" s="90"/>
      <c r="AVW38" s="90"/>
      <c r="AVX38" s="90"/>
      <c r="AVY38" s="90"/>
      <c r="AVZ38" s="90"/>
      <c r="AWA38" s="90"/>
      <c r="AWB38" s="90"/>
      <c r="AWC38" s="90"/>
      <c r="AWD38" s="90"/>
      <c r="AWE38" s="90"/>
      <c r="AWF38" s="90"/>
      <c r="AWG38" s="90"/>
      <c r="AWH38" s="90"/>
      <c r="AWI38" s="90"/>
      <c r="AWJ38" s="90"/>
      <c r="AWK38" s="90"/>
      <c r="AWL38" s="90"/>
      <c r="AWM38" s="90"/>
      <c r="AWN38" s="90"/>
      <c r="AWO38" s="90"/>
      <c r="AWP38" s="90"/>
      <c r="AWQ38" s="90"/>
      <c r="AWR38" s="90"/>
      <c r="AWS38" s="90"/>
      <c r="AWT38" s="90"/>
      <c r="AWU38" s="90"/>
      <c r="AWV38" s="90"/>
      <c r="AWW38" s="90"/>
      <c r="AWX38" s="90"/>
      <c r="AWY38" s="90"/>
      <c r="AWZ38" s="90"/>
      <c r="AXA38" s="90"/>
      <c r="AXB38" s="90"/>
      <c r="AXC38" s="90"/>
      <c r="AXD38" s="90"/>
      <c r="AXE38" s="90"/>
      <c r="AXF38" s="90"/>
      <c r="AXG38" s="90"/>
      <c r="AXH38" s="90"/>
      <c r="AXI38" s="90"/>
      <c r="AXJ38" s="90"/>
      <c r="AXK38" s="90"/>
      <c r="AXL38" s="90"/>
      <c r="AXM38" s="90"/>
      <c r="AXN38" s="90"/>
      <c r="AXO38" s="90"/>
      <c r="AXP38" s="90"/>
      <c r="AXQ38" s="90"/>
      <c r="AXR38" s="90"/>
      <c r="AXS38" s="90"/>
      <c r="AXT38" s="90"/>
      <c r="AXU38" s="90"/>
      <c r="AXV38" s="90"/>
      <c r="AXW38" s="90"/>
      <c r="AXX38" s="90"/>
      <c r="AXY38" s="90"/>
      <c r="AXZ38" s="90"/>
      <c r="AYA38" s="90"/>
      <c r="AYB38" s="90"/>
      <c r="AYC38" s="90"/>
      <c r="AYD38" s="90"/>
      <c r="AYE38" s="90"/>
      <c r="AYF38" s="90"/>
      <c r="AYG38" s="90"/>
      <c r="AYH38" s="90"/>
      <c r="AYI38" s="90"/>
      <c r="AYJ38" s="90"/>
      <c r="AYK38" s="90"/>
      <c r="AYL38" s="90"/>
      <c r="AYM38" s="90"/>
      <c r="AYN38" s="90"/>
      <c r="AYO38" s="90"/>
      <c r="AYP38" s="90"/>
      <c r="AYQ38" s="90"/>
      <c r="AYR38" s="90"/>
      <c r="AYS38" s="90"/>
      <c r="AYT38" s="90"/>
      <c r="AYU38" s="90"/>
      <c r="AYV38" s="90"/>
      <c r="AYW38" s="90"/>
      <c r="AYX38" s="90"/>
      <c r="AYY38" s="90"/>
      <c r="AYZ38" s="90"/>
      <c r="AZA38" s="90"/>
      <c r="AZB38" s="90"/>
      <c r="AZC38" s="90"/>
      <c r="AZD38" s="90"/>
      <c r="AZE38" s="90"/>
      <c r="AZF38" s="90"/>
      <c r="AZG38" s="90"/>
      <c r="AZH38" s="90"/>
      <c r="AZI38" s="90"/>
      <c r="AZJ38" s="90"/>
      <c r="AZK38" s="90"/>
      <c r="AZL38" s="90"/>
      <c r="AZM38" s="90"/>
      <c r="AZN38" s="90"/>
      <c r="AZO38" s="90"/>
      <c r="AZP38" s="90"/>
      <c r="AZQ38" s="90"/>
      <c r="AZR38" s="90"/>
      <c r="AZS38" s="90"/>
      <c r="AZT38" s="90"/>
      <c r="AZU38" s="90"/>
      <c r="AZV38" s="90"/>
      <c r="AZW38" s="90"/>
      <c r="AZX38" s="90"/>
      <c r="AZY38" s="90"/>
      <c r="AZZ38" s="90"/>
      <c r="BAA38" s="90"/>
      <c r="BAB38" s="90"/>
      <c r="BAC38" s="90"/>
      <c r="BAD38" s="90"/>
      <c r="BAE38" s="90"/>
      <c r="BAF38" s="90"/>
      <c r="BAG38" s="90"/>
      <c r="BAH38" s="90"/>
      <c r="BAI38" s="90"/>
      <c r="BAJ38" s="90"/>
      <c r="BAK38" s="90"/>
      <c r="BAL38" s="90"/>
      <c r="BAM38" s="90"/>
      <c r="BAN38" s="90"/>
      <c r="BAO38" s="90"/>
      <c r="BAP38" s="90"/>
      <c r="BAQ38" s="90"/>
      <c r="BAR38" s="90"/>
      <c r="BAS38" s="90"/>
      <c r="BAT38" s="90"/>
      <c r="BAU38" s="90"/>
      <c r="BAV38" s="90"/>
      <c r="BAW38" s="90"/>
      <c r="BAX38" s="90"/>
      <c r="BAY38" s="90"/>
      <c r="BAZ38" s="90"/>
      <c r="BBA38" s="90"/>
      <c r="BBB38" s="90"/>
      <c r="BBC38" s="90"/>
      <c r="BBD38" s="90"/>
      <c r="BBE38" s="90"/>
      <c r="BBF38" s="90"/>
      <c r="BBG38" s="90"/>
      <c r="BBH38" s="90"/>
      <c r="BBI38" s="90"/>
      <c r="BBJ38" s="90"/>
      <c r="BBK38" s="90"/>
      <c r="BBL38" s="90"/>
      <c r="BBM38" s="90"/>
      <c r="BBN38" s="90"/>
      <c r="BBO38" s="90"/>
      <c r="BBP38" s="90"/>
      <c r="BBQ38" s="90"/>
      <c r="BBR38" s="90"/>
      <c r="BBS38" s="90"/>
      <c r="BBT38" s="90"/>
      <c r="BBU38" s="90"/>
      <c r="BBV38" s="90"/>
      <c r="BBW38" s="90"/>
      <c r="BBX38" s="90"/>
      <c r="BBY38" s="90"/>
      <c r="BBZ38" s="90"/>
      <c r="BCA38" s="90"/>
      <c r="BCB38" s="90"/>
      <c r="BCC38" s="90"/>
      <c r="BCD38" s="90"/>
      <c r="BCE38" s="90"/>
      <c r="BCF38" s="90"/>
      <c r="BCG38" s="90"/>
      <c r="BCH38" s="90"/>
      <c r="BCI38" s="90"/>
      <c r="BCJ38" s="90"/>
      <c r="BCK38" s="90"/>
      <c r="BCL38" s="90"/>
      <c r="BCM38" s="90"/>
      <c r="BCN38" s="90"/>
      <c r="BCO38" s="90"/>
      <c r="BCP38" s="90"/>
      <c r="BCQ38" s="90"/>
      <c r="BCR38" s="90"/>
      <c r="BCS38" s="90"/>
      <c r="BCT38" s="90"/>
      <c r="BCU38" s="90"/>
      <c r="BCV38" s="90"/>
      <c r="BCW38" s="90"/>
      <c r="BCX38" s="90"/>
      <c r="BCY38" s="90"/>
      <c r="BCZ38" s="90"/>
      <c r="BDA38" s="90"/>
      <c r="BDB38" s="90"/>
      <c r="BDC38" s="90"/>
      <c r="BDD38" s="90"/>
      <c r="BDE38" s="90"/>
      <c r="BDF38" s="90"/>
      <c r="BDG38" s="90"/>
      <c r="BDH38" s="90"/>
      <c r="BDI38" s="90"/>
      <c r="BDJ38" s="90"/>
      <c r="BDK38" s="90"/>
      <c r="BDL38" s="90"/>
      <c r="BDM38" s="90"/>
      <c r="BDN38" s="90"/>
      <c r="BDO38" s="90"/>
      <c r="BDP38" s="90"/>
      <c r="BDQ38" s="90"/>
      <c r="BDR38" s="90"/>
      <c r="BDS38" s="90"/>
      <c r="BDT38" s="90"/>
      <c r="BDU38" s="90"/>
      <c r="BDV38" s="90"/>
      <c r="BDW38" s="90"/>
      <c r="BDX38" s="90"/>
      <c r="BDY38" s="90"/>
      <c r="BDZ38" s="90"/>
      <c r="BEA38" s="90"/>
      <c r="BEB38" s="90"/>
      <c r="BEC38" s="90"/>
      <c r="BED38" s="90"/>
      <c r="BEE38" s="90"/>
      <c r="BEF38" s="90"/>
      <c r="BEG38" s="90"/>
      <c r="BEH38" s="90"/>
      <c r="BEI38" s="90"/>
      <c r="BEJ38" s="90"/>
      <c r="BEK38" s="90"/>
      <c r="BEL38" s="90"/>
      <c r="BEM38" s="90"/>
      <c r="BEN38" s="90"/>
      <c r="BEO38" s="90"/>
      <c r="BEP38" s="90"/>
      <c r="BEQ38" s="90"/>
      <c r="BER38" s="90"/>
      <c r="BES38" s="90"/>
      <c r="BET38" s="90"/>
      <c r="BEU38" s="90"/>
      <c r="BEV38" s="90"/>
      <c r="BEW38" s="90"/>
      <c r="BEX38" s="90"/>
      <c r="BEY38" s="90"/>
      <c r="BEZ38" s="90"/>
      <c r="BFA38" s="90"/>
      <c r="BFB38" s="90"/>
      <c r="BFC38" s="90"/>
      <c r="BFD38" s="90"/>
      <c r="BFE38" s="90"/>
      <c r="BFF38" s="90"/>
      <c r="BFG38" s="90"/>
      <c r="BFH38" s="90"/>
      <c r="BFI38" s="90"/>
      <c r="BFJ38" s="90"/>
      <c r="BFK38" s="90"/>
      <c r="BFL38" s="90"/>
      <c r="BFM38" s="90"/>
      <c r="BFN38" s="90"/>
      <c r="BFO38" s="90"/>
      <c r="BFP38" s="90"/>
      <c r="BFQ38" s="90"/>
      <c r="BFR38" s="90"/>
      <c r="BFS38" s="90"/>
      <c r="BFT38" s="90"/>
      <c r="BFU38" s="90"/>
      <c r="BFV38" s="90"/>
      <c r="BFW38" s="90"/>
      <c r="BFX38" s="90"/>
      <c r="BFY38" s="90"/>
      <c r="BFZ38" s="90"/>
      <c r="BGA38" s="90"/>
    </row>
    <row r="39" spans="1:1535" ht="12" hidden="1" customHeight="1" x14ac:dyDescent="0.2">
      <c r="A39" s="347"/>
      <c r="B39" s="348"/>
      <c r="C39" s="183">
        <f>Zápisy!W898</f>
        <v>0</v>
      </c>
      <c r="D39" s="171">
        <f>Zápisy!X898</f>
        <v>8</v>
      </c>
      <c r="E39" s="165">
        <f>Zápisy!U437</f>
        <v>3</v>
      </c>
      <c r="F39" s="175">
        <f>Zápisy!V437</f>
        <v>5</v>
      </c>
      <c r="G39" s="138">
        <f>Zápisy!U1690</f>
        <v>3</v>
      </c>
      <c r="H39" s="171">
        <f>Zápisy!V1690</f>
        <v>5</v>
      </c>
      <c r="I39" s="165">
        <f>Zápisy!W282</f>
        <v>2</v>
      </c>
      <c r="J39" s="175">
        <f>Zápisy!X282</f>
        <v>6</v>
      </c>
      <c r="K39" s="138">
        <f>Zápisy!W1493</f>
        <v>1</v>
      </c>
      <c r="L39" s="171">
        <f>Zápisy!X1493</f>
        <v>7</v>
      </c>
      <c r="M39" s="165">
        <f>Zápisy!U128</f>
        <v>2</v>
      </c>
      <c r="N39" s="175">
        <f>Zápisy!V128</f>
        <v>6</v>
      </c>
      <c r="O39" s="138">
        <f>Zápisy!U1294</f>
        <v>2</v>
      </c>
      <c r="P39" s="171">
        <f>Zápisy!V1294</f>
        <v>6</v>
      </c>
      <c r="Q39" s="165">
        <f>Zápisy!W2614</f>
        <v>2</v>
      </c>
      <c r="R39" s="175">
        <f>Zápisy!X2614</f>
        <v>6</v>
      </c>
      <c r="S39" s="138">
        <f>Zápisy!W1097</f>
        <v>1.5</v>
      </c>
      <c r="T39" s="171">
        <f>Zápisy!X1097</f>
        <v>6.5</v>
      </c>
      <c r="U39" s="165">
        <f>Zápisy!U2461</f>
        <v>1</v>
      </c>
      <c r="V39" s="175">
        <f>Zápisy!V2461</f>
        <v>7</v>
      </c>
      <c r="W39" s="286"/>
      <c r="X39" s="287"/>
      <c r="Y39" s="165">
        <f>Zápisy!W2285</f>
        <v>4</v>
      </c>
      <c r="Z39" s="175">
        <f>Zápisy!X2285</f>
        <v>4</v>
      </c>
      <c r="AA39" s="138">
        <f>Zápisy!U745</f>
        <v>5.5</v>
      </c>
      <c r="AB39" s="171">
        <f>Zápisy!V745</f>
        <v>2.5</v>
      </c>
      <c r="AC39" s="165">
        <f>Zápisy!U2086</f>
        <v>3</v>
      </c>
      <c r="AD39" s="175">
        <f>Zápisy!V2086</f>
        <v>5</v>
      </c>
      <c r="AE39" s="138">
        <f>Zápisy!W590</f>
        <v>3</v>
      </c>
      <c r="AF39" s="171">
        <f>Zápisy!X590</f>
        <v>5</v>
      </c>
      <c r="AG39" s="165">
        <f>Zápisy!W1889</f>
        <v>5</v>
      </c>
      <c r="AH39" s="132">
        <f>Zápisy!X1889</f>
        <v>3</v>
      </c>
      <c r="AI39" s="351"/>
      <c r="AJ39" s="420"/>
      <c r="AK39" s="420"/>
      <c r="AL39" s="420"/>
      <c r="AM39" s="376"/>
      <c r="AN39" s="443"/>
      <c r="AO39" s="399"/>
      <c r="AP39" s="394"/>
      <c r="AQ39" s="400"/>
      <c r="AR39" s="395"/>
      <c r="AS39" s="356"/>
      <c r="AT39" s="353"/>
      <c r="AU39" s="343"/>
      <c r="AV39" s="90"/>
      <c r="AW39" s="334"/>
      <c r="AX39" s="334"/>
      <c r="AY39" s="334"/>
      <c r="AZ39" s="334"/>
      <c r="BA39" s="334"/>
      <c r="BB39" s="334"/>
      <c r="BC39" s="334"/>
      <c r="BD39" s="334"/>
      <c r="BE39" s="334"/>
      <c r="BF39" s="334"/>
      <c r="BG39" s="334"/>
      <c r="BH39" s="334"/>
      <c r="BI39" s="334"/>
      <c r="BJ39" s="334"/>
      <c r="BK39" s="334"/>
      <c r="BL39" s="334"/>
      <c r="BM39" s="334"/>
      <c r="BN39" s="334"/>
      <c r="BO39" s="334"/>
      <c r="BP39" s="334"/>
      <c r="BQ39" s="334"/>
      <c r="BR39" s="334"/>
      <c r="BS39" s="334"/>
      <c r="BT39" s="334"/>
      <c r="BU39" s="334"/>
      <c r="BV39" s="334"/>
      <c r="BW39" s="334"/>
      <c r="BX39" s="334"/>
      <c r="BY39" s="334"/>
      <c r="BZ39" s="334"/>
      <c r="CA39" s="334"/>
      <c r="CB39" s="334"/>
      <c r="CC39" s="90"/>
      <c r="CD39" s="334"/>
      <c r="CE39" s="334"/>
      <c r="CF39" s="334"/>
      <c r="CG39" s="334"/>
      <c r="CH39" s="334"/>
      <c r="CI39" s="334"/>
      <c r="CJ39" s="334"/>
      <c r="CK39" s="334"/>
      <c r="CL39" s="334"/>
      <c r="CM39" s="334"/>
      <c r="CN39" s="334"/>
      <c r="CO39" s="334"/>
      <c r="CP39" s="334"/>
      <c r="CQ39" s="334"/>
      <c r="CR39" s="334"/>
      <c r="CS39" s="334"/>
      <c r="CT39" s="334"/>
      <c r="CU39" s="334"/>
      <c r="CV39" s="334"/>
      <c r="CW39" s="334"/>
      <c r="CX39" s="334"/>
      <c r="CY39" s="334"/>
      <c r="CZ39" s="334"/>
      <c r="DA39" s="334"/>
      <c r="DB39" s="334"/>
      <c r="DC39" s="334"/>
      <c r="DD39" s="334"/>
      <c r="DE39" s="334"/>
      <c r="DF39" s="334"/>
      <c r="DG39" s="334"/>
      <c r="DH39" s="334"/>
      <c r="DI39" s="334"/>
      <c r="DJ39" s="151"/>
      <c r="DK39" s="334"/>
      <c r="DL39" s="334"/>
      <c r="DM39" s="334"/>
      <c r="DN39" s="334"/>
      <c r="DO39" s="334"/>
      <c r="DP39" s="334"/>
      <c r="DQ39" s="334"/>
      <c r="DR39" s="334"/>
      <c r="DS39" s="334"/>
      <c r="DT39" s="334"/>
      <c r="DU39" s="334"/>
      <c r="DV39" s="334"/>
      <c r="DW39" s="334"/>
      <c r="DX39" s="334"/>
      <c r="DY39" s="334"/>
      <c r="DZ39" s="334"/>
      <c r="EA39" s="334"/>
      <c r="EB39" s="334"/>
      <c r="EC39" s="334"/>
      <c r="ED39" s="334"/>
      <c r="EE39" s="334"/>
      <c r="EF39" s="334"/>
      <c r="EG39" s="334"/>
      <c r="EH39" s="334"/>
      <c r="EI39" s="334"/>
      <c r="EJ39" s="334"/>
      <c r="EK39" s="334"/>
      <c r="EL39" s="334"/>
      <c r="EM39" s="334"/>
      <c r="EN39" s="334"/>
      <c r="EO39" s="334"/>
      <c r="EP39" s="334"/>
      <c r="EQ39" s="90"/>
      <c r="ER39" s="334"/>
      <c r="ES39" s="334"/>
      <c r="ET39" s="334"/>
      <c r="EU39" s="334"/>
      <c r="EV39" s="334"/>
      <c r="EW39" s="334"/>
      <c r="EX39" s="334"/>
      <c r="EY39" s="334"/>
      <c r="EZ39" s="334"/>
      <c r="FA39" s="334"/>
      <c r="FB39" s="334"/>
      <c r="FC39" s="334"/>
      <c r="FD39" s="334"/>
      <c r="FE39" s="334"/>
      <c r="FF39" s="334"/>
      <c r="FG39" s="334"/>
      <c r="FH39" s="334"/>
      <c r="FI39" s="334"/>
      <c r="FJ39" s="334"/>
      <c r="FK39" s="334"/>
      <c r="FL39" s="334"/>
      <c r="FM39" s="334"/>
      <c r="FN39" s="334"/>
      <c r="FO39" s="334"/>
      <c r="FP39" s="334"/>
      <c r="FQ39" s="334"/>
      <c r="FR39" s="334"/>
      <c r="FS39" s="334"/>
      <c r="FT39" s="334"/>
      <c r="FU39" s="334"/>
      <c r="FV39" s="334"/>
      <c r="FW39" s="334"/>
      <c r="FX39" s="90"/>
      <c r="FY39" s="334"/>
      <c r="FZ39" s="334"/>
      <c r="GA39" s="334"/>
      <c r="GB39" s="334"/>
      <c r="GC39" s="334"/>
      <c r="GD39" s="334"/>
      <c r="GE39" s="334"/>
      <c r="GF39" s="334"/>
      <c r="GG39" s="334"/>
      <c r="GH39" s="334"/>
      <c r="GI39" s="334"/>
      <c r="GJ39" s="334"/>
      <c r="GK39" s="334"/>
      <c r="GL39" s="334"/>
      <c r="GM39" s="334"/>
      <c r="GN39" s="334"/>
      <c r="GO39" s="334"/>
      <c r="GP39" s="334"/>
      <c r="GQ39" s="334"/>
      <c r="GR39" s="334"/>
      <c r="GS39" s="334"/>
      <c r="GT39" s="334"/>
      <c r="GU39" s="334"/>
      <c r="GV39" s="334"/>
      <c r="GW39" s="334"/>
      <c r="GX39" s="334"/>
      <c r="GY39" s="334"/>
      <c r="GZ39" s="334"/>
      <c r="HA39" s="334"/>
      <c r="HB39" s="334"/>
      <c r="HC39" s="334"/>
      <c r="HD39" s="334"/>
      <c r="HE39" s="90"/>
      <c r="HF39" s="334"/>
      <c r="HG39" s="334"/>
      <c r="HH39" s="334"/>
      <c r="HI39" s="334"/>
      <c r="HJ39" s="334"/>
      <c r="HK39" s="334"/>
      <c r="HL39" s="334"/>
      <c r="HM39" s="334"/>
      <c r="HN39" s="334"/>
      <c r="HO39" s="334"/>
      <c r="HP39" s="334"/>
      <c r="HQ39" s="334"/>
      <c r="HR39" s="334"/>
      <c r="HS39" s="334"/>
      <c r="HT39" s="334"/>
      <c r="HU39" s="334"/>
      <c r="HV39" s="334"/>
      <c r="HW39" s="334"/>
      <c r="HX39" s="334"/>
      <c r="HY39" s="334"/>
      <c r="HZ39" s="334"/>
      <c r="IA39" s="334"/>
      <c r="IB39" s="334"/>
      <c r="IC39" s="334"/>
      <c r="ID39" s="334"/>
      <c r="IE39" s="334"/>
      <c r="IF39" s="334"/>
      <c r="IG39" s="334"/>
      <c r="IH39" s="334"/>
      <c r="II39" s="334"/>
      <c r="IJ39" s="334"/>
      <c r="IK39" s="334"/>
      <c r="IL39" s="90"/>
      <c r="IM39" s="334"/>
      <c r="IN39" s="334"/>
      <c r="IO39" s="334"/>
      <c r="IP39" s="334"/>
      <c r="IQ39" s="334"/>
      <c r="IR39" s="334"/>
      <c r="IS39" s="334"/>
      <c r="IT39" s="334"/>
      <c r="IU39" s="334"/>
      <c r="IV39" s="334"/>
      <c r="IW39" s="334"/>
      <c r="IX39" s="334"/>
      <c r="IY39" s="334"/>
      <c r="IZ39" s="334"/>
      <c r="JA39" s="334"/>
      <c r="JB39" s="334"/>
      <c r="JC39" s="334"/>
      <c r="JD39" s="334"/>
      <c r="JE39" s="334"/>
      <c r="JF39" s="334"/>
      <c r="JG39" s="334"/>
      <c r="JH39" s="334"/>
      <c r="JI39" s="334"/>
      <c r="JJ39" s="334"/>
      <c r="JK39" s="334"/>
      <c r="JL39" s="334"/>
      <c r="JM39" s="334"/>
      <c r="JN39" s="334"/>
      <c r="JO39" s="334"/>
      <c r="JP39" s="334"/>
      <c r="JQ39" s="334"/>
      <c r="JR39" s="334"/>
      <c r="JS39" s="90"/>
      <c r="JT39" s="334"/>
      <c r="JU39" s="334"/>
      <c r="JV39" s="334"/>
      <c r="JW39" s="334"/>
      <c r="JX39" s="334"/>
      <c r="JY39" s="334"/>
      <c r="JZ39" s="334"/>
      <c r="KA39" s="334"/>
      <c r="KB39" s="334"/>
      <c r="KC39" s="334"/>
      <c r="KD39" s="334"/>
      <c r="KE39" s="334"/>
      <c r="KF39" s="334"/>
      <c r="KG39" s="334"/>
      <c r="KH39" s="334"/>
      <c r="KI39" s="334"/>
      <c r="KJ39" s="334"/>
      <c r="KK39" s="334"/>
      <c r="KL39" s="334"/>
      <c r="KM39" s="334"/>
      <c r="KN39" s="334"/>
      <c r="KO39" s="334"/>
      <c r="KP39" s="334"/>
      <c r="KQ39" s="334"/>
      <c r="KR39" s="334"/>
      <c r="KS39" s="334"/>
      <c r="KT39" s="334"/>
      <c r="KU39" s="334"/>
      <c r="KV39" s="334"/>
      <c r="KW39" s="334"/>
      <c r="KX39" s="334"/>
      <c r="KY39" s="334"/>
      <c r="KZ39" s="90"/>
      <c r="LA39" s="334"/>
      <c r="LB39" s="334"/>
      <c r="LC39" s="334"/>
      <c r="LD39" s="334"/>
      <c r="LE39" s="334"/>
      <c r="LF39" s="334"/>
      <c r="LG39" s="334"/>
      <c r="LH39" s="334"/>
      <c r="LI39" s="334"/>
      <c r="LJ39" s="334"/>
      <c r="LK39" s="334"/>
      <c r="LL39" s="334"/>
      <c r="LM39" s="334"/>
      <c r="LN39" s="334"/>
      <c r="LO39" s="334"/>
      <c r="LP39" s="334"/>
      <c r="LQ39" s="334"/>
      <c r="LR39" s="334"/>
      <c r="LS39" s="334"/>
      <c r="LT39" s="334"/>
      <c r="LU39" s="334"/>
      <c r="LV39" s="334"/>
      <c r="LW39" s="334"/>
      <c r="LX39" s="334"/>
      <c r="LY39" s="334"/>
      <c r="LZ39" s="334"/>
      <c r="MA39" s="334"/>
      <c r="MB39" s="334"/>
      <c r="MC39" s="334"/>
      <c r="MD39" s="334"/>
      <c r="ME39" s="334"/>
      <c r="MF39" s="334"/>
      <c r="MG39" s="90"/>
      <c r="MH39" s="462"/>
      <c r="MI39" s="153"/>
      <c r="MJ39" s="462"/>
      <c r="MK39" s="157"/>
      <c r="ML39" s="336"/>
      <c r="MM39" s="153"/>
      <c r="MN39" s="462"/>
      <c r="MO39" s="90"/>
      <c r="MP39" s="327"/>
      <c r="MQ39" s="90"/>
      <c r="MR39" s="90"/>
      <c r="MS39" s="90"/>
      <c r="MT39" s="90"/>
      <c r="MU39" s="90"/>
      <c r="MV39" s="90"/>
      <c r="MW39" s="90"/>
      <c r="MX39" s="90"/>
      <c r="MY39" s="90"/>
      <c r="MZ39" s="90"/>
      <c r="NA39" s="90"/>
      <c r="NB39" s="90"/>
      <c r="NC39" s="90"/>
      <c r="ND39" s="90"/>
      <c r="NE39" s="90"/>
      <c r="NF39" s="90"/>
      <c r="NG39" s="90"/>
      <c r="NH39" s="90"/>
      <c r="NI39" s="90"/>
      <c r="NJ39" s="90"/>
      <c r="NK39" s="90"/>
      <c r="NL39" s="90"/>
      <c r="NM39" s="90"/>
      <c r="NN39" s="90"/>
      <c r="NO39" s="90"/>
      <c r="NP39" s="90"/>
      <c r="NQ39" s="90"/>
      <c r="NR39" s="90"/>
      <c r="NS39" s="90"/>
      <c r="NT39" s="90"/>
      <c r="NU39" s="90"/>
      <c r="NV39" s="90"/>
      <c r="NW39" s="90"/>
      <c r="NX39" s="90"/>
      <c r="NY39" s="90"/>
      <c r="NZ39" s="90"/>
      <c r="OA39" s="90"/>
      <c r="OB39" s="90"/>
      <c r="OC39" s="90"/>
      <c r="OD39" s="90"/>
      <c r="OE39" s="90"/>
      <c r="OF39" s="90"/>
      <c r="OG39" s="90"/>
      <c r="OH39" s="90"/>
      <c r="OI39" s="90"/>
      <c r="OJ39" s="90"/>
      <c r="OK39" s="90"/>
      <c r="OL39" s="90"/>
      <c r="OM39" s="90"/>
      <c r="ON39" s="90"/>
      <c r="OO39" s="90"/>
      <c r="OP39" s="90"/>
      <c r="OQ39" s="90"/>
      <c r="OR39" s="90"/>
      <c r="OS39" s="90"/>
      <c r="OT39" s="90"/>
      <c r="OU39" s="90"/>
      <c r="OV39" s="90"/>
      <c r="OW39" s="90"/>
      <c r="OX39" s="90"/>
      <c r="OY39" s="90"/>
      <c r="OZ39" s="90"/>
      <c r="PA39" s="90"/>
      <c r="PB39" s="90"/>
      <c r="PC39" s="90"/>
      <c r="PD39" s="90"/>
      <c r="PE39" s="90"/>
      <c r="PF39" s="90"/>
      <c r="PG39" s="90"/>
      <c r="PH39" s="90"/>
      <c r="PI39" s="90"/>
      <c r="PJ39" s="90"/>
      <c r="PK39" s="90"/>
      <c r="PL39" s="90"/>
      <c r="PM39" s="90"/>
      <c r="PN39" s="90"/>
      <c r="PO39" s="90"/>
      <c r="PP39" s="90"/>
      <c r="PQ39" s="90"/>
      <c r="PR39" s="90"/>
      <c r="PS39" s="90"/>
      <c r="PT39" s="90"/>
      <c r="PU39" s="90"/>
      <c r="PV39" s="90"/>
      <c r="PW39" s="90"/>
      <c r="PX39" s="90"/>
      <c r="PY39" s="90"/>
      <c r="PZ39" s="90"/>
      <c r="QA39" s="90"/>
      <c r="QB39" s="90"/>
      <c r="QC39" s="90"/>
      <c r="QD39" s="90"/>
      <c r="QE39" s="90"/>
      <c r="QF39" s="90"/>
      <c r="QG39" s="90"/>
      <c r="QH39" s="90"/>
      <c r="QI39" s="90"/>
      <c r="QJ39" s="90"/>
      <c r="QK39" s="90"/>
      <c r="QL39" s="90"/>
      <c r="QM39" s="90"/>
      <c r="QN39" s="90"/>
      <c r="QO39" s="90"/>
      <c r="QP39" s="90"/>
      <c r="QQ39" s="90"/>
      <c r="QR39" s="90"/>
      <c r="QS39" s="90"/>
      <c r="QT39" s="90"/>
      <c r="QU39" s="90"/>
      <c r="QV39" s="90"/>
      <c r="QW39" s="90"/>
      <c r="QX39" s="90"/>
      <c r="QY39" s="90"/>
      <c r="QZ39" s="90"/>
      <c r="RA39" s="90"/>
      <c r="RB39" s="90"/>
      <c r="RC39" s="90"/>
      <c r="RD39" s="90"/>
      <c r="RE39" s="90"/>
      <c r="RF39" s="90"/>
      <c r="RG39" s="90"/>
      <c r="RH39" s="90"/>
      <c r="RI39" s="90"/>
      <c r="RJ39" s="90"/>
      <c r="RK39" s="90"/>
      <c r="RL39" s="90"/>
      <c r="RM39" s="90"/>
      <c r="RN39" s="90"/>
      <c r="RO39" s="90"/>
      <c r="RP39" s="90"/>
      <c r="RQ39" s="90"/>
      <c r="RR39" s="90"/>
      <c r="RS39" s="90"/>
      <c r="RT39" s="90"/>
      <c r="RU39" s="90"/>
      <c r="RV39" s="90"/>
      <c r="RW39" s="90"/>
      <c r="RX39" s="90"/>
      <c r="RY39" s="90"/>
      <c r="RZ39" s="90"/>
      <c r="SA39" s="90"/>
      <c r="SB39" s="90"/>
      <c r="SC39" s="90"/>
      <c r="SD39" s="90"/>
      <c r="SE39" s="90"/>
      <c r="SF39" s="90"/>
      <c r="SG39" s="90"/>
      <c r="SH39" s="90"/>
      <c r="SI39" s="90"/>
      <c r="SJ39" s="90"/>
      <c r="SK39" s="90"/>
      <c r="SL39" s="90"/>
      <c r="SM39" s="90"/>
      <c r="SN39" s="90"/>
      <c r="SO39" s="90"/>
      <c r="SP39" s="90"/>
      <c r="SQ39" s="90"/>
      <c r="SR39" s="90"/>
      <c r="SS39" s="90"/>
      <c r="ST39" s="90"/>
      <c r="SU39" s="90"/>
      <c r="SV39" s="90"/>
      <c r="SW39" s="90"/>
      <c r="SX39" s="90"/>
      <c r="SY39" s="90"/>
      <c r="SZ39" s="90"/>
      <c r="TA39" s="90"/>
      <c r="TB39" s="90"/>
      <c r="TC39" s="90"/>
      <c r="TD39" s="90"/>
      <c r="TE39" s="90"/>
      <c r="TF39" s="90"/>
      <c r="TG39" s="90"/>
      <c r="TH39" s="90"/>
      <c r="TI39" s="90"/>
      <c r="TJ39" s="90"/>
      <c r="TK39" s="90"/>
      <c r="TL39" s="90"/>
      <c r="TM39" s="90"/>
      <c r="TN39" s="90"/>
      <c r="TO39" s="90"/>
      <c r="TP39" s="90"/>
      <c r="TQ39" s="90"/>
      <c r="TR39" s="90"/>
      <c r="TS39" s="90"/>
      <c r="TT39" s="90"/>
      <c r="TU39" s="90"/>
      <c r="TV39" s="90"/>
      <c r="TW39" s="90"/>
      <c r="TX39" s="90"/>
      <c r="TY39" s="90"/>
      <c r="TZ39" s="90"/>
      <c r="UA39" s="90"/>
      <c r="UB39" s="90"/>
      <c r="UC39" s="90"/>
      <c r="UD39" s="90"/>
      <c r="UE39" s="90"/>
      <c r="UF39" s="90"/>
      <c r="UG39" s="90"/>
      <c r="UH39" s="90"/>
      <c r="UI39" s="90"/>
      <c r="UJ39" s="90"/>
      <c r="UK39" s="90"/>
      <c r="UL39" s="90"/>
      <c r="UM39" s="90"/>
      <c r="UN39" s="90"/>
      <c r="UO39" s="90"/>
      <c r="UP39" s="90"/>
      <c r="UQ39" s="90"/>
      <c r="UR39" s="90"/>
      <c r="US39" s="90"/>
      <c r="UT39" s="90"/>
      <c r="UU39" s="90"/>
      <c r="UV39" s="90"/>
      <c r="UW39" s="90"/>
      <c r="UX39" s="90"/>
      <c r="UY39" s="90"/>
      <c r="UZ39" s="90"/>
      <c r="VA39" s="90"/>
      <c r="VB39" s="90"/>
      <c r="VC39" s="90"/>
      <c r="VD39" s="90"/>
      <c r="VE39" s="90"/>
      <c r="VF39" s="90"/>
      <c r="VG39" s="90"/>
      <c r="VH39" s="90"/>
      <c r="VI39" s="90"/>
      <c r="VJ39" s="90"/>
      <c r="VK39" s="90"/>
      <c r="VL39" s="90"/>
      <c r="VM39" s="90"/>
      <c r="VN39" s="90"/>
      <c r="VO39" s="90"/>
      <c r="VP39" s="90"/>
      <c r="VQ39" s="90"/>
      <c r="VR39" s="90"/>
      <c r="VS39" s="90"/>
      <c r="VT39" s="90"/>
      <c r="VU39" s="90"/>
      <c r="VV39" s="90"/>
      <c r="VW39" s="90"/>
      <c r="VX39" s="90"/>
      <c r="VY39" s="90"/>
      <c r="VZ39" s="90"/>
      <c r="WA39" s="90"/>
      <c r="WB39" s="90"/>
      <c r="WC39" s="90"/>
      <c r="WD39" s="90"/>
      <c r="WE39" s="90"/>
      <c r="WF39" s="90"/>
      <c r="WG39" s="90"/>
      <c r="WH39" s="90"/>
      <c r="WI39" s="90"/>
      <c r="WJ39" s="90"/>
      <c r="WK39" s="90"/>
      <c r="WL39" s="90"/>
      <c r="WM39" s="90"/>
      <c r="WN39" s="90"/>
      <c r="WO39" s="90"/>
      <c r="WP39" s="90"/>
      <c r="WQ39" s="90"/>
      <c r="WR39" s="90"/>
      <c r="WS39" s="90"/>
      <c r="WT39" s="90"/>
      <c r="WU39" s="90"/>
      <c r="WV39" s="90"/>
      <c r="WW39" s="90"/>
      <c r="WX39" s="90"/>
      <c r="WY39" s="90"/>
      <c r="WZ39" s="90"/>
      <c r="XA39" s="90"/>
      <c r="XB39" s="90"/>
      <c r="XC39" s="90"/>
      <c r="XD39" s="90"/>
      <c r="XE39" s="90"/>
      <c r="XF39" s="90"/>
      <c r="XG39" s="90"/>
      <c r="XH39" s="90"/>
      <c r="XI39" s="90"/>
      <c r="XJ39" s="90"/>
      <c r="XK39" s="90"/>
      <c r="XL39" s="90"/>
      <c r="XM39" s="90"/>
      <c r="XN39" s="90"/>
      <c r="XO39" s="90"/>
      <c r="XP39" s="90"/>
      <c r="XQ39" s="90"/>
      <c r="XR39" s="90"/>
      <c r="XS39" s="90"/>
      <c r="XT39" s="90"/>
      <c r="XU39" s="90"/>
      <c r="XV39" s="90"/>
      <c r="XW39" s="90"/>
      <c r="XX39" s="90"/>
      <c r="XY39" s="90"/>
      <c r="XZ39" s="90"/>
      <c r="YA39" s="90"/>
      <c r="YB39" s="90"/>
      <c r="YC39" s="90"/>
      <c r="YD39" s="90"/>
      <c r="YE39" s="90"/>
      <c r="YF39" s="90"/>
      <c r="YG39" s="90"/>
      <c r="YH39" s="90"/>
      <c r="YI39" s="90"/>
      <c r="YJ39" s="90"/>
      <c r="YK39" s="90"/>
      <c r="YL39" s="90"/>
      <c r="YM39" s="90"/>
      <c r="YN39" s="90"/>
      <c r="YO39" s="90"/>
      <c r="YP39" s="90"/>
      <c r="YQ39" s="90"/>
      <c r="YR39" s="90"/>
      <c r="YS39" s="90"/>
      <c r="YT39" s="90"/>
      <c r="YU39" s="90"/>
      <c r="YV39" s="90"/>
      <c r="YW39" s="90"/>
      <c r="YX39" s="90"/>
      <c r="YY39" s="90"/>
      <c r="YZ39" s="90"/>
      <c r="ZA39" s="90"/>
      <c r="ZB39" s="90"/>
      <c r="ZC39" s="90"/>
      <c r="ZD39" s="90"/>
      <c r="ZE39" s="90"/>
      <c r="ZF39" s="90"/>
      <c r="ZG39" s="90"/>
      <c r="ZH39" s="90"/>
      <c r="ZI39" s="90"/>
      <c r="ZJ39" s="90"/>
      <c r="ZK39" s="90"/>
      <c r="ZL39" s="90"/>
      <c r="ZM39" s="90"/>
      <c r="ZN39" s="90"/>
      <c r="ZO39" s="90"/>
      <c r="ZP39" s="90"/>
      <c r="ZQ39" s="90"/>
      <c r="ZR39" s="90"/>
      <c r="ZS39" s="90"/>
      <c r="ZT39" s="90"/>
      <c r="ZU39" s="90"/>
      <c r="ZV39" s="90"/>
      <c r="ZW39" s="90"/>
      <c r="ZX39" s="90"/>
      <c r="ZY39" s="90"/>
      <c r="ZZ39" s="90"/>
      <c r="AAA39" s="90"/>
      <c r="AAB39" s="90"/>
      <c r="AAC39" s="90"/>
      <c r="AAD39" s="90"/>
      <c r="AAE39" s="90"/>
      <c r="AAF39" s="90"/>
      <c r="AAG39" s="90"/>
      <c r="AAH39" s="90"/>
      <c r="AAI39" s="90"/>
      <c r="AAJ39" s="90"/>
      <c r="AAK39" s="90"/>
      <c r="AAL39" s="90"/>
      <c r="AAM39" s="90"/>
      <c r="AAN39" s="90"/>
      <c r="AAO39" s="90"/>
      <c r="AAP39" s="90"/>
      <c r="AAQ39" s="90"/>
      <c r="AAR39" s="90"/>
      <c r="AAS39" s="90"/>
      <c r="AAT39" s="90"/>
      <c r="AAU39" s="90"/>
      <c r="AAV39" s="90"/>
      <c r="AAW39" s="90"/>
      <c r="AAX39" s="90"/>
      <c r="AAY39" s="90"/>
      <c r="AAZ39" s="90"/>
      <c r="ABA39" s="90"/>
      <c r="ABB39" s="90"/>
      <c r="ABC39" s="90"/>
      <c r="ABD39" s="90"/>
      <c r="ABE39" s="90"/>
      <c r="ABF39" s="90"/>
      <c r="ABG39" s="90"/>
      <c r="ABH39" s="90"/>
      <c r="ABI39" s="90"/>
      <c r="ABJ39" s="90"/>
      <c r="ABK39" s="90"/>
      <c r="ABL39" s="90"/>
      <c r="ABM39" s="90"/>
      <c r="ABN39" s="90"/>
      <c r="ABO39" s="90"/>
      <c r="ABP39" s="90"/>
      <c r="ABQ39" s="90"/>
      <c r="ABR39" s="90"/>
      <c r="ABS39" s="90"/>
      <c r="ABT39" s="90"/>
      <c r="ABU39" s="90"/>
      <c r="ABV39" s="90"/>
      <c r="ABW39" s="90"/>
      <c r="ABX39" s="90"/>
      <c r="ABY39" s="90"/>
      <c r="ABZ39" s="90"/>
      <c r="ACA39" s="90"/>
      <c r="ACB39" s="90"/>
      <c r="ACC39" s="90"/>
      <c r="ACD39" s="90"/>
      <c r="ACE39" s="90"/>
      <c r="ACF39" s="90"/>
      <c r="ACG39" s="90"/>
      <c r="ACH39" s="90"/>
      <c r="ACI39" s="90"/>
      <c r="ACJ39" s="90"/>
      <c r="ACK39" s="90"/>
      <c r="ACL39" s="90"/>
      <c r="ACM39" s="90"/>
      <c r="ACN39" s="90"/>
      <c r="ACO39" s="90"/>
      <c r="ACP39" s="90"/>
      <c r="ACQ39" s="90"/>
      <c r="ACR39" s="90"/>
      <c r="ACS39" s="90"/>
      <c r="ACT39" s="90"/>
      <c r="ACU39" s="90"/>
      <c r="ACV39" s="90"/>
      <c r="ACW39" s="90"/>
      <c r="ACX39" s="90"/>
      <c r="ACY39" s="90"/>
      <c r="ACZ39" s="90"/>
      <c r="ADA39" s="90"/>
      <c r="ADB39" s="90"/>
      <c r="ADC39" s="90"/>
      <c r="ADD39" s="90"/>
      <c r="ADE39" s="90"/>
      <c r="ADF39" s="90"/>
      <c r="ADG39" s="90"/>
      <c r="ADH39" s="90"/>
      <c r="ADI39" s="90"/>
      <c r="ADJ39" s="90"/>
      <c r="ADK39" s="90"/>
      <c r="ADL39" s="90"/>
      <c r="ADM39" s="90"/>
      <c r="ADN39" s="90"/>
      <c r="ADO39" s="90"/>
      <c r="ADP39" s="90"/>
      <c r="ADQ39" s="90"/>
      <c r="ADR39" s="90"/>
      <c r="ADS39" s="90"/>
      <c r="ADT39" s="90"/>
      <c r="ADU39" s="90"/>
      <c r="ADV39" s="90"/>
      <c r="ADW39" s="90"/>
      <c r="ADX39" s="90"/>
      <c r="ADY39" s="90"/>
      <c r="ADZ39" s="90"/>
      <c r="AEA39" s="90"/>
      <c r="AEB39" s="90"/>
      <c r="AEC39" s="90"/>
      <c r="AED39" s="90"/>
      <c r="AEE39" s="90"/>
      <c r="AEF39" s="90"/>
      <c r="AEG39" s="90"/>
      <c r="AEH39" s="90"/>
      <c r="AEI39" s="90"/>
      <c r="AEJ39" s="90"/>
      <c r="AEK39" s="90"/>
      <c r="AEL39" s="90"/>
      <c r="AEM39" s="90"/>
      <c r="AEN39" s="90"/>
      <c r="AEO39" s="90"/>
      <c r="AEP39" s="90"/>
      <c r="AEQ39" s="90"/>
      <c r="AER39" s="90"/>
      <c r="AES39" s="90"/>
      <c r="AET39" s="90"/>
      <c r="AEU39" s="90"/>
      <c r="AEV39" s="90"/>
      <c r="AEW39" s="90"/>
      <c r="AEX39" s="90"/>
      <c r="AEY39" s="90"/>
      <c r="AEZ39" s="90"/>
      <c r="AFA39" s="90"/>
      <c r="AFB39" s="90"/>
      <c r="AFC39" s="90"/>
      <c r="AFD39" s="90"/>
      <c r="AFE39" s="90"/>
      <c r="AFF39" s="90"/>
      <c r="AFG39" s="90"/>
      <c r="AFH39" s="90"/>
      <c r="AFI39" s="90"/>
      <c r="AFJ39" s="90"/>
      <c r="AFK39" s="90"/>
      <c r="AFL39" s="90"/>
      <c r="AFM39" s="90"/>
      <c r="AFN39" s="90"/>
      <c r="AFO39" s="90"/>
      <c r="AFP39" s="90"/>
      <c r="AFQ39" s="90"/>
      <c r="AFR39" s="90"/>
      <c r="AFS39" s="90"/>
      <c r="AFT39" s="90"/>
      <c r="AFU39" s="90"/>
      <c r="AFV39" s="90"/>
      <c r="AFW39" s="90"/>
      <c r="AFX39" s="90"/>
      <c r="AFY39" s="90"/>
      <c r="AFZ39" s="90"/>
      <c r="AGA39" s="90"/>
      <c r="AGB39" s="90"/>
      <c r="AGC39" s="90"/>
      <c r="AGD39" s="90"/>
      <c r="AGE39" s="90"/>
      <c r="AGF39" s="90"/>
      <c r="AGG39" s="90"/>
      <c r="AGH39" s="90"/>
      <c r="AGI39" s="90"/>
      <c r="AGJ39" s="90"/>
      <c r="AGK39" s="90"/>
      <c r="AGL39" s="90"/>
      <c r="AGM39" s="90"/>
      <c r="AGN39" s="90"/>
      <c r="AGO39" s="90"/>
      <c r="AGP39" s="90"/>
      <c r="AGQ39" s="90"/>
      <c r="AGR39" s="90"/>
      <c r="AGS39" s="90"/>
      <c r="AGT39" s="90"/>
      <c r="AGU39" s="90"/>
      <c r="AGV39" s="90"/>
      <c r="AGW39" s="90"/>
      <c r="AGX39" s="90"/>
      <c r="AGY39" s="90"/>
      <c r="AGZ39" s="90"/>
      <c r="AHA39" s="90"/>
      <c r="AHB39" s="90"/>
      <c r="AHC39" s="90"/>
      <c r="AHD39" s="90"/>
      <c r="AHE39" s="90"/>
      <c r="AHF39" s="90"/>
      <c r="AHG39" s="90"/>
      <c r="AHH39" s="90"/>
      <c r="AHI39" s="90"/>
      <c r="AHJ39" s="90"/>
      <c r="AHK39" s="90"/>
      <c r="AHL39" s="90"/>
      <c r="AHM39" s="90"/>
      <c r="AHN39" s="90"/>
      <c r="AHO39" s="90"/>
      <c r="AHP39" s="90"/>
      <c r="AHQ39" s="90"/>
      <c r="AHR39" s="90"/>
      <c r="AHS39" s="90"/>
      <c r="AHT39" s="90"/>
      <c r="AHU39" s="90"/>
      <c r="AHV39" s="90"/>
      <c r="AHW39" s="90"/>
      <c r="AHX39" s="90"/>
      <c r="AHY39" s="90"/>
      <c r="AHZ39" s="90"/>
      <c r="AIA39" s="90"/>
      <c r="AIB39" s="90"/>
      <c r="AIC39" s="90"/>
      <c r="AID39" s="90"/>
      <c r="AIE39" s="90"/>
      <c r="AIF39" s="90"/>
      <c r="AIG39" s="90"/>
      <c r="AIH39" s="90"/>
      <c r="AII39" s="90"/>
      <c r="AIJ39" s="90"/>
      <c r="AIK39" s="90"/>
      <c r="AIL39" s="90"/>
      <c r="AIM39" s="90"/>
      <c r="AIN39" s="90"/>
      <c r="AIO39" s="90"/>
      <c r="AIP39" s="90"/>
      <c r="AIQ39" s="90"/>
      <c r="AIR39" s="90"/>
      <c r="AIS39" s="90"/>
      <c r="AIT39" s="90"/>
      <c r="AIU39" s="90"/>
      <c r="AIV39" s="90"/>
      <c r="AIW39" s="90"/>
      <c r="AIX39" s="90"/>
      <c r="AIY39" s="90"/>
      <c r="AIZ39" s="90"/>
      <c r="AJA39" s="90"/>
      <c r="AJB39" s="90"/>
      <c r="AJC39" s="90"/>
      <c r="AJD39" s="90"/>
      <c r="AJE39" s="90"/>
      <c r="AJF39" s="90"/>
      <c r="AJG39" s="90"/>
      <c r="AJH39" s="90"/>
      <c r="AJI39" s="90"/>
      <c r="AJJ39" s="90"/>
      <c r="AJK39" s="90"/>
      <c r="AJL39" s="90"/>
      <c r="AJM39" s="90"/>
      <c r="AJN39" s="90"/>
      <c r="AJO39" s="90"/>
      <c r="AJP39" s="90"/>
      <c r="AJQ39" s="90"/>
      <c r="AJR39" s="90"/>
      <c r="AJS39" s="90"/>
      <c r="AJT39" s="90"/>
      <c r="AJU39" s="90"/>
      <c r="AJV39" s="90"/>
      <c r="AJW39" s="90"/>
      <c r="AJX39" s="90"/>
      <c r="AJY39" s="90"/>
      <c r="AJZ39" s="90"/>
      <c r="AKA39" s="90"/>
      <c r="AKB39" s="90"/>
      <c r="AKC39" s="90"/>
      <c r="AKD39" s="90"/>
      <c r="AKE39" s="90"/>
      <c r="AKF39" s="90"/>
      <c r="AKG39" s="90"/>
      <c r="AKH39" s="90"/>
      <c r="AKI39" s="90"/>
      <c r="AKJ39" s="90"/>
      <c r="AKK39" s="90"/>
      <c r="AKL39" s="90"/>
      <c r="AKM39" s="90"/>
      <c r="AKN39" s="90"/>
      <c r="AKO39" s="90"/>
      <c r="AKP39" s="90"/>
      <c r="AKQ39" s="90"/>
      <c r="AKR39" s="90"/>
      <c r="AKS39" s="90"/>
      <c r="AKT39" s="90"/>
      <c r="AKU39" s="90"/>
      <c r="AKV39" s="90"/>
      <c r="AKW39" s="90"/>
      <c r="AKX39" s="90"/>
      <c r="AKY39" s="90"/>
      <c r="AKZ39" s="90"/>
      <c r="ALA39" s="90"/>
      <c r="ALB39" s="90"/>
      <c r="ALC39" s="90"/>
      <c r="ALD39" s="90"/>
      <c r="ALE39" s="90"/>
      <c r="ALF39" s="90"/>
      <c r="ALG39" s="90"/>
      <c r="ALH39" s="90"/>
      <c r="ALI39" s="90"/>
      <c r="ALJ39" s="90"/>
      <c r="ALK39" s="90"/>
      <c r="ALL39" s="90"/>
      <c r="ALM39" s="90"/>
      <c r="ALN39" s="90"/>
      <c r="ALO39" s="90"/>
      <c r="ALP39" s="90"/>
      <c r="ALQ39" s="90"/>
      <c r="ALR39" s="90"/>
      <c r="ALS39" s="90"/>
      <c r="ALT39" s="90"/>
      <c r="ALU39" s="90"/>
      <c r="ALV39" s="90"/>
      <c r="ALW39" s="90"/>
      <c r="ALX39" s="90"/>
      <c r="ALY39" s="90"/>
      <c r="ALZ39" s="90"/>
      <c r="AMA39" s="90"/>
      <c r="AMB39" s="90"/>
      <c r="AMC39" s="90"/>
      <c r="AMD39" s="90"/>
      <c r="AME39" s="90"/>
      <c r="AMF39" s="90"/>
      <c r="AMG39" s="90"/>
      <c r="AMH39" s="90"/>
      <c r="AMI39" s="90"/>
      <c r="AMJ39" s="90"/>
      <c r="AMK39" s="90"/>
      <c r="AML39" s="90"/>
      <c r="AMM39" s="90"/>
      <c r="AMN39" s="90"/>
      <c r="AMO39" s="90"/>
      <c r="AMP39" s="90"/>
      <c r="AMQ39" s="90"/>
      <c r="AMR39" s="90"/>
      <c r="AMS39" s="90"/>
      <c r="AMT39" s="90"/>
      <c r="AMU39" s="90"/>
      <c r="AMV39" s="90"/>
      <c r="AMW39" s="90"/>
      <c r="AMX39" s="90"/>
      <c r="AMY39" s="90"/>
      <c r="AMZ39" s="90"/>
      <c r="ANA39" s="90"/>
      <c r="ANB39" s="90"/>
      <c r="ANC39" s="90"/>
      <c r="AND39" s="90"/>
      <c r="ANE39" s="90"/>
      <c r="ANF39" s="90"/>
      <c r="ANG39" s="90"/>
      <c r="ANH39" s="90"/>
      <c r="ANI39" s="90"/>
      <c r="ANJ39" s="90"/>
      <c r="ANK39" s="90"/>
      <c r="ANL39" s="90"/>
      <c r="ANM39" s="90"/>
      <c r="ANN39" s="90"/>
      <c r="ANO39" s="90"/>
      <c r="ANP39" s="90"/>
      <c r="ANQ39" s="90"/>
      <c r="ANR39" s="90"/>
      <c r="ANS39" s="90"/>
      <c r="ANT39" s="90"/>
      <c r="ANU39" s="90"/>
      <c r="ANV39" s="90"/>
      <c r="ANW39" s="90"/>
      <c r="ANX39" s="90"/>
      <c r="ANY39" s="90"/>
      <c r="ANZ39" s="90"/>
      <c r="AOA39" s="90"/>
      <c r="AOB39" s="90"/>
      <c r="AOC39" s="90"/>
      <c r="AOD39" s="90"/>
      <c r="AOE39" s="90"/>
      <c r="AOF39" s="90"/>
      <c r="AOG39" s="90"/>
      <c r="AOH39" s="90"/>
      <c r="AOI39" s="90"/>
      <c r="AOJ39" s="90"/>
      <c r="AOK39" s="90"/>
      <c r="AOL39" s="90"/>
      <c r="AOM39" s="90"/>
      <c r="AON39" s="90"/>
      <c r="AOO39" s="90"/>
      <c r="AOP39" s="90"/>
      <c r="AOQ39" s="90"/>
      <c r="AOR39" s="90"/>
      <c r="AOS39" s="90"/>
      <c r="AOT39" s="90"/>
      <c r="AOU39" s="90"/>
      <c r="AOV39" s="90"/>
      <c r="AOW39" s="90"/>
      <c r="AOX39" s="90"/>
      <c r="AOY39" s="90"/>
      <c r="AOZ39" s="90"/>
      <c r="APA39" s="90"/>
      <c r="APB39" s="90"/>
      <c r="APC39" s="90"/>
      <c r="APD39" s="90"/>
      <c r="APE39" s="90"/>
      <c r="APF39" s="90"/>
      <c r="APG39" s="90"/>
      <c r="APH39" s="90"/>
      <c r="API39" s="90"/>
      <c r="APJ39" s="90"/>
      <c r="APK39" s="90"/>
      <c r="APL39" s="90"/>
      <c r="APM39" s="90"/>
      <c r="APN39" s="90"/>
      <c r="APO39" s="90"/>
      <c r="APP39" s="90"/>
      <c r="APQ39" s="90"/>
      <c r="APR39" s="90"/>
      <c r="APS39" s="90"/>
      <c r="APT39" s="90"/>
      <c r="APU39" s="90"/>
      <c r="APV39" s="90"/>
      <c r="APW39" s="90"/>
      <c r="APX39" s="90"/>
      <c r="APY39" s="90"/>
      <c r="APZ39" s="90"/>
      <c r="AQA39" s="90"/>
      <c r="AQB39" s="90"/>
      <c r="AQC39" s="90"/>
      <c r="AQD39" s="90"/>
      <c r="AQE39" s="90"/>
      <c r="AQF39" s="90"/>
      <c r="AQG39" s="90"/>
      <c r="AQH39" s="90"/>
      <c r="AQI39" s="90"/>
      <c r="AQJ39" s="90"/>
      <c r="AQK39" s="90"/>
      <c r="AQL39" s="90"/>
      <c r="AQM39" s="90"/>
      <c r="AQN39" s="90"/>
      <c r="AQO39" s="90"/>
      <c r="AQP39" s="90"/>
      <c r="AQQ39" s="90"/>
      <c r="AQR39" s="90"/>
      <c r="AQS39" s="90"/>
      <c r="AQT39" s="90"/>
      <c r="AQU39" s="90"/>
      <c r="AQV39" s="90"/>
      <c r="AQW39" s="90"/>
      <c r="AQX39" s="90"/>
      <c r="AQY39" s="90"/>
      <c r="AQZ39" s="90"/>
      <c r="ARA39" s="90"/>
      <c r="ARB39" s="90"/>
      <c r="ARC39" s="90"/>
      <c r="ARD39" s="90"/>
      <c r="ARE39" s="90"/>
      <c r="ARF39" s="90"/>
      <c r="ARG39" s="90"/>
      <c r="ARH39" s="90"/>
      <c r="ARI39" s="90"/>
      <c r="ARJ39" s="90"/>
      <c r="ARK39" s="90"/>
      <c r="ARL39" s="90"/>
      <c r="ARM39" s="90"/>
      <c r="ARN39" s="90"/>
      <c r="ARO39" s="90"/>
      <c r="ARP39" s="90"/>
      <c r="ARQ39" s="90"/>
      <c r="ARR39" s="90"/>
      <c r="ARS39" s="90"/>
      <c r="ART39" s="90"/>
      <c r="ARU39" s="90"/>
      <c r="ARV39" s="90"/>
      <c r="ARW39" s="90"/>
      <c r="ARX39" s="90"/>
      <c r="ARY39" s="90"/>
      <c r="ARZ39" s="90"/>
      <c r="ASA39" s="90"/>
      <c r="ASB39" s="90"/>
      <c r="ASC39" s="90"/>
      <c r="ASD39" s="90"/>
      <c r="ASE39" s="90"/>
      <c r="ASF39" s="90"/>
      <c r="ASG39" s="90"/>
      <c r="ASH39" s="90"/>
      <c r="ASI39" s="90"/>
      <c r="ASJ39" s="90"/>
      <c r="ASK39" s="90"/>
      <c r="ASL39" s="90"/>
      <c r="ASM39" s="90"/>
      <c r="ASN39" s="90"/>
      <c r="ASO39" s="90"/>
      <c r="ASP39" s="90"/>
      <c r="ASQ39" s="90"/>
      <c r="ASR39" s="90"/>
      <c r="ASS39" s="90"/>
      <c r="AST39" s="90"/>
      <c r="ASU39" s="90"/>
      <c r="ASV39" s="90"/>
      <c r="ASW39" s="90"/>
      <c r="ASX39" s="90"/>
      <c r="ASY39" s="90"/>
      <c r="ASZ39" s="90"/>
      <c r="ATA39" s="90"/>
      <c r="ATB39" s="90"/>
      <c r="ATC39" s="90"/>
      <c r="ATD39" s="90"/>
      <c r="ATE39" s="90"/>
      <c r="ATF39" s="90"/>
      <c r="ATG39" s="90"/>
      <c r="ATH39" s="90"/>
      <c r="ATI39" s="90"/>
      <c r="ATJ39" s="90"/>
      <c r="ATK39" s="90"/>
      <c r="ATL39" s="90"/>
      <c r="ATM39" s="90"/>
      <c r="ATN39" s="90"/>
      <c r="ATO39" s="90"/>
      <c r="ATP39" s="90"/>
      <c r="ATQ39" s="90"/>
      <c r="ATR39" s="90"/>
      <c r="ATS39" s="90"/>
      <c r="ATT39" s="90"/>
      <c r="ATU39" s="90"/>
      <c r="ATV39" s="90"/>
      <c r="ATW39" s="90"/>
      <c r="ATX39" s="90"/>
      <c r="ATY39" s="90"/>
      <c r="ATZ39" s="90"/>
      <c r="AUA39" s="90"/>
      <c r="AUB39" s="90"/>
      <c r="AUC39" s="90"/>
      <c r="AUD39" s="90"/>
      <c r="AUE39" s="90"/>
      <c r="AUF39" s="90"/>
      <c r="AUG39" s="90"/>
      <c r="AUH39" s="90"/>
      <c r="AUI39" s="90"/>
      <c r="AUJ39" s="90"/>
      <c r="AUK39" s="90"/>
      <c r="AUL39" s="90"/>
      <c r="AUM39" s="90"/>
      <c r="AUN39" s="90"/>
      <c r="AUO39" s="90"/>
      <c r="AUP39" s="90"/>
      <c r="AUQ39" s="90"/>
      <c r="AUR39" s="90"/>
      <c r="AUS39" s="90"/>
      <c r="AUT39" s="90"/>
      <c r="AUU39" s="90"/>
      <c r="AUV39" s="90"/>
      <c r="AUW39" s="90"/>
      <c r="AUX39" s="90"/>
      <c r="AUY39" s="90"/>
      <c r="AUZ39" s="90"/>
      <c r="AVA39" s="90"/>
      <c r="AVB39" s="90"/>
      <c r="AVC39" s="90"/>
      <c r="AVD39" s="90"/>
      <c r="AVE39" s="90"/>
      <c r="AVF39" s="90"/>
      <c r="AVG39" s="90"/>
      <c r="AVH39" s="90"/>
      <c r="AVI39" s="90"/>
      <c r="AVJ39" s="90"/>
      <c r="AVK39" s="90"/>
      <c r="AVL39" s="90"/>
      <c r="AVM39" s="90"/>
      <c r="AVN39" s="90"/>
      <c r="AVO39" s="90"/>
      <c r="AVP39" s="90"/>
      <c r="AVQ39" s="90"/>
      <c r="AVR39" s="90"/>
      <c r="AVS39" s="90"/>
      <c r="AVT39" s="90"/>
      <c r="AVU39" s="90"/>
      <c r="AVV39" s="90"/>
      <c r="AVW39" s="90"/>
      <c r="AVX39" s="90"/>
      <c r="AVY39" s="90"/>
      <c r="AVZ39" s="90"/>
      <c r="AWA39" s="90"/>
      <c r="AWB39" s="90"/>
      <c r="AWC39" s="90"/>
      <c r="AWD39" s="90"/>
      <c r="AWE39" s="90"/>
      <c r="AWF39" s="90"/>
      <c r="AWG39" s="90"/>
      <c r="AWH39" s="90"/>
      <c r="AWI39" s="90"/>
      <c r="AWJ39" s="90"/>
      <c r="AWK39" s="90"/>
      <c r="AWL39" s="90"/>
      <c r="AWM39" s="90"/>
      <c r="AWN39" s="90"/>
      <c r="AWO39" s="90"/>
      <c r="AWP39" s="90"/>
      <c r="AWQ39" s="90"/>
      <c r="AWR39" s="90"/>
      <c r="AWS39" s="90"/>
      <c r="AWT39" s="90"/>
      <c r="AWU39" s="90"/>
      <c r="AWV39" s="90"/>
      <c r="AWW39" s="90"/>
      <c r="AWX39" s="90"/>
      <c r="AWY39" s="90"/>
      <c r="AWZ39" s="90"/>
      <c r="AXA39" s="90"/>
      <c r="AXB39" s="90"/>
      <c r="AXC39" s="90"/>
      <c r="AXD39" s="90"/>
      <c r="AXE39" s="90"/>
      <c r="AXF39" s="90"/>
      <c r="AXG39" s="90"/>
      <c r="AXH39" s="90"/>
      <c r="AXI39" s="90"/>
      <c r="AXJ39" s="90"/>
      <c r="AXK39" s="90"/>
      <c r="AXL39" s="90"/>
      <c r="AXM39" s="90"/>
      <c r="AXN39" s="90"/>
      <c r="AXO39" s="90"/>
      <c r="AXP39" s="90"/>
      <c r="AXQ39" s="90"/>
      <c r="AXR39" s="90"/>
      <c r="AXS39" s="90"/>
      <c r="AXT39" s="90"/>
      <c r="AXU39" s="90"/>
      <c r="AXV39" s="90"/>
      <c r="AXW39" s="90"/>
      <c r="AXX39" s="90"/>
      <c r="AXY39" s="90"/>
      <c r="AXZ39" s="90"/>
      <c r="AYA39" s="90"/>
      <c r="AYB39" s="90"/>
      <c r="AYC39" s="90"/>
      <c r="AYD39" s="90"/>
      <c r="AYE39" s="90"/>
      <c r="AYF39" s="90"/>
      <c r="AYG39" s="90"/>
      <c r="AYH39" s="90"/>
      <c r="AYI39" s="90"/>
      <c r="AYJ39" s="90"/>
      <c r="AYK39" s="90"/>
      <c r="AYL39" s="90"/>
      <c r="AYM39" s="90"/>
      <c r="AYN39" s="90"/>
      <c r="AYO39" s="90"/>
      <c r="AYP39" s="90"/>
      <c r="AYQ39" s="90"/>
      <c r="AYR39" s="90"/>
      <c r="AYS39" s="90"/>
      <c r="AYT39" s="90"/>
      <c r="AYU39" s="90"/>
      <c r="AYV39" s="90"/>
      <c r="AYW39" s="90"/>
      <c r="AYX39" s="90"/>
      <c r="AYY39" s="90"/>
      <c r="AYZ39" s="90"/>
      <c r="AZA39" s="90"/>
      <c r="AZB39" s="90"/>
      <c r="AZC39" s="90"/>
      <c r="AZD39" s="90"/>
      <c r="AZE39" s="90"/>
      <c r="AZF39" s="90"/>
      <c r="AZG39" s="90"/>
      <c r="AZH39" s="90"/>
      <c r="AZI39" s="90"/>
      <c r="AZJ39" s="90"/>
      <c r="AZK39" s="90"/>
      <c r="AZL39" s="90"/>
      <c r="AZM39" s="90"/>
      <c r="AZN39" s="90"/>
      <c r="AZO39" s="90"/>
      <c r="AZP39" s="90"/>
      <c r="AZQ39" s="90"/>
      <c r="AZR39" s="90"/>
      <c r="AZS39" s="90"/>
      <c r="AZT39" s="90"/>
      <c r="AZU39" s="90"/>
      <c r="AZV39" s="90"/>
      <c r="AZW39" s="90"/>
      <c r="AZX39" s="90"/>
      <c r="AZY39" s="90"/>
      <c r="AZZ39" s="90"/>
      <c r="BAA39" s="90"/>
      <c r="BAB39" s="90"/>
      <c r="BAC39" s="90"/>
      <c r="BAD39" s="90"/>
      <c r="BAE39" s="90"/>
      <c r="BAF39" s="90"/>
      <c r="BAG39" s="90"/>
      <c r="BAH39" s="90"/>
      <c r="BAI39" s="90"/>
      <c r="BAJ39" s="90"/>
      <c r="BAK39" s="90"/>
      <c r="BAL39" s="90"/>
      <c r="BAM39" s="90"/>
      <c r="BAN39" s="90"/>
      <c r="BAO39" s="90"/>
      <c r="BAP39" s="90"/>
      <c r="BAQ39" s="90"/>
      <c r="BAR39" s="90"/>
      <c r="BAS39" s="90"/>
      <c r="BAT39" s="90"/>
      <c r="BAU39" s="90"/>
      <c r="BAV39" s="90"/>
      <c r="BAW39" s="90"/>
      <c r="BAX39" s="90"/>
      <c r="BAY39" s="90"/>
      <c r="BAZ39" s="90"/>
      <c r="BBA39" s="90"/>
      <c r="BBB39" s="90"/>
      <c r="BBC39" s="90"/>
      <c r="BBD39" s="90"/>
      <c r="BBE39" s="90"/>
      <c r="BBF39" s="90"/>
      <c r="BBG39" s="90"/>
      <c r="BBH39" s="90"/>
      <c r="BBI39" s="90"/>
      <c r="BBJ39" s="90"/>
      <c r="BBK39" s="90"/>
      <c r="BBL39" s="90"/>
      <c r="BBM39" s="90"/>
      <c r="BBN39" s="90"/>
      <c r="BBO39" s="90"/>
      <c r="BBP39" s="90"/>
      <c r="BBQ39" s="90"/>
      <c r="BBR39" s="90"/>
      <c r="BBS39" s="90"/>
      <c r="BBT39" s="90"/>
      <c r="BBU39" s="90"/>
      <c r="BBV39" s="90"/>
      <c r="BBW39" s="90"/>
      <c r="BBX39" s="90"/>
      <c r="BBY39" s="90"/>
      <c r="BBZ39" s="90"/>
      <c r="BCA39" s="90"/>
      <c r="BCB39" s="90"/>
      <c r="BCC39" s="90"/>
      <c r="BCD39" s="90"/>
      <c r="BCE39" s="90"/>
      <c r="BCF39" s="90"/>
      <c r="BCG39" s="90"/>
      <c r="BCH39" s="90"/>
      <c r="BCI39" s="90"/>
      <c r="BCJ39" s="90"/>
      <c r="BCK39" s="90"/>
      <c r="BCL39" s="90"/>
      <c r="BCM39" s="90"/>
      <c r="BCN39" s="90"/>
      <c r="BCO39" s="90"/>
      <c r="BCP39" s="90"/>
      <c r="BCQ39" s="90"/>
      <c r="BCR39" s="90"/>
      <c r="BCS39" s="90"/>
      <c r="BCT39" s="90"/>
      <c r="BCU39" s="90"/>
      <c r="BCV39" s="90"/>
      <c r="BCW39" s="90"/>
      <c r="BCX39" s="90"/>
      <c r="BCY39" s="90"/>
      <c r="BCZ39" s="90"/>
      <c r="BDA39" s="90"/>
      <c r="BDB39" s="90"/>
      <c r="BDC39" s="90"/>
      <c r="BDD39" s="90"/>
      <c r="BDE39" s="90"/>
      <c r="BDF39" s="90"/>
      <c r="BDG39" s="90"/>
      <c r="BDH39" s="90"/>
      <c r="BDI39" s="90"/>
      <c r="BDJ39" s="90"/>
      <c r="BDK39" s="90"/>
      <c r="BDL39" s="90"/>
      <c r="BDM39" s="90"/>
      <c r="BDN39" s="90"/>
      <c r="BDO39" s="90"/>
      <c r="BDP39" s="90"/>
      <c r="BDQ39" s="90"/>
      <c r="BDR39" s="90"/>
      <c r="BDS39" s="90"/>
      <c r="BDT39" s="90"/>
      <c r="BDU39" s="90"/>
      <c r="BDV39" s="90"/>
      <c r="BDW39" s="90"/>
      <c r="BDX39" s="90"/>
      <c r="BDY39" s="90"/>
      <c r="BDZ39" s="90"/>
      <c r="BEA39" s="90"/>
      <c r="BEB39" s="90"/>
      <c r="BEC39" s="90"/>
      <c r="BED39" s="90"/>
      <c r="BEE39" s="90"/>
      <c r="BEF39" s="90"/>
      <c r="BEG39" s="90"/>
      <c r="BEH39" s="90"/>
      <c r="BEI39" s="90"/>
      <c r="BEJ39" s="90"/>
      <c r="BEK39" s="90"/>
      <c r="BEL39" s="90"/>
      <c r="BEM39" s="90"/>
      <c r="BEN39" s="90"/>
      <c r="BEO39" s="90"/>
      <c r="BEP39" s="90"/>
      <c r="BEQ39" s="90"/>
      <c r="BER39" s="90"/>
      <c r="BES39" s="90"/>
      <c r="BET39" s="90"/>
      <c r="BEU39" s="90"/>
      <c r="BEV39" s="90"/>
      <c r="BEW39" s="90"/>
      <c r="BEX39" s="90"/>
      <c r="BEY39" s="90"/>
      <c r="BEZ39" s="90"/>
      <c r="BFA39" s="90"/>
      <c r="BFB39" s="90"/>
      <c r="BFC39" s="90"/>
      <c r="BFD39" s="90"/>
      <c r="BFE39" s="90"/>
      <c r="BFF39" s="90"/>
      <c r="BFG39" s="90"/>
      <c r="BFH39" s="90"/>
      <c r="BFI39" s="90"/>
      <c r="BFJ39" s="90"/>
      <c r="BFK39" s="90"/>
      <c r="BFL39" s="90"/>
      <c r="BFM39" s="90"/>
      <c r="BFN39" s="90"/>
      <c r="BFO39" s="90"/>
      <c r="BFP39" s="90"/>
      <c r="BFQ39" s="90"/>
      <c r="BFR39" s="90"/>
      <c r="BFS39" s="90"/>
      <c r="BFT39" s="90"/>
      <c r="BFU39" s="90"/>
      <c r="BFV39" s="90"/>
      <c r="BFW39" s="90"/>
      <c r="BFX39" s="90"/>
      <c r="BFY39" s="90"/>
      <c r="BFZ39" s="90"/>
      <c r="BGA39" s="90"/>
    </row>
    <row r="40" spans="1:1535" ht="12" customHeight="1" thickBot="1" x14ac:dyDescent="0.25">
      <c r="A40" s="349"/>
      <c r="B40" s="350"/>
      <c r="C40" s="184">
        <f>Zápisy!W899</f>
        <v>872</v>
      </c>
      <c r="D40" s="172">
        <f>Zápisy!X899</f>
        <v>1043</v>
      </c>
      <c r="E40" s="168">
        <f>Zápisy!U438</f>
        <v>921</v>
      </c>
      <c r="F40" s="178">
        <f>Zápisy!V438</f>
        <v>960</v>
      </c>
      <c r="G40" s="139">
        <f>Zápisy!U1691</f>
        <v>927</v>
      </c>
      <c r="H40" s="172">
        <f>Zápisy!V1691</f>
        <v>999</v>
      </c>
      <c r="I40" s="168">
        <f>Zápisy!W283</f>
        <v>816</v>
      </c>
      <c r="J40" s="178">
        <f>Zápisy!X283</f>
        <v>986</v>
      </c>
      <c r="K40" s="139">
        <f>Zápisy!W1494</f>
        <v>955</v>
      </c>
      <c r="L40" s="172">
        <f>Zápisy!X1494</f>
        <v>1030</v>
      </c>
      <c r="M40" s="168">
        <f>Zápisy!U129</f>
        <v>970</v>
      </c>
      <c r="N40" s="178">
        <f>Zápisy!V129</f>
        <v>1058</v>
      </c>
      <c r="O40" s="139">
        <f>Zápisy!U1295</f>
        <v>927</v>
      </c>
      <c r="P40" s="172">
        <f>Zápisy!V1295</f>
        <v>991</v>
      </c>
      <c r="Q40" s="168">
        <f>Zápisy!W2615</f>
        <v>855</v>
      </c>
      <c r="R40" s="178">
        <f>Zápisy!X2615</f>
        <v>913</v>
      </c>
      <c r="S40" s="139">
        <f>Zápisy!W1098</f>
        <v>913</v>
      </c>
      <c r="T40" s="172">
        <f>Zápisy!X1098</f>
        <v>1009</v>
      </c>
      <c r="U40" s="168">
        <f>Zápisy!U2462</f>
        <v>863</v>
      </c>
      <c r="V40" s="178">
        <f>Zápisy!V2462</f>
        <v>1014</v>
      </c>
      <c r="W40" s="288"/>
      <c r="X40" s="289"/>
      <c r="Y40" s="168">
        <f>Zápisy!W2286</f>
        <v>912</v>
      </c>
      <c r="Z40" s="178">
        <f>Zápisy!X2286</f>
        <v>939</v>
      </c>
      <c r="AA40" s="139">
        <f>Zápisy!U746</f>
        <v>914</v>
      </c>
      <c r="AB40" s="172">
        <f>Zápisy!V746</f>
        <v>880</v>
      </c>
      <c r="AC40" s="168">
        <f>Zápisy!U2087</f>
        <v>946</v>
      </c>
      <c r="AD40" s="178">
        <f>Zápisy!V2087</f>
        <v>961</v>
      </c>
      <c r="AE40" s="139">
        <f>Zápisy!W591</f>
        <v>848</v>
      </c>
      <c r="AF40" s="172">
        <f>Zápisy!X591</f>
        <v>927</v>
      </c>
      <c r="AG40" s="168">
        <f>Zápisy!W1890</f>
        <v>880</v>
      </c>
      <c r="AH40" s="135">
        <f>Zápisy!X1890</f>
        <v>850</v>
      </c>
      <c r="AI40" s="351"/>
      <c r="AJ40" s="420"/>
      <c r="AK40" s="420"/>
      <c r="AL40" s="420"/>
      <c r="AM40" s="376"/>
      <c r="AN40" s="443"/>
      <c r="AO40" s="399"/>
      <c r="AP40" s="394"/>
      <c r="AQ40" s="400"/>
      <c r="AR40" s="395"/>
      <c r="AS40" s="357"/>
      <c r="AT40" s="354"/>
      <c r="AU40" s="344"/>
      <c r="AV40" s="90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90"/>
      <c r="CD40" s="334"/>
      <c r="CE40" s="334"/>
      <c r="CF40" s="334"/>
      <c r="CG40" s="334"/>
      <c r="CH40" s="334"/>
      <c r="CI40" s="334"/>
      <c r="CJ40" s="334"/>
      <c r="CK40" s="334"/>
      <c r="CL40" s="334"/>
      <c r="CM40" s="334"/>
      <c r="CN40" s="334"/>
      <c r="CO40" s="334"/>
      <c r="CP40" s="334"/>
      <c r="CQ40" s="334"/>
      <c r="CR40" s="334"/>
      <c r="CS40" s="334"/>
      <c r="CT40" s="334"/>
      <c r="CU40" s="334"/>
      <c r="CV40" s="334"/>
      <c r="CW40" s="334"/>
      <c r="CX40" s="334"/>
      <c r="CY40" s="334"/>
      <c r="CZ40" s="334"/>
      <c r="DA40" s="334"/>
      <c r="DB40" s="334"/>
      <c r="DC40" s="334"/>
      <c r="DD40" s="334"/>
      <c r="DE40" s="334"/>
      <c r="DF40" s="334"/>
      <c r="DG40" s="334"/>
      <c r="DH40" s="334"/>
      <c r="DI40" s="334"/>
      <c r="DJ40" s="151"/>
      <c r="DK40" s="334"/>
      <c r="DL40" s="334"/>
      <c r="DM40" s="334"/>
      <c r="DN40" s="334"/>
      <c r="DO40" s="334"/>
      <c r="DP40" s="334"/>
      <c r="DQ40" s="334"/>
      <c r="DR40" s="334"/>
      <c r="DS40" s="334"/>
      <c r="DT40" s="334"/>
      <c r="DU40" s="334"/>
      <c r="DV40" s="334"/>
      <c r="DW40" s="334"/>
      <c r="DX40" s="334"/>
      <c r="DY40" s="334"/>
      <c r="DZ40" s="334"/>
      <c r="EA40" s="334"/>
      <c r="EB40" s="334"/>
      <c r="EC40" s="334"/>
      <c r="ED40" s="334"/>
      <c r="EE40" s="334"/>
      <c r="EF40" s="334"/>
      <c r="EG40" s="334"/>
      <c r="EH40" s="334"/>
      <c r="EI40" s="334"/>
      <c r="EJ40" s="334"/>
      <c r="EK40" s="334"/>
      <c r="EL40" s="334"/>
      <c r="EM40" s="334"/>
      <c r="EN40" s="334"/>
      <c r="EO40" s="334"/>
      <c r="EP40" s="334"/>
      <c r="EQ40" s="90"/>
      <c r="ER40" s="334"/>
      <c r="ES40" s="334"/>
      <c r="ET40" s="334"/>
      <c r="EU40" s="334"/>
      <c r="EV40" s="334"/>
      <c r="EW40" s="334"/>
      <c r="EX40" s="334"/>
      <c r="EY40" s="334"/>
      <c r="EZ40" s="334"/>
      <c r="FA40" s="334"/>
      <c r="FB40" s="334"/>
      <c r="FC40" s="334"/>
      <c r="FD40" s="334"/>
      <c r="FE40" s="334"/>
      <c r="FF40" s="334"/>
      <c r="FG40" s="334"/>
      <c r="FH40" s="334"/>
      <c r="FI40" s="334"/>
      <c r="FJ40" s="334"/>
      <c r="FK40" s="334"/>
      <c r="FL40" s="334"/>
      <c r="FM40" s="334"/>
      <c r="FN40" s="334"/>
      <c r="FO40" s="334"/>
      <c r="FP40" s="334"/>
      <c r="FQ40" s="334"/>
      <c r="FR40" s="334"/>
      <c r="FS40" s="334"/>
      <c r="FT40" s="334"/>
      <c r="FU40" s="334"/>
      <c r="FV40" s="334"/>
      <c r="FW40" s="334"/>
      <c r="FX40" s="90"/>
      <c r="FY40" s="334"/>
      <c r="FZ40" s="334"/>
      <c r="GA40" s="334"/>
      <c r="GB40" s="334"/>
      <c r="GC40" s="334"/>
      <c r="GD40" s="334"/>
      <c r="GE40" s="334"/>
      <c r="GF40" s="334"/>
      <c r="GG40" s="334"/>
      <c r="GH40" s="334"/>
      <c r="GI40" s="334"/>
      <c r="GJ40" s="334"/>
      <c r="GK40" s="334"/>
      <c r="GL40" s="334"/>
      <c r="GM40" s="334"/>
      <c r="GN40" s="334"/>
      <c r="GO40" s="334"/>
      <c r="GP40" s="334"/>
      <c r="GQ40" s="334"/>
      <c r="GR40" s="334"/>
      <c r="GS40" s="334"/>
      <c r="GT40" s="334"/>
      <c r="GU40" s="334"/>
      <c r="GV40" s="334"/>
      <c r="GW40" s="334"/>
      <c r="GX40" s="334"/>
      <c r="GY40" s="334"/>
      <c r="GZ40" s="334"/>
      <c r="HA40" s="334"/>
      <c r="HB40" s="334"/>
      <c r="HC40" s="334"/>
      <c r="HD40" s="334"/>
      <c r="HE40" s="90"/>
      <c r="HF40" s="334"/>
      <c r="HG40" s="334"/>
      <c r="HH40" s="334"/>
      <c r="HI40" s="334"/>
      <c r="HJ40" s="334"/>
      <c r="HK40" s="334"/>
      <c r="HL40" s="334"/>
      <c r="HM40" s="334"/>
      <c r="HN40" s="334"/>
      <c r="HO40" s="334"/>
      <c r="HP40" s="334"/>
      <c r="HQ40" s="334"/>
      <c r="HR40" s="334"/>
      <c r="HS40" s="334"/>
      <c r="HT40" s="334"/>
      <c r="HU40" s="334"/>
      <c r="HV40" s="334"/>
      <c r="HW40" s="334"/>
      <c r="HX40" s="334"/>
      <c r="HY40" s="334"/>
      <c r="HZ40" s="334"/>
      <c r="IA40" s="334"/>
      <c r="IB40" s="334"/>
      <c r="IC40" s="334"/>
      <c r="ID40" s="334"/>
      <c r="IE40" s="334"/>
      <c r="IF40" s="334"/>
      <c r="IG40" s="334"/>
      <c r="IH40" s="334"/>
      <c r="II40" s="334"/>
      <c r="IJ40" s="334"/>
      <c r="IK40" s="334"/>
      <c r="IL40" s="90"/>
      <c r="IM40" s="334"/>
      <c r="IN40" s="334"/>
      <c r="IO40" s="334"/>
      <c r="IP40" s="334"/>
      <c r="IQ40" s="334"/>
      <c r="IR40" s="334"/>
      <c r="IS40" s="334"/>
      <c r="IT40" s="334"/>
      <c r="IU40" s="334"/>
      <c r="IV40" s="334"/>
      <c r="IW40" s="334"/>
      <c r="IX40" s="334"/>
      <c r="IY40" s="334"/>
      <c r="IZ40" s="334"/>
      <c r="JA40" s="334"/>
      <c r="JB40" s="334"/>
      <c r="JC40" s="334"/>
      <c r="JD40" s="334"/>
      <c r="JE40" s="334"/>
      <c r="JF40" s="334"/>
      <c r="JG40" s="334"/>
      <c r="JH40" s="334"/>
      <c r="JI40" s="334"/>
      <c r="JJ40" s="334"/>
      <c r="JK40" s="334"/>
      <c r="JL40" s="334"/>
      <c r="JM40" s="334"/>
      <c r="JN40" s="334"/>
      <c r="JO40" s="334"/>
      <c r="JP40" s="334"/>
      <c r="JQ40" s="334"/>
      <c r="JR40" s="334"/>
      <c r="JS40" s="90"/>
      <c r="JT40" s="334"/>
      <c r="JU40" s="334"/>
      <c r="JV40" s="334"/>
      <c r="JW40" s="334"/>
      <c r="JX40" s="334"/>
      <c r="JY40" s="334"/>
      <c r="JZ40" s="334"/>
      <c r="KA40" s="334"/>
      <c r="KB40" s="334"/>
      <c r="KC40" s="334"/>
      <c r="KD40" s="334"/>
      <c r="KE40" s="334"/>
      <c r="KF40" s="334"/>
      <c r="KG40" s="334"/>
      <c r="KH40" s="334"/>
      <c r="KI40" s="334"/>
      <c r="KJ40" s="334"/>
      <c r="KK40" s="334"/>
      <c r="KL40" s="334"/>
      <c r="KM40" s="334"/>
      <c r="KN40" s="334"/>
      <c r="KO40" s="334"/>
      <c r="KP40" s="334"/>
      <c r="KQ40" s="334"/>
      <c r="KR40" s="334"/>
      <c r="KS40" s="334"/>
      <c r="KT40" s="334"/>
      <c r="KU40" s="334"/>
      <c r="KV40" s="334"/>
      <c r="KW40" s="334"/>
      <c r="KX40" s="334"/>
      <c r="KY40" s="334"/>
      <c r="KZ40" s="90"/>
      <c r="LA40" s="334"/>
      <c r="LB40" s="334"/>
      <c r="LC40" s="334"/>
      <c r="LD40" s="334"/>
      <c r="LE40" s="334"/>
      <c r="LF40" s="334"/>
      <c r="LG40" s="334"/>
      <c r="LH40" s="334"/>
      <c r="LI40" s="334"/>
      <c r="LJ40" s="334"/>
      <c r="LK40" s="334"/>
      <c r="LL40" s="334"/>
      <c r="LM40" s="334"/>
      <c r="LN40" s="334"/>
      <c r="LO40" s="334"/>
      <c r="LP40" s="334"/>
      <c r="LQ40" s="334"/>
      <c r="LR40" s="334"/>
      <c r="LS40" s="334"/>
      <c r="LT40" s="334"/>
      <c r="LU40" s="334"/>
      <c r="LV40" s="334"/>
      <c r="LW40" s="334"/>
      <c r="LX40" s="334"/>
      <c r="LY40" s="334"/>
      <c r="LZ40" s="334"/>
      <c r="MA40" s="334"/>
      <c r="MB40" s="334"/>
      <c r="MC40" s="334"/>
      <c r="MD40" s="334"/>
      <c r="ME40" s="334"/>
      <c r="MF40" s="334"/>
      <c r="MG40" s="90"/>
      <c r="MH40" s="462"/>
      <c r="MI40" s="153"/>
      <c r="MJ40" s="462"/>
      <c r="MK40" s="157"/>
      <c r="ML40" s="336"/>
      <c r="MM40" s="153"/>
      <c r="MN40" s="462"/>
      <c r="MO40" s="90"/>
      <c r="MP40" s="327"/>
      <c r="MQ40" s="90"/>
      <c r="MR40" s="90"/>
      <c r="MS40" s="90"/>
      <c r="MT40" s="90"/>
      <c r="MU40" s="90"/>
      <c r="MV40" s="90"/>
      <c r="MW40" s="90"/>
      <c r="MX40" s="90"/>
      <c r="MY40" s="90"/>
      <c r="MZ40" s="90"/>
      <c r="NA40" s="90"/>
      <c r="NB40" s="90"/>
      <c r="NC40" s="90"/>
      <c r="ND40" s="90"/>
      <c r="NE40" s="90"/>
      <c r="NF40" s="90"/>
      <c r="NG40" s="90"/>
      <c r="NH40" s="90"/>
      <c r="NI40" s="90"/>
      <c r="NJ40" s="90"/>
      <c r="NK40" s="90"/>
      <c r="NL40" s="90"/>
      <c r="NM40" s="90"/>
      <c r="NN40" s="90"/>
      <c r="NO40" s="90"/>
      <c r="NP40" s="90"/>
      <c r="NQ40" s="90"/>
      <c r="NR40" s="90"/>
      <c r="NS40" s="90"/>
      <c r="NT40" s="90"/>
      <c r="NU40" s="90"/>
      <c r="NV40" s="90"/>
      <c r="NW40" s="90"/>
      <c r="NX40" s="90"/>
      <c r="NY40" s="90"/>
      <c r="NZ40" s="90"/>
      <c r="OA40" s="90"/>
      <c r="OB40" s="90"/>
      <c r="OC40" s="90"/>
      <c r="OD40" s="90"/>
      <c r="OE40" s="90"/>
      <c r="OF40" s="90"/>
      <c r="OG40" s="90"/>
      <c r="OH40" s="90"/>
      <c r="OI40" s="90"/>
      <c r="OJ40" s="90"/>
      <c r="OK40" s="90"/>
      <c r="OL40" s="90"/>
      <c r="OM40" s="90"/>
      <c r="ON40" s="90"/>
      <c r="OO40" s="90"/>
      <c r="OP40" s="90"/>
      <c r="OQ40" s="90"/>
      <c r="OR40" s="90"/>
      <c r="OS40" s="90"/>
      <c r="OT40" s="90"/>
      <c r="OU40" s="90"/>
      <c r="OV40" s="90"/>
      <c r="OW40" s="90"/>
      <c r="OX40" s="90"/>
      <c r="OY40" s="90"/>
      <c r="OZ40" s="90"/>
      <c r="PA40" s="90"/>
      <c r="PB40" s="90"/>
      <c r="PC40" s="90"/>
      <c r="PD40" s="90"/>
      <c r="PE40" s="90"/>
      <c r="PF40" s="90"/>
      <c r="PG40" s="90"/>
      <c r="PH40" s="90"/>
      <c r="PI40" s="90"/>
      <c r="PJ40" s="90"/>
      <c r="PK40" s="90"/>
      <c r="PL40" s="90"/>
      <c r="PM40" s="90"/>
      <c r="PN40" s="90"/>
      <c r="PO40" s="90"/>
      <c r="PP40" s="90"/>
      <c r="PQ40" s="90"/>
      <c r="PR40" s="90"/>
      <c r="PS40" s="90"/>
      <c r="PT40" s="90"/>
      <c r="PU40" s="90"/>
      <c r="PV40" s="90"/>
      <c r="PW40" s="90"/>
      <c r="PX40" s="90"/>
      <c r="PY40" s="90"/>
      <c r="PZ40" s="90"/>
      <c r="QA40" s="90"/>
      <c r="QB40" s="90"/>
      <c r="QC40" s="90"/>
      <c r="QD40" s="90"/>
      <c r="QE40" s="90"/>
      <c r="QF40" s="90"/>
      <c r="QG40" s="90"/>
      <c r="QH40" s="90"/>
      <c r="QI40" s="90"/>
      <c r="QJ40" s="90"/>
      <c r="QK40" s="90"/>
      <c r="QL40" s="90"/>
      <c r="QM40" s="90"/>
      <c r="QN40" s="90"/>
      <c r="QO40" s="90"/>
      <c r="QP40" s="90"/>
      <c r="QQ40" s="90"/>
      <c r="QR40" s="90"/>
      <c r="QS40" s="90"/>
      <c r="QT40" s="90"/>
      <c r="QU40" s="90"/>
      <c r="QV40" s="90"/>
      <c r="QW40" s="90"/>
      <c r="QX40" s="90"/>
      <c r="QY40" s="90"/>
      <c r="QZ40" s="90"/>
      <c r="RA40" s="90"/>
      <c r="RB40" s="90"/>
      <c r="RC40" s="90"/>
      <c r="RD40" s="90"/>
      <c r="RE40" s="90"/>
      <c r="RF40" s="90"/>
      <c r="RG40" s="90"/>
      <c r="RH40" s="90"/>
      <c r="RI40" s="90"/>
      <c r="RJ40" s="90"/>
      <c r="RK40" s="90"/>
      <c r="RL40" s="90"/>
      <c r="RM40" s="90"/>
      <c r="RN40" s="90"/>
      <c r="RO40" s="90"/>
      <c r="RP40" s="90"/>
      <c r="RQ40" s="90"/>
      <c r="RR40" s="90"/>
      <c r="RS40" s="90"/>
      <c r="RT40" s="90"/>
      <c r="RU40" s="90"/>
      <c r="RV40" s="90"/>
      <c r="RW40" s="90"/>
      <c r="RX40" s="90"/>
      <c r="RY40" s="90"/>
      <c r="RZ40" s="90"/>
      <c r="SA40" s="90"/>
      <c r="SB40" s="90"/>
      <c r="SC40" s="90"/>
      <c r="SD40" s="90"/>
      <c r="SE40" s="90"/>
      <c r="SF40" s="90"/>
      <c r="SG40" s="90"/>
      <c r="SH40" s="90"/>
      <c r="SI40" s="90"/>
      <c r="SJ40" s="90"/>
      <c r="SK40" s="90"/>
      <c r="SL40" s="90"/>
      <c r="SM40" s="90"/>
      <c r="SN40" s="90"/>
      <c r="SO40" s="90"/>
      <c r="SP40" s="90"/>
      <c r="SQ40" s="90"/>
      <c r="SR40" s="90"/>
      <c r="SS40" s="90"/>
      <c r="ST40" s="90"/>
      <c r="SU40" s="90"/>
      <c r="SV40" s="90"/>
      <c r="SW40" s="90"/>
      <c r="SX40" s="90"/>
      <c r="SY40" s="90"/>
      <c r="SZ40" s="90"/>
      <c r="TA40" s="90"/>
      <c r="TB40" s="90"/>
      <c r="TC40" s="90"/>
      <c r="TD40" s="90"/>
      <c r="TE40" s="90"/>
      <c r="TF40" s="90"/>
      <c r="TG40" s="90"/>
      <c r="TH40" s="90"/>
      <c r="TI40" s="90"/>
      <c r="TJ40" s="90"/>
      <c r="TK40" s="90"/>
      <c r="TL40" s="90"/>
      <c r="TM40" s="90"/>
      <c r="TN40" s="90"/>
      <c r="TO40" s="90"/>
      <c r="TP40" s="90"/>
      <c r="TQ40" s="90"/>
      <c r="TR40" s="90"/>
      <c r="TS40" s="90"/>
      <c r="TT40" s="90"/>
      <c r="TU40" s="90"/>
      <c r="TV40" s="90"/>
      <c r="TW40" s="90"/>
      <c r="TX40" s="90"/>
      <c r="TY40" s="90"/>
      <c r="TZ40" s="90"/>
      <c r="UA40" s="90"/>
      <c r="UB40" s="90"/>
      <c r="UC40" s="90"/>
      <c r="UD40" s="90"/>
      <c r="UE40" s="90"/>
      <c r="UF40" s="90"/>
      <c r="UG40" s="90"/>
      <c r="UH40" s="90"/>
      <c r="UI40" s="90"/>
      <c r="UJ40" s="90"/>
      <c r="UK40" s="90"/>
      <c r="UL40" s="90"/>
      <c r="UM40" s="90"/>
      <c r="UN40" s="90"/>
      <c r="UO40" s="90"/>
      <c r="UP40" s="90"/>
      <c r="UQ40" s="90"/>
      <c r="UR40" s="90"/>
      <c r="US40" s="90"/>
      <c r="UT40" s="90"/>
      <c r="UU40" s="90"/>
      <c r="UV40" s="90"/>
      <c r="UW40" s="90"/>
      <c r="UX40" s="90"/>
      <c r="UY40" s="90"/>
      <c r="UZ40" s="90"/>
      <c r="VA40" s="90"/>
      <c r="VB40" s="90"/>
      <c r="VC40" s="90"/>
      <c r="VD40" s="90"/>
      <c r="VE40" s="90"/>
      <c r="VF40" s="90"/>
      <c r="VG40" s="90"/>
      <c r="VH40" s="90"/>
      <c r="VI40" s="90"/>
      <c r="VJ40" s="90"/>
      <c r="VK40" s="90"/>
      <c r="VL40" s="90"/>
      <c r="VM40" s="90"/>
      <c r="VN40" s="90"/>
      <c r="VO40" s="90"/>
      <c r="VP40" s="90"/>
      <c r="VQ40" s="90"/>
      <c r="VR40" s="90"/>
      <c r="VS40" s="90"/>
      <c r="VT40" s="90"/>
      <c r="VU40" s="90"/>
      <c r="VV40" s="90"/>
      <c r="VW40" s="90"/>
      <c r="VX40" s="90"/>
      <c r="VY40" s="90"/>
      <c r="VZ40" s="90"/>
      <c r="WA40" s="90"/>
      <c r="WB40" s="90"/>
      <c r="WC40" s="90"/>
      <c r="WD40" s="90"/>
      <c r="WE40" s="90"/>
      <c r="WF40" s="90"/>
      <c r="WG40" s="90"/>
      <c r="WH40" s="90"/>
      <c r="WI40" s="90"/>
      <c r="WJ40" s="90"/>
      <c r="WK40" s="90"/>
      <c r="WL40" s="90"/>
      <c r="WM40" s="90"/>
      <c r="WN40" s="90"/>
      <c r="WO40" s="90"/>
      <c r="WP40" s="90"/>
      <c r="WQ40" s="90"/>
      <c r="WR40" s="90"/>
      <c r="WS40" s="90"/>
      <c r="WT40" s="90"/>
      <c r="WU40" s="90"/>
      <c r="WV40" s="90"/>
      <c r="WW40" s="90"/>
      <c r="WX40" s="90"/>
      <c r="WY40" s="90"/>
      <c r="WZ40" s="90"/>
      <c r="XA40" s="90"/>
      <c r="XB40" s="90"/>
      <c r="XC40" s="90"/>
      <c r="XD40" s="90"/>
      <c r="XE40" s="90"/>
      <c r="XF40" s="90"/>
      <c r="XG40" s="90"/>
      <c r="XH40" s="90"/>
      <c r="XI40" s="90"/>
      <c r="XJ40" s="90"/>
      <c r="XK40" s="90"/>
      <c r="XL40" s="90"/>
      <c r="XM40" s="90"/>
      <c r="XN40" s="90"/>
      <c r="XO40" s="90"/>
      <c r="XP40" s="90"/>
      <c r="XQ40" s="90"/>
      <c r="XR40" s="90"/>
      <c r="XS40" s="90"/>
      <c r="XT40" s="90"/>
      <c r="XU40" s="90"/>
      <c r="XV40" s="90"/>
      <c r="XW40" s="90"/>
      <c r="XX40" s="90"/>
      <c r="XY40" s="90"/>
      <c r="XZ40" s="90"/>
      <c r="YA40" s="90"/>
      <c r="YB40" s="90"/>
      <c r="YC40" s="90"/>
      <c r="YD40" s="90"/>
      <c r="YE40" s="90"/>
      <c r="YF40" s="90"/>
      <c r="YG40" s="90"/>
      <c r="YH40" s="90"/>
      <c r="YI40" s="90"/>
      <c r="YJ40" s="90"/>
      <c r="YK40" s="90"/>
      <c r="YL40" s="90"/>
      <c r="YM40" s="90"/>
      <c r="YN40" s="90"/>
      <c r="YO40" s="90"/>
      <c r="YP40" s="90"/>
      <c r="YQ40" s="90"/>
      <c r="YR40" s="90"/>
      <c r="YS40" s="90"/>
      <c r="YT40" s="90"/>
      <c r="YU40" s="90"/>
      <c r="YV40" s="90"/>
      <c r="YW40" s="90"/>
      <c r="YX40" s="90"/>
      <c r="YY40" s="90"/>
      <c r="YZ40" s="90"/>
      <c r="ZA40" s="90"/>
      <c r="ZB40" s="90"/>
      <c r="ZC40" s="90"/>
      <c r="ZD40" s="90"/>
      <c r="ZE40" s="90"/>
      <c r="ZF40" s="90"/>
      <c r="ZG40" s="90"/>
      <c r="ZH40" s="90"/>
      <c r="ZI40" s="90"/>
      <c r="ZJ40" s="90"/>
      <c r="ZK40" s="90"/>
      <c r="ZL40" s="90"/>
      <c r="ZM40" s="90"/>
      <c r="ZN40" s="90"/>
      <c r="ZO40" s="90"/>
      <c r="ZP40" s="90"/>
      <c r="ZQ40" s="90"/>
      <c r="ZR40" s="90"/>
      <c r="ZS40" s="90"/>
      <c r="ZT40" s="90"/>
      <c r="ZU40" s="90"/>
      <c r="ZV40" s="90"/>
      <c r="ZW40" s="90"/>
      <c r="ZX40" s="90"/>
      <c r="ZY40" s="90"/>
      <c r="ZZ40" s="90"/>
      <c r="AAA40" s="90"/>
      <c r="AAB40" s="90"/>
      <c r="AAC40" s="90"/>
      <c r="AAD40" s="90"/>
      <c r="AAE40" s="90"/>
      <c r="AAF40" s="90"/>
      <c r="AAG40" s="90"/>
      <c r="AAH40" s="90"/>
      <c r="AAI40" s="90"/>
      <c r="AAJ40" s="90"/>
      <c r="AAK40" s="90"/>
      <c r="AAL40" s="90"/>
      <c r="AAM40" s="90"/>
      <c r="AAN40" s="90"/>
      <c r="AAO40" s="90"/>
      <c r="AAP40" s="90"/>
      <c r="AAQ40" s="90"/>
      <c r="AAR40" s="90"/>
      <c r="AAS40" s="90"/>
      <c r="AAT40" s="90"/>
      <c r="AAU40" s="90"/>
      <c r="AAV40" s="90"/>
      <c r="AAW40" s="90"/>
      <c r="AAX40" s="90"/>
      <c r="AAY40" s="90"/>
      <c r="AAZ40" s="90"/>
      <c r="ABA40" s="90"/>
      <c r="ABB40" s="90"/>
      <c r="ABC40" s="90"/>
      <c r="ABD40" s="90"/>
      <c r="ABE40" s="90"/>
      <c r="ABF40" s="90"/>
      <c r="ABG40" s="90"/>
      <c r="ABH40" s="90"/>
      <c r="ABI40" s="90"/>
      <c r="ABJ40" s="90"/>
      <c r="ABK40" s="90"/>
      <c r="ABL40" s="90"/>
      <c r="ABM40" s="90"/>
      <c r="ABN40" s="90"/>
      <c r="ABO40" s="90"/>
      <c r="ABP40" s="90"/>
      <c r="ABQ40" s="90"/>
      <c r="ABR40" s="90"/>
      <c r="ABS40" s="90"/>
      <c r="ABT40" s="90"/>
      <c r="ABU40" s="90"/>
      <c r="ABV40" s="90"/>
      <c r="ABW40" s="90"/>
      <c r="ABX40" s="90"/>
      <c r="ABY40" s="90"/>
      <c r="ABZ40" s="90"/>
      <c r="ACA40" s="90"/>
      <c r="ACB40" s="90"/>
      <c r="ACC40" s="90"/>
      <c r="ACD40" s="90"/>
      <c r="ACE40" s="90"/>
      <c r="ACF40" s="90"/>
      <c r="ACG40" s="90"/>
      <c r="ACH40" s="90"/>
      <c r="ACI40" s="90"/>
      <c r="ACJ40" s="90"/>
      <c r="ACK40" s="90"/>
      <c r="ACL40" s="90"/>
      <c r="ACM40" s="90"/>
      <c r="ACN40" s="90"/>
      <c r="ACO40" s="90"/>
      <c r="ACP40" s="90"/>
      <c r="ACQ40" s="90"/>
      <c r="ACR40" s="90"/>
      <c r="ACS40" s="90"/>
      <c r="ACT40" s="90"/>
      <c r="ACU40" s="90"/>
      <c r="ACV40" s="90"/>
      <c r="ACW40" s="90"/>
      <c r="ACX40" s="90"/>
      <c r="ACY40" s="90"/>
      <c r="ACZ40" s="90"/>
      <c r="ADA40" s="90"/>
      <c r="ADB40" s="90"/>
      <c r="ADC40" s="90"/>
      <c r="ADD40" s="90"/>
      <c r="ADE40" s="90"/>
      <c r="ADF40" s="90"/>
      <c r="ADG40" s="90"/>
      <c r="ADH40" s="90"/>
      <c r="ADI40" s="90"/>
      <c r="ADJ40" s="90"/>
      <c r="ADK40" s="90"/>
      <c r="ADL40" s="90"/>
      <c r="ADM40" s="90"/>
      <c r="ADN40" s="90"/>
      <c r="ADO40" s="90"/>
      <c r="ADP40" s="90"/>
      <c r="ADQ40" s="90"/>
      <c r="ADR40" s="90"/>
      <c r="ADS40" s="90"/>
      <c r="ADT40" s="90"/>
      <c r="ADU40" s="90"/>
      <c r="ADV40" s="90"/>
      <c r="ADW40" s="90"/>
      <c r="ADX40" s="90"/>
      <c r="ADY40" s="90"/>
      <c r="ADZ40" s="90"/>
      <c r="AEA40" s="90"/>
      <c r="AEB40" s="90"/>
      <c r="AEC40" s="90"/>
      <c r="AED40" s="90"/>
      <c r="AEE40" s="90"/>
      <c r="AEF40" s="90"/>
      <c r="AEG40" s="90"/>
      <c r="AEH40" s="90"/>
      <c r="AEI40" s="90"/>
      <c r="AEJ40" s="90"/>
      <c r="AEK40" s="90"/>
      <c r="AEL40" s="90"/>
      <c r="AEM40" s="90"/>
      <c r="AEN40" s="90"/>
      <c r="AEO40" s="90"/>
      <c r="AEP40" s="90"/>
      <c r="AEQ40" s="90"/>
      <c r="AER40" s="90"/>
      <c r="AES40" s="90"/>
      <c r="AET40" s="90"/>
      <c r="AEU40" s="90"/>
      <c r="AEV40" s="90"/>
      <c r="AEW40" s="90"/>
      <c r="AEX40" s="90"/>
      <c r="AEY40" s="90"/>
      <c r="AEZ40" s="90"/>
      <c r="AFA40" s="90"/>
      <c r="AFB40" s="90"/>
      <c r="AFC40" s="90"/>
      <c r="AFD40" s="90"/>
      <c r="AFE40" s="90"/>
      <c r="AFF40" s="90"/>
      <c r="AFG40" s="90"/>
      <c r="AFH40" s="90"/>
      <c r="AFI40" s="90"/>
      <c r="AFJ40" s="90"/>
      <c r="AFK40" s="90"/>
      <c r="AFL40" s="90"/>
      <c r="AFM40" s="90"/>
      <c r="AFN40" s="90"/>
      <c r="AFO40" s="90"/>
      <c r="AFP40" s="90"/>
      <c r="AFQ40" s="90"/>
      <c r="AFR40" s="90"/>
      <c r="AFS40" s="90"/>
      <c r="AFT40" s="90"/>
      <c r="AFU40" s="90"/>
      <c r="AFV40" s="90"/>
      <c r="AFW40" s="90"/>
      <c r="AFX40" s="90"/>
      <c r="AFY40" s="90"/>
      <c r="AFZ40" s="90"/>
      <c r="AGA40" s="90"/>
      <c r="AGB40" s="90"/>
      <c r="AGC40" s="90"/>
      <c r="AGD40" s="90"/>
      <c r="AGE40" s="90"/>
      <c r="AGF40" s="90"/>
      <c r="AGG40" s="90"/>
      <c r="AGH40" s="90"/>
      <c r="AGI40" s="90"/>
      <c r="AGJ40" s="90"/>
      <c r="AGK40" s="90"/>
      <c r="AGL40" s="90"/>
      <c r="AGM40" s="90"/>
      <c r="AGN40" s="90"/>
      <c r="AGO40" s="90"/>
      <c r="AGP40" s="90"/>
      <c r="AGQ40" s="90"/>
      <c r="AGR40" s="90"/>
      <c r="AGS40" s="90"/>
      <c r="AGT40" s="90"/>
      <c r="AGU40" s="90"/>
      <c r="AGV40" s="90"/>
      <c r="AGW40" s="90"/>
      <c r="AGX40" s="90"/>
      <c r="AGY40" s="90"/>
      <c r="AGZ40" s="90"/>
      <c r="AHA40" s="90"/>
      <c r="AHB40" s="90"/>
      <c r="AHC40" s="90"/>
      <c r="AHD40" s="90"/>
      <c r="AHE40" s="90"/>
      <c r="AHF40" s="90"/>
      <c r="AHG40" s="90"/>
      <c r="AHH40" s="90"/>
      <c r="AHI40" s="90"/>
      <c r="AHJ40" s="90"/>
      <c r="AHK40" s="90"/>
      <c r="AHL40" s="90"/>
      <c r="AHM40" s="90"/>
      <c r="AHN40" s="90"/>
      <c r="AHO40" s="90"/>
      <c r="AHP40" s="90"/>
      <c r="AHQ40" s="90"/>
      <c r="AHR40" s="90"/>
      <c r="AHS40" s="90"/>
      <c r="AHT40" s="90"/>
      <c r="AHU40" s="90"/>
      <c r="AHV40" s="90"/>
      <c r="AHW40" s="90"/>
      <c r="AHX40" s="90"/>
      <c r="AHY40" s="90"/>
      <c r="AHZ40" s="90"/>
      <c r="AIA40" s="90"/>
      <c r="AIB40" s="90"/>
      <c r="AIC40" s="90"/>
      <c r="AID40" s="90"/>
      <c r="AIE40" s="90"/>
      <c r="AIF40" s="90"/>
      <c r="AIG40" s="90"/>
      <c r="AIH40" s="90"/>
      <c r="AII40" s="90"/>
      <c r="AIJ40" s="90"/>
      <c r="AIK40" s="90"/>
      <c r="AIL40" s="90"/>
      <c r="AIM40" s="90"/>
      <c r="AIN40" s="90"/>
      <c r="AIO40" s="90"/>
      <c r="AIP40" s="90"/>
      <c r="AIQ40" s="90"/>
      <c r="AIR40" s="90"/>
      <c r="AIS40" s="90"/>
      <c r="AIT40" s="90"/>
      <c r="AIU40" s="90"/>
      <c r="AIV40" s="90"/>
      <c r="AIW40" s="90"/>
      <c r="AIX40" s="90"/>
      <c r="AIY40" s="90"/>
      <c r="AIZ40" s="90"/>
      <c r="AJA40" s="90"/>
      <c r="AJB40" s="90"/>
      <c r="AJC40" s="90"/>
      <c r="AJD40" s="90"/>
      <c r="AJE40" s="90"/>
      <c r="AJF40" s="90"/>
      <c r="AJG40" s="90"/>
      <c r="AJH40" s="90"/>
      <c r="AJI40" s="90"/>
      <c r="AJJ40" s="90"/>
      <c r="AJK40" s="90"/>
      <c r="AJL40" s="90"/>
      <c r="AJM40" s="90"/>
      <c r="AJN40" s="90"/>
      <c r="AJO40" s="90"/>
      <c r="AJP40" s="90"/>
      <c r="AJQ40" s="90"/>
      <c r="AJR40" s="90"/>
      <c r="AJS40" s="90"/>
      <c r="AJT40" s="90"/>
      <c r="AJU40" s="90"/>
      <c r="AJV40" s="90"/>
      <c r="AJW40" s="90"/>
      <c r="AJX40" s="90"/>
      <c r="AJY40" s="90"/>
      <c r="AJZ40" s="90"/>
      <c r="AKA40" s="90"/>
      <c r="AKB40" s="90"/>
      <c r="AKC40" s="90"/>
      <c r="AKD40" s="90"/>
      <c r="AKE40" s="90"/>
      <c r="AKF40" s="90"/>
      <c r="AKG40" s="90"/>
      <c r="AKH40" s="90"/>
      <c r="AKI40" s="90"/>
      <c r="AKJ40" s="90"/>
      <c r="AKK40" s="90"/>
      <c r="AKL40" s="90"/>
      <c r="AKM40" s="90"/>
      <c r="AKN40" s="90"/>
      <c r="AKO40" s="90"/>
      <c r="AKP40" s="90"/>
      <c r="AKQ40" s="90"/>
      <c r="AKR40" s="90"/>
      <c r="AKS40" s="90"/>
      <c r="AKT40" s="90"/>
      <c r="AKU40" s="90"/>
      <c r="AKV40" s="90"/>
      <c r="AKW40" s="90"/>
      <c r="AKX40" s="90"/>
      <c r="AKY40" s="90"/>
      <c r="AKZ40" s="90"/>
      <c r="ALA40" s="90"/>
      <c r="ALB40" s="90"/>
      <c r="ALC40" s="90"/>
      <c r="ALD40" s="90"/>
      <c r="ALE40" s="90"/>
      <c r="ALF40" s="90"/>
      <c r="ALG40" s="90"/>
      <c r="ALH40" s="90"/>
      <c r="ALI40" s="90"/>
      <c r="ALJ40" s="90"/>
      <c r="ALK40" s="90"/>
      <c r="ALL40" s="90"/>
      <c r="ALM40" s="90"/>
      <c r="ALN40" s="90"/>
      <c r="ALO40" s="90"/>
      <c r="ALP40" s="90"/>
      <c r="ALQ40" s="90"/>
      <c r="ALR40" s="90"/>
      <c r="ALS40" s="90"/>
      <c r="ALT40" s="90"/>
      <c r="ALU40" s="90"/>
      <c r="ALV40" s="90"/>
      <c r="ALW40" s="90"/>
      <c r="ALX40" s="90"/>
      <c r="ALY40" s="90"/>
      <c r="ALZ40" s="90"/>
      <c r="AMA40" s="90"/>
      <c r="AMB40" s="90"/>
      <c r="AMC40" s="90"/>
      <c r="AMD40" s="90"/>
      <c r="AME40" s="90"/>
      <c r="AMF40" s="90"/>
      <c r="AMG40" s="90"/>
      <c r="AMH40" s="90"/>
      <c r="AMI40" s="90"/>
      <c r="AMJ40" s="90"/>
      <c r="AMK40" s="90"/>
      <c r="AML40" s="90"/>
      <c r="AMM40" s="90"/>
      <c r="AMN40" s="90"/>
      <c r="AMO40" s="90"/>
      <c r="AMP40" s="90"/>
      <c r="AMQ40" s="90"/>
      <c r="AMR40" s="90"/>
      <c r="AMS40" s="90"/>
      <c r="AMT40" s="90"/>
      <c r="AMU40" s="90"/>
      <c r="AMV40" s="90"/>
      <c r="AMW40" s="90"/>
      <c r="AMX40" s="90"/>
      <c r="AMY40" s="90"/>
      <c r="AMZ40" s="90"/>
      <c r="ANA40" s="90"/>
      <c r="ANB40" s="90"/>
      <c r="ANC40" s="90"/>
      <c r="AND40" s="90"/>
      <c r="ANE40" s="90"/>
      <c r="ANF40" s="90"/>
      <c r="ANG40" s="90"/>
      <c r="ANH40" s="90"/>
      <c r="ANI40" s="90"/>
      <c r="ANJ40" s="90"/>
      <c r="ANK40" s="90"/>
      <c r="ANL40" s="90"/>
      <c r="ANM40" s="90"/>
      <c r="ANN40" s="90"/>
      <c r="ANO40" s="90"/>
      <c r="ANP40" s="90"/>
      <c r="ANQ40" s="90"/>
      <c r="ANR40" s="90"/>
      <c r="ANS40" s="90"/>
      <c r="ANT40" s="90"/>
      <c r="ANU40" s="90"/>
      <c r="ANV40" s="90"/>
      <c r="ANW40" s="90"/>
      <c r="ANX40" s="90"/>
      <c r="ANY40" s="90"/>
      <c r="ANZ40" s="90"/>
      <c r="AOA40" s="90"/>
      <c r="AOB40" s="90"/>
      <c r="AOC40" s="90"/>
      <c r="AOD40" s="90"/>
      <c r="AOE40" s="90"/>
      <c r="AOF40" s="90"/>
      <c r="AOG40" s="90"/>
      <c r="AOH40" s="90"/>
      <c r="AOI40" s="90"/>
      <c r="AOJ40" s="90"/>
      <c r="AOK40" s="90"/>
      <c r="AOL40" s="90"/>
      <c r="AOM40" s="90"/>
      <c r="AON40" s="90"/>
      <c r="AOO40" s="90"/>
      <c r="AOP40" s="90"/>
      <c r="AOQ40" s="90"/>
      <c r="AOR40" s="90"/>
      <c r="AOS40" s="90"/>
      <c r="AOT40" s="90"/>
      <c r="AOU40" s="90"/>
      <c r="AOV40" s="90"/>
      <c r="AOW40" s="90"/>
      <c r="AOX40" s="90"/>
      <c r="AOY40" s="90"/>
      <c r="AOZ40" s="90"/>
      <c r="APA40" s="90"/>
      <c r="APB40" s="90"/>
      <c r="APC40" s="90"/>
      <c r="APD40" s="90"/>
      <c r="APE40" s="90"/>
      <c r="APF40" s="90"/>
      <c r="APG40" s="90"/>
      <c r="APH40" s="90"/>
      <c r="API40" s="90"/>
      <c r="APJ40" s="90"/>
      <c r="APK40" s="90"/>
      <c r="APL40" s="90"/>
      <c r="APM40" s="90"/>
      <c r="APN40" s="90"/>
      <c r="APO40" s="90"/>
      <c r="APP40" s="90"/>
      <c r="APQ40" s="90"/>
      <c r="APR40" s="90"/>
      <c r="APS40" s="90"/>
      <c r="APT40" s="90"/>
      <c r="APU40" s="90"/>
      <c r="APV40" s="90"/>
      <c r="APW40" s="90"/>
      <c r="APX40" s="90"/>
      <c r="APY40" s="90"/>
      <c r="APZ40" s="90"/>
      <c r="AQA40" s="90"/>
      <c r="AQB40" s="90"/>
      <c r="AQC40" s="90"/>
      <c r="AQD40" s="90"/>
      <c r="AQE40" s="90"/>
      <c r="AQF40" s="90"/>
      <c r="AQG40" s="90"/>
      <c r="AQH40" s="90"/>
      <c r="AQI40" s="90"/>
      <c r="AQJ40" s="90"/>
      <c r="AQK40" s="90"/>
      <c r="AQL40" s="90"/>
      <c r="AQM40" s="90"/>
      <c r="AQN40" s="90"/>
      <c r="AQO40" s="90"/>
      <c r="AQP40" s="90"/>
      <c r="AQQ40" s="90"/>
      <c r="AQR40" s="90"/>
      <c r="AQS40" s="90"/>
      <c r="AQT40" s="90"/>
      <c r="AQU40" s="90"/>
      <c r="AQV40" s="90"/>
      <c r="AQW40" s="90"/>
      <c r="AQX40" s="90"/>
      <c r="AQY40" s="90"/>
      <c r="AQZ40" s="90"/>
      <c r="ARA40" s="90"/>
      <c r="ARB40" s="90"/>
      <c r="ARC40" s="90"/>
      <c r="ARD40" s="90"/>
      <c r="ARE40" s="90"/>
      <c r="ARF40" s="90"/>
      <c r="ARG40" s="90"/>
      <c r="ARH40" s="90"/>
      <c r="ARI40" s="90"/>
      <c r="ARJ40" s="90"/>
      <c r="ARK40" s="90"/>
      <c r="ARL40" s="90"/>
      <c r="ARM40" s="90"/>
      <c r="ARN40" s="90"/>
      <c r="ARO40" s="90"/>
      <c r="ARP40" s="90"/>
      <c r="ARQ40" s="90"/>
      <c r="ARR40" s="90"/>
      <c r="ARS40" s="90"/>
      <c r="ART40" s="90"/>
      <c r="ARU40" s="90"/>
      <c r="ARV40" s="90"/>
      <c r="ARW40" s="90"/>
      <c r="ARX40" s="90"/>
      <c r="ARY40" s="90"/>
      <c r="ARZ40" s="90"/>
      <c r="ASA40" s="90"/>
      <c r="ASB40" s="90"/>
      <c r="ASC40" s="90"/>
      <c r="ASD40" s="90"/>
      <c r="ASE40" s="90"/>
      <c r="ASF40" s="90"/>
      <c r="ASG40" s="90"/>
      <c r="ASH40" s="90"/>
      <c r="ASI40" s="90"/>
      <c r="ASJ40" s="90"/>
      <c r="ASK40" s="90"/>
      <c r="ASL40" s="90"/>
      <c r="ASM40" s="90"/>
      <c r="ASN40" s="90"/>
      <c r="ASO40" s="90"/>
      <c r="ASP40" s="90"/>
      <c r="ASQ40" s="90"/>
      <c r="ASR40" s="90"/>
      <c r="ASS40" s="90"/>
      <c r="AST40" s="90"/>
      <c r="ASU40" s="90"/>
      <c r="ASV40" s="90"/>
      <c r="ASW40" s="90"/>
      <c r="ASX40" s="90"/>
      <c r="ASY40" s="90"/>
      <c r="ASZ40" s="90"/>
      <c r="ATA40" s="90"/>
      <c r="ATB40" s="90"/>
      <c r="ATC40" s="90"/>
      <c r="ATD40" s="90"/>
      <c r="ATE40" s="90"/>
      <c r="ATF40" s="90"/>
      <c r="ATG40" s="90"/>
      <c r="ATH40" s="90"/>
      <c r="ATI40" s="90"/>
      <c r="ATJ40" s="90"/>
      <c r="ATK40" s="90"/>
      <c r="ATL40" s="90"/>
      <c r="ATM40" s="90"/>
      <c r="ATN40" s="90"/>
      <c r="ATO40" s="90"/>
      <c r="ATP40" s="90"/>
      <c r="ATQ40" s="90"/>
      <c r="ATR40" s="90"/>
      <c r="ATS40" s="90"/>
      <c r="ATT40" s="90"/>
      <c r="ATU40" s="90"/>
      <c r="ATV40" s="90"/>
      <c r="ATW40" s="90"/>
      <c r="ATX40" s="90"/>
      <c r="ATY40" s="90"/>
      <c r="ATZ40" s="90"/>
      <c r="AUA40" s="90"/>
      <c r="AUB40" s="90"/>
      <c r="AUC40" s="90"/>
      <c r="AUD40" s="90"/>
      <c r="AUE40" s="90"/>
      <c r="AUF40" s="90"/>
      <c r="AUG40" s="90"/>
      <c r="AUH40" s="90"/>
      <c r="AUI40" s="90"/>
      <c r="AUJ40" s="90"/>
      <c r="AUK40" s="90"/>
      <c r="AUL40" s="90"/>
      <c r="AUM40" s="90"/>
      <c r="AUN40" s="90"/>
      <c r="AUO40" s="90"/>
      <c r="AUP40" s="90"/>
      <c r="AUQ40" s="90"/>
      <c r="AUR40" s="90"/>
      <c r="AUS40" s="90"/>
      <c r="AUT40" s="90"/>
      <c r="AUU40" s="90"/>
      <c r="AUV40" s="90"/>
      <c r="AUW40" s="90"/>
      <c r="AUX40" s="90"/>
      <c r="AUY40" s="90"/>
      <c r="AUZ40" s="90"/>
      <c r="AVA40" s="90"/>
      <c r="AVB40" s="90"/>
      <c r="AVC40" s="90"/>
      <c r="AVD40" s="90"/>
      <c r="AVE40" s="90"/>
      <c r="AVF40" s="90"/>
      <c r="AVG40" s="90"/>
      <c r="AVH40" s="90"/>
      <c r="AVI40" s="90"/>
      <c r="AVJ40" s="90"/>
      <c r="AVK40" s="90"/>
      <c r="AVL40" s="90"/>
      <c r="AVM40" s="90"/>
      <c r="AVN40" s="90"/>
      <c r="AVO40" s="90"/>
      <c r="AVP40" s="90"/>
      <c r="AVQ40" s="90"/>
      <c r="AVR40" s="90"/>
      <c r="AVS40" s="90"/>
      <c r="AVT40" s="90"/>
      <c r="AVU40" s="90"/>
      <c r="AVV40" s="90"/>
      <c r="AVW40" s="90"/>
      <c r="AVX40" s="90"/>
      <c r="AVY40" s="90"/>
      <c r="AVZ40" s="90"/>
      <c r="AWA40" s="90"/>
      <c r="AWB40" s="90"/>
      <c r="AWC40" s="90"/>
      <c r="AWD40" s="90"/>
      <c r="AWE40" s="90"/>
      <c r="AWF40" s="90"/>
      <c r="AWG40" s="90"/>
      <c r="AWH40" s="90"/>
      <c r="AWI40" s="90"/>
      <c r="AWJ40" s="90"/>
      <c r="AWK40" s="90"/>
      <c r="AWL40" s="90"/>
      <c r="AWM40" s="90"/>
      <c r="AWN40" s="90"/>
      <c r="AWO40" s="90"/>
      <c r="AWP40" s="90"/>
      <c r="AWQ40" s="90"/>
      <c r="AWR40" s="90"/>
      <c r="AWS40" s="90"/>
      <c r="AWT40" s="90"/>
      <c r="AWU40" s="90"/>
      <c r="AWV40" s="90"/>
      <c r="AWW40" s="90"/>
      <c r="AWX40" s="90"/>
      <c r="AWY40" s="90"/>
      <c r="AWZ40" s="90"/>
      <c r="AXA40" s="90"/>
      <c r="AXB40" s="90"/>
      <c r="AXC40" s="90"/>
      <c r="AXD40" s="90"/>
      <c r="AXE40" s="90"/>
      <c r="AXF40" s="90"/>
      <c r="AXG40" s="90"/>
      <c r="AXH40" s="90"/>
      <c r="AXI40" s="90"/>
      <c r="AXJ40" s="90"/>
      <c r="AXK40" s="90"/>
      <c r="AXL40" s="90"/>
      <c r="AXM40" s="90"/>
      <c r="AXN40" s="90"/>
      <c r="AXO40" s="90"/>
      <c r="AXP40" s="90"/>
      <c r="AXQ40" s="90"/>
      <c r="AXR40" s="90"/>
      <c r="AXS40" s="90"/>
      <c r="AXT40" s="90"/>
      <c r="AXU40" s="90"/>
      <c r="AXV40" s="90"/>
      <c r="AXW40" s="90"/>
      <c r="AXX40" s="90"/>
      <c r="AXY40" s="90"/>
      <c r="AXZ40" s="90"/>
      <c r="AYA40" s="90"/>
      <c r="AYB40" s="90"/>
      <c r="AYC40" s="90"/>
      <c r="AYD40" s="90"/>
      <c r="AYE40" s="90"/>
      <c r="AYF40" s="90"/>
      <c r="AYG40" s="90"/>
      <c r="AYH40" s="90"/>
      <c r="AYI40" s="90"/>
      <c r="AYJ40" s="90"/>
      <c r="AYK40" s="90"/>
      <c r="AYL40" s="90"/>
      <c r="AYM40" s="90"/>
      <c r="AYN40" s="90"/>
      <c r="AYO40" s="90"/>
      <c r="AYP40" s="90"/>
      <c r="AYQ40" s="90"/>
      <c r="AYR40" s="90"/>
      <c r="AYS40" s="90"/>
      <c r="AYT40" s="90"/>
      <c r="AYU40" s="90"/>
      <c r="AYV40" s="90"/>
      <c r="AYW40" s="90"/>
      <c r="AYX40" s="90"/>
      <c r="AYY40" s="90"/>
      <c r="AYZ40" s="90"/>
      <c r="AZA40" s="90"/>
      <c r="AZB40" s="90"/>
      <c r="AZC40" s="90"/>
      <c r="AZD40" s="90"/>
      <c r="AZE40" s="90"/>
      <c r="AZF40" s="90"/>
      <c r="AZG40" s="90"/>
      <c r="AZH40" s="90"/>
      <c r="AZI40" s="90"/>
      <c r="AZJ40" s="90"/>
      <c r="AZK40" s="90"/>
      <c r="AZL40" s="90"/>
      <c r="AZM40" s="90"/>
      <c r="AZN40" s="90"/>
      <c r="AZO40" s="90"/>
      <c r="AZP40" s="90"/>
      <c r="AZQ40" s="90"/>
      <c r="AZR40" s="90"/>
      <c r="AZS40" s="90"/>
      <c r="AZT40" s="90"/>
      <c r="AZU40" s="90"/>
      <c r="AZV40" s="90"/>
      <c r="AZW40" s="90"/>
      <c r="AZX40" s="90"/>
      <c r="AZY40" s="90"/>
      <c r="AZZ40" s="90"/>
      <c r="BAA40" s="90"/>
      <c r="BAB40" s="90"/>
      <c r="BAC40" s="90"/>
      <c r="BAD40" s="90"/>
      <c r="BAE40" s="90"/>
      <c r="BAF40" s="90"/>
      <c r="BAG40" s="90"/>
      <c r="BAH40" s="90"/>
      <c r="BAI40" s="90"/>
      <c r="BAJ40" s="90"/>
      <c r="BAK40" s="90"/>
      <c r="BAL40" s="90"/>
      <c r="BAM40" s="90"/>
      <c r="BAN40" s="90"/>
      <c r="BAO40" s="90"/>
      <c r="BAP40" s="90"/>
      <c r="BAQ40" s="90"/>
      <c r="BAR40" s="90"/>
      <c r="BAS40" s="90"/>
      <c r="BAT40" s="90"/>
      <c r="BAU40" s="90"/>
      <c r="BAV40" s="90"/>
      <c r="BAW40" s="90"/>
      <c r="BAX40" s="90"/>
      <c r="BAY40" s="90"/>
      <c r="BAZ40" s="90"/>
      <c r="BBA40" s="90"/>
      <c r="BBB40" s="90"/>
      <c r="BBC40" s="90"/>
      <c r="BBD40" s="90"/>
      <c r="BBE40" s="90"/>
      <c r="BBF40" s="90"/>
      <c r="BBG40" s="90"/>
      <c r="BBH40" s="90"/>
      <c r="BBI40" s="90"/>
      <c r="BBJ40" s="90"/>
      <c r="BBK40" s="90"/>
      <c r="BBL40" s="90"/>
      <c r="BBM40" s="90"/>
      <c r="BBN40" s="90"/>
      <c r="BBO40" s="90"/>
      <c r="BBP40" s="90"/>
      <c r="BBQ40" s="90"/>
      <c r="BBR40" s="90"/>
      <c r="BBS40" s="90"/>
      <c r="BBT40" s="90"/>
      <c r="BBU40" s="90"/>
      <c r="BBV40" s="90"/>
      <c r="BBW40" s="90"/>
      <c r="BBX40" s="90"/>
      <c r="BBY40" s="90"/>
      <c r="BBZ40" s="90"/>
      <c r="BCA40" s="90"/>
      <c r="BCB40" s="90"/>
      <c r="BCC40" s="90"/>
      <c r="BCD40" s="90"/>
      <c r="BCE40" s="90"/>
      <c r="BCF40" s="90"/>
      <c r="BCG40" s="90"/>
      <c r="BCH40" s="90"/>
      <c r="BCI40" s="90"/>
      <c r="BCJ40" s="90"/>
      <c r="BCK40" s="90"/>
      <c r="BCL40" s="90"/>
      <c r="BCM40" s="90"/>
      <c r="BCN40" s="90"/>
      <c r="BCO40" s="90"/>
      <c r="BCP40" s="90"/>
      <c r="BCQ40" s="90"/>
      <c r="BCR40" s="90"/>
      <c r="BCS40" s="90"/>
      <c r="BCT40" s="90"/>
      <c r="BCU40" s="90"/>
      <c r="BCV40" s="90"/>
      <c r="BCW40" s="90"/>
      <c r="BCX40" s="90"/>
      <c r="BCY40" s="90"/>
      <c r="BCZ40" s="90"/>
      <c r="BDA40" s="90"/>
      <c r="BDB40" s="90"/>
      <c r="BDC40" s="90"/>
      <c r="BDD40" s="90"/>
      <c r="BDE40" s="90"/>
      <c r="BDF40" s="90"/>
      <c r="BDG40" s="90"/>
      <c r="BDH40" s="90"/>
      <c r="BDI40" s="90"/>
      <c r="BDJ40" s="90"/>
      <c r="BDK40" s="90"/>
      <c r="BDL40" s="90"/>
      <c r="BDM40" s="90"/>
      <c r="BDN40" s="90"/>
      <c r="BDO40" s="90"/>
      <c r="BDP40" s="90"/>
      <c r="BDQ40" s="90"/>
      <c r="BDR40" s="90"/>
      <c r="BDS40" s="90"/>
      <c r="BDT40" s="90"/>
      <c r="BDU40" s="90"/>
      <c r="BDV40" s="90"/>
      <c r="BDW40" s="90"/>
      <c r="BDX40" s="90"/>
      <c r="BDY40" s="90"/>
      <c r="BDZ40" s="90"/>
      <c r="BEA40" s="90"/>
      <c r="BEB40" s="90"/>
      <c r="BEC40" s="90"/>
      <c r="BED40" s="90"/>
      <c r="BEE40" s="90"/>
      <c r="BEF40" s="90"/>
      <c r="BEG40" s="90"/>
      <c r="BEH40" s="90"/>
      <c r="BEI40" s="90"/>
      <c r="BEJ40" s="90"/>
      <c r="BEK40" s="90"/>
      <c r="BEL40" s="90"/>
      <c r="BEM40" s="90"/>
      <c r="BEN40" s="90"/>
      <c r="BEO40" s="90"/>
      <c r="BEP40" s="90"/>
      <c r="BEQ40" s="90"/>
      <c r="BER40" s="90"/>
      <c r="BES40" s="90"/>
      <c r="BET40" s="90"/>
      <c r="BEU40" s="90"/>
      <c r="BEV40" s="90"/>
      <c r="BEW40" s="90"/>
      <c r="BEX40" s="90"/>
      <c r="BEY40" s="90"/>
      <c r="BEZ40" s="90"/>
      <c r="BFA40" s="90"/>
      <c r="BFB40" s="90"/>
      <c r="BFC40" s="90"/>
      <c r="BFD40" s="90"/>
      <c r="BFE40" s="90"/>
      <c r="BFF40" s="90"/>
      <c r="BFG40" s="90"/>
      <c r="BFH40" s="90"/>
      <c r="BFI40" s="90"/>
      <c r="BFJ40" s="90"/>
      <c r="BFK40" s="90"/>
      <c r="BFL40" s="90"/>
      <c r="BFM40" s="90"/>
      <c r="BFN40" s="90"/>
      <c r="BFO40" s="90"/>
      <c r="BFP40" s="90"/>
      <c r="BFQ40" s="90"/>
      <c r="BFR40" s="90"/>
      <c r="BFS40" s="90"/>
      <c r="BFT40" s="90"/>
      <c r="BFU40" s="90"/>
      <c r="BFV40" s="90"/>
      <c r="BFW40" s="90"/>
      <c r="BFX40" s="90"/>
      <c r="BFY40" s="90"/>
      <c r="BFZ40" s="90"/>
      <c r="BGA40" s="90"/>
    </row>
    <row r="41" spans="1:1535" s="156" customFormat="1" ht="12" customHeight="1" x14ac:dyDescent="0.2">
      <c r="A41" s="347" t="s">
        <v>129</v>
      </c>
      <c r="B41" s="348"/>
      <c r="C41" s="182">
        <f>Zápisy!U721</f>
        <v>0</v>
      </c>
      <c r="D41" s="170">
        <f>Zápisy!V721</f>
        <v>6</v>
      </c>
      <c r="E41" s="167">
        <f>Zápisy!W1712</f>
        <v>2</v>
      </c>
      <c r="F41" s="177">
        <f>Zápisy!X1712</f>
        <v>4</v>
      </c>
      <c r="G41" s="137">
        <f>Zápisy!U260</f>
        <v>2</v>
      </c>
      <c r="H41" s="170">
        <f>Zápisy!V260</f>
        <v>4</v>
      </c>
      <c r="I41" s="167">
        <f>Zápisy!U1513</f>
        <v>4</v>
      </c>
      <c r="J41" s="177">
        <f>Zápisy!V1513</f>
        <v>2</v>
      </c>
      <c r="K41" s="137">
        <f>Zápisy!W104</f>
        <v>4</v>
      </c>
      <c r="L41" s="170">
        <f>Zápisy!X104</f>
        <v>2</v>
      </c>
      <c r="M41" s="167">
        <f>Zápisy!W1316</f>
        <v>0</v>
      </c>
      <c r="N41" s="177">
        <f>Zápisy!X1316</f>
        <v>6</v>
      </c>
      <c r="O41" s="137">
        <f>Zápisy!U2592</f>
        <v>2</v>
      </c>
      <c r="P41" s="170">
        <f>Zápisy!V2592</f>
        <v>4</v>
      </c>
      <c r="Q41" s="167">
        <f>Zápisy!U1117</f>
        <v>6</v>
      </c>
      <c r="R41" s="177">
        <f>Zápisy!V1117</f>
        <v>0</v>
      </c>
      <c r="S41" s="137">
        <f>Zápisy!W2437</f>
        <v>0</v>
      </c>
      <c r="T41" s="170">
        <f>Zápisy!X2437</f>
        <v>6</v>
      </c>
      <c r="U41" s="167">
        <f>Zápisy!W920</f>
        <v>6</v>
      </c>
      <c r="V41" s="177">
        <f>Zápisy!X920</f>
        <v>0</v>
      </c>
      <c r="W41" s="137">
        <f>Zápisy!U2284</f>
        <v>4</v>
      </c>
      <c r="X41" s="170">
        <f>Zápisy!V2284</f>
        <v>2</v>
      </c>
      <c r="Y41" s="304"/>
      <c r="Z41" s="305"/>
      <c r="AA41" s="137">
        <f>Zápisy!W2108</f>
        <v>4</v>
      </c>
      <c r="AB41" s="170">
        <f>Zápisy!X2108</f>
        <v>2</v>
      </c>
      <c r="AC41" s="167">
        <f>Zápisy!U568</f>
        <v>6</v>
      </c>
      <c r="AD41" s="177">
        <f>Zápisy!V568</f>
        <v>0</v>
      </c>
      <c r="AE41" s="137">
        <f>Zápisy!U1909</f>
        <v>0</v>
      </c>
      <c r="AF41" s="170">
        <f>Zápisy!V1909</f>
        <v>6</v>
      </c>
      <c r="AG41" s="167">
        <f>Zápisy!W413</f>
        <v>6</v>
      </c>
      <c r="AH41" s="134">
        <f>Zápisy!X413</f>
        <v>0</v>
      </c>
      <c r="AI41" s="358">
        <f>SUM(CD41:DI41)</f>
        <v>15</v>
      </c>
      <c r="AJ41" s="459">
        <f>SUM(DK41:EP43)</f>
        <v>8</v>
      </c>
      <c r="AK41" s="459">
        <f>SUM(ER41:FW43)</f>
        <v>0</v>
      </c>
      <c r="AL41" s="459">
        <f>SUM(FY41:HD43)</f>
        <v>7</v>
      </c>
      <c r="AM41" s="377">
        <f>SUM(HF41:IK43)</f>
        <v>46</v>
      </c>
      <c r="AN41" s="460" t="s">
        <v>62</v>
      </c>
      <c r="AO41" s="380">
        <f>SUM(IM41:JR43)</f>
        <v>44</v>
      </c>
      <c r="AP41" s="388">
        <f>SUM(JT41:KY43)</f>
        <v>63</v>
      </c>
      <c r="AQ41" s="396" t="s">
        <v>62</v>
      </c>
      <c r="AR41" s="391">
        <f>SUM(LA41:MF43)</f>
        <v>57</v>
      </c>
      <c r="AS41" s="364">
        <f>IF(AI41=0,0,ML41/AI41)</f>
        <v>984.73333333333335</v>
      </c>
      <c r="AT41" s="361">
        <f>SUM(AW41:CB43)</f>
        <v>16</v>
      </c>
      <c r="AU41" s="367">
        <f t="shared" ref="AU41" si="20">RANK(MN41,$MN$8:$MN$55)</f>
        <v>11</v>
      </c>
      <c r="AV41" s="90"/>
      <c r="AW41" s="334">
        <f>IF(C41&gt;D41,2,IF(AND(C41=D41,C41&gt;1),1,0))</f>
        <v>0</v>
      </c>
      <c r="AX41" s="334"/>
      <c r="AY41" s="334">
        <f>IF(E41&gt;F41,2,IF(AND(E41=F41,E41&gt;1),1,0))</f>
        <v>0</v>
      </c>
      <c r="AZ41" s="334"/>
      <c r="BA41" s="334">
        <f>IF(G41&gt;H41,2,IF(AND(G41=H41,G41&gt;1),1,0))</f>
        <v>0</v>
      </c>
      <c r="BB41" s="334"/>
      <c r="BC41" s="334">
        <f>IF(I41&gt;J41,2,IF(AND(I41=J41,I41&gt;1),1,0))</f>
        <v>2</v>
      </c>
      <c r="BD41" s="334"/>
      <c r="BE41" s="334">
        <f>IF(K41&gt;L41,2,IF(AND(K41=L41,K41&gt;1),1,0))</f>
        <v>2</v>
      </c>
      <c r="BF41" s="334"/>
      <c r="BG41" s="334">
        <f>IF(M41&gt;N41,2,IF(AND(M41=N41,M41&gt;1),1,0))</f>
        <v>0</v>
      </c>
      <c r="BH41" s="334"/>
      <c r="BI41" s="334">
        <f>IF(O41&gt;P41,2,IF(AND(O41=P41,O41&gt;1),1,0))</f>
        <v>0</v>
      </c>
      <c r="BJ41" s="334"/>
      <c r="BK41" s="334">
        <f>IF(Q41&gt;R41,2,IF(AND(Q41=R41,Q41&gt;1),1,0))</f>
        <v>2</v>
      </c>
      <c r="BL41" s="334"/>
      <c r="BM41" s="334">
        <f>IF(S41&gt;T41,2,IF(AND(S41=T41,S41&gt;1),1,0))</f>
        <v>0</v>
      </c>
      <c r="BN41" s="334"/>
      <c r="BO41" s="334">
        <f>IF(U41&gt;V41,2,IF(AND(U41=V41,U41&gt;1),1,0))</f>
        <v>2</v>
      </c>
      <c r="BP41" s="334"/>
      <c r="BQ41" s="334">
        <f>IF(W41&gt;X41,2,IF(AND(W41=X41,W41&gt;1),1,0))</f>
        <v>2</v>
      </c>
      <c r="BR41" s="334"/>
      <c r="BS41" s="334"/>
      <c r="BT41" s="334"/>
      <c r="BU41" s="334">
        <f>IF(AA41&gt;AB41,2,IF(AND(AA41=AB41,AA41&gt;1),1,0))</f>
        <v>2</v>
      </c>
      <c r="BV41" s="334"/>
      <c r="BW41" s="334">
        <f>IF(AC41&gt;AD41,2,IF(AND(AC41=AD41,AC41&gt;1),1,0))</f>
        <v>2</v>
      </c>
      <c r="BX41" s="334"/>
      <c r="BY41" s="334">
        <f>IF(AE41&gt;AF41,2,IF(AND(AE41=AF41,AE41&gt;1),1,0))</f>
        <v>0</v>
      </c>
      <c r="BZ41" s="334"/>
      <c r="CA41" s="334">
        <f>IF(AG41&gt;AH41,2,IF(AND(AG41=AH41,AG41&gt;1),1,0))</f>
        <v>2</v>
      </c>
      <c r="CB41" s="334"/>
      <c r="CC41" s="90"/>
      <c r="CD41" s="334">
        <f>IF(C41+D41&gt;0,1,0)</f>
        <v>1</v>
      </c>
      <c r="CE41" s="334"/>
      <c r="CF41" s="334">
        <f>IF(E41+F41&gt;0,1,0)</f>
        <v>1</v>
      </c>
      <c r="CG41" s="334"/>
      <c r="CH41" s="334">
        <f>IF(G41+H41&gt;0,1,0)</f>
        <v>1</v>
      </c>
      <c r="CI41" s="334"/>
      <c r="CJ41" s="334">
        <f>IF(I41+J41&gt;0,1,0)</f>
        <v>1</v>
      </c>
      <c r="CK41" s="334"/>
      <c r="CL41" s="334">
        <f>IF(K41+L41&gt;0,1,0)</f>
        <v>1</v>
      </c>
      <c r="CM41" s="334"/>
      <c r="CN41" s="334">
        <f>IF(M41+N41&gt;0,1,0)</f>
        <v>1</v>
      </c>
      <c r="CO41" s="334"/>
      <c r="CP41" s="334">
        <f>IF(O41+P41&gt;0,1,0)</f>
        <v>1</v>
      </c>
      <c r="CQ41" s="334"/>
      <c r="CR41" s="334">
        <f>IF(Q41+R41&gt;0,1,0)</f>
        <v>1</v>
      </c>
      <c r="CS41" s="334"/>
      <c r="CT41" s="334">
        <f>IF(S41+T41&gt;0,1,0)</f>
        <v>1</v>
      </c>
      <c r="CU41" s="334"/>
      <c r="CV41" s="334">
        <f>IF(U41+V41&gt;0,1,0)</f>
        <v>1</v>
      </c>
      <c r="CW41" s="334"/>
      <c r="CX41" s="334">
        <f>IF(W41+X41&gt;0,1,0)</f>
        <v>1</v>
      </c>
      <c r="CY41" s="334"/>
      <c r="CZ41" s="334"/>
      <c r="DA41" s="334"/>
      <c r="DB41" s="334">
        <f>IF(AA41+AB41&gt;0,1,0)</f>
        <v>1</v>
      </c>
      <c r="DC41" s="334"/>
      <c r="DD41" s="334">
        <f>IF(AC41+AD41&gt;0,1,0)</f>
        <v>1</v>
      </c>
      <c r="DE41" s="334"/>
      <c r="DF41" s="334">
        <f>IF(AE41+AF41&gt;0,1,0)</f>
        <v>1</v>
      </c>
      <c r="DG41" s="334"/>
      <c r="DH41" s="334">
        <f>IF(AG41+AH41&gt;0,1,0)</f>
        <v>1</v>
      </c>
      <c r="DI41" s="334"/>
      <c r="DJ41" s="151"/>
      <c r="DK41" s="334">
        <f>IF(C41&gt;D41,1,0)</f>
        <v>0</v>
      </c>
      <c r="DL41" s="334"/>
      <c r="DM41" s="334">
        <f>IF(E41&gt;F41,1,0)</f>
        <v>0</v>
      </c>
      <c r="DN41" s="334"/>
      <c r="DO41" s="334">
        <f>IF(G41&gt;H41,1,0)</f>
        <v>0</v>
      </c>
      <c r="DP41" s="334"/>
      <c r="DQ41" s="334">
        <f>IF(I41&gt;J41,1,0)</f>
        <v>1</v>
      </c>
      <c r="DR41" s="334"/>
      <c r="DS41" s="334">
        <f>IF(K41&gt;L41,1,0)</f>
        <v>1</v>
      </c>
      <c r="DT41" s="334"/>
      <c r="DU41" s="334">
        <f>IF(M41&gt;N41,1,0)</f>
        <v>0</v>
      </c>
      <c r="DV41" s="334"/>
      <c r="DW41" s="334">
        <f>IF(O41&gt;P41,1,0)</f>
        <v>0</v>
      </c>
      <c r="DX41" s="334"/>
      <c r="DY41" s="334">
        <f>IF(Q41&gt;R41,1,0)</f>
        <v>1</v>
      </c>
      <c r="DZ41" s="334"/>
      <c r="EA41" s="334">
        <f>IF(S41&gt;T41,1,0)</f>
        <v>0</v>
      </c>
      <c r="EB41" s="334"/>
      <c r="EC41" s="334">
        <f>IF(U41&gt;V41,1,0)</f>
        <v>1</v>
      </c>
      <c r="ED41" s="334"/>
      <c r="EE41" s="334">
        <f>IF(W41&gt;X41,1,0)</f>
        <v>1</v>
      </c>
      <c r="EF41" s="334"/>
      <c r="EG41" s="334"/>
      <c r="EH41" s="334"/>
      <c r="EI41" s="334">
        <f>IF(AA41&gt;AB41,1,0)</f>
        <v>1</v>
      </c>
      <c r="EJ41" s="334"/>
      <c r="EK41" s="334">
        <f>IF(AC41&gt;AD41,1,0)</f>
        <v>1</v>
      </c>
      <c r="EL41" s="334"/>
      <c r="EM41" s="334">
        <f>IF(AE41&gt;AF41,1,0)</f>
        <v>0</v>
      </c>
      <c r="EN41" s="334"/>
      <c r="EO41" s="334">
        <f>IF(AG41&gt;AH41,1,0)</f>
        <v>1</v>
      </c>
      <c r="EP41" s="334"/>
      <c r="EQ41" s="90"/>
      <c r="ER41" s="334">
        <f>IF(AND(C41=D41,C41&gt;0),1,0)</f>
        <v>0</v>
      </c>
      <c r="ES41" s="334"/>
      <c r="ET41" s="334">
        <f>IF(AND(E41=F41,E41&gt;0),1,0)</f>
        <v>0</v>
      </c>
      <c r="EU41" s="334"/>
      <c r="EV41" s="334">
        <f>IF(AND(G41=H41,G41&gt;0),1,0)</f>
        <v>0</v>
      </c>
      <c r="EW41" s="334"/>
      <c r="EX41" s="334">
        <f>IF(AND(I41=J41,I41&gt;0),1,0)</f>
        <v>0</v>
      </c>
      <c r="EY41" s="334"/>
      <c r="EZ41" s="334">
        <f>IF(AND(K41=L41,K41&gt;0),1,0)</f>
        <v>0</v>
      </c>
      <c r="FA41" s="334"/>
      <c r="FB41" s="334">
        <f>IF(AND(M41=N41,M41&gt;0),1,0)</f>
        <v>0</v>
      </c>
      <c r="FC41" s="334"/>
      <c r="FD41" s="334">
        <f>IF(AND(O41=P41,O41&gt;0),1,0)</f>
        <v>0</v>
      </c>
      <c r="FE41" s="334"/>
      <c r="FF41" s="334">
        <f>IF(AND(Q41=R41,Q41&gt;0),1,0)</f>
        <v>0</v>
      </c>
      <c r="FG41" s="334"/>
      <c r="FH41" s="334">
        <f>IF(AND(S41=T41,S41&gt;0),1,0)</f>
        <v>0</v>
      </c>
      <c r="FI41" s="334"/>
      <c r="FJ41" s="334">
        <f>IF(AND(U41=V41,U41&gt;0),1,0)</f>
        <v>0</v>
      </c>
      <c r="FK41" s="334"/>
      <c r="FL41" s="334">
        <f>IF(AND(W41=X41,W41&gt;0),1,0)</f>
        <v>0</v>
      </c>
      <c r="FM41" s="334"/>
      <c r="FN41" s="334"/>
      <c r="FO41" s="334"/>
      <c r="FP41" s="334">
        <f>IF(AND(AA41=AB41,AA41&gt;0),1,0)</f>
        <v>0</v>
      </c>
      <c r="FQ41" s="334"/>
      <c r="FR41" s="334">
        <f>IF(AND(AC41=AD41,AC41&gt;0),1,0)</f>
        <v>0</v>
      </c>
      <c r="FS41" s="334"/>
      <c r="FT41" s="334">
        <f>IF(AND(AE41=AF41,AE41&gt;0),1,0)</f>
        <v>0</v>
      </c>
      <c r="FU41" s="334"/>
      <c r="FV41" s="334">
        <f>IF(AND(AG41=AH41,AG41&gt;0),1,0)</f>
        <v>0</v>
      </c>
      <c r="FW41" s="334"/>
      <c r="FX41" s="90"/>
      <c r="FY41" s="334">
        <f>IF(C41&lt;D41,1,0)</f>
        <v>1</v>
      </c>
      <c r="FZ41" s="334"/>
      <c r="GA41" s="334">
        <f>IF(E41&lt;F41,1,0)</f>
        <v>1</v>
      </c>
      <c r="GB41" s="334"/>
      <c r="GC41" s="334">
        <f>IF(G41&lt;H41,1,0)</f>
        <v>1</v>
      </c>
      <c r="GD41" s="334"/>
      <c r="GE41" s="334">
        <f>IF(I41&lt;J41,1,0)</f>
        <v>0</v>
      </c>
      <c r="GF41" s="334"/>
      <c r="GG41" s="334">
        <f>IF(K41&lt;L41,1,0)</f>
        <v>0</v>
      </c>
      <c r="GH41" s="334"/>
      <c r="GI41" s="334">
        <f>IF(M41&lt;N41,1,0)</f>
        <v>1</v>
      </c>
      <c r="GJ41" s="334"/>
      <c r="GK41" s="334">
        <f>IF(O41&lt;P41,1,0)</f>
        <v>1</v>
      </c>
      <c r="GL41" s="334"/>
      <c r="GM41" s="334">
        <f>IF(Q41&lt;R41,1,0)</f>
        <v>0</v>
      </c>
      <c r="GN41" s="334"/>
      <c r="GO41" s="334">
        <f>IF(S41&lt;T41,1,0)</f>
        <v>1</v>
      </c>
      <c r="GP41" s="334"/>
      <c r="GQ41" s="334">
        <f>IF(U41&lt;V41,1,0)</f>
        <v>0</v>
      </c>
      <c r="GR41" s="334"/>
      <c r="GS41" s="334">
        <f>IF(W41&lt;X41,1,0)</f>
        <v>0</v>
      </c>
      <c r="GT41" s="334"/>
      <c r="GU41" s="334"/>
      <c r="GV41" s="334"/>
      <c r="GW41" s="334">
        <f>IF(AA41&lt;AB41,1,0)</f>
        <v>0</v>
      </c>
      <c r="GX41" s="334"/>
      <c r="GY41" s="334">
        <f>IF(AC41&lt;AD41,1,0)</f>
        <v>0</v>
      </c>
      <c r="GZ41" s="334"/>
      <c r="HA41" s="334">
        <f>IF(AE41&lt;AF41,1,0)</f>
        <v>1</v>
      </c>
      <c r="HB41" s="334"/>
      <c r="HC41" s="334">
        <f>IF(AG41&lt;AH41,1,0)</f>
        <v>0</v>
      </c>
      <c r="HD41" s="334"/>
      <c r="HE41" s="90"/>
      <c r="HF41" s="334">
        <f>C41</f>
        <v>0</v>
      </c>
      <c r="HG41" s="334"/>
      <c r="HH41" s="334">
        <f>E41</f>
        <v>2</v>
      </c>
      <c r="HI41" s="334"/>
      <c r="HJ41" s="334">
        <f>G41</f>
        <v>2</v>
      </c>
      <c r="HK41" s="334"/>
      <c r="HL41" s="334">
        <f>I41</f>
        <v>4</v>
      </c>
      <c r="HM41" s="334"/>
      <c r="HN41" s="334">
        <f>K41</f>
        <v>4</v>
      </c>
      <c r="HO41" s="334"/>
      <c r="HP41" s="334">
        <f>M41</f>
        <v>0</v>
      </c>
      <c r="HQ41" s="334"/>
      <c r="HR41" s="334">
        <f>O41</f>
        <v>2</v>
      </c>
      <c r="HS41" s="334"/>
      <c r="HT41" s="334">
        <f>Q41</f>
        <v>6</v>
      </c>
      <c r="HU41" s="334"/>
      <c r="HV41" s="334">
        <f>S41</f>
        <v>0</v>
      </c>
      <c r="HW41" s="334"/>
      <c r="HX41" s="334">
        <f>U41</f>
        <v>6</v>
      </c>
      <c r="HY41" s="334"/>
      <c r="HZ41" s="334">
        <f>W41</f>
        <v>4</v>
      </c>
      <c r="IA41" s="334"/>
      <c r="IB41" s="334"/>
      <c r="IC41" s="334"/>
      <c r="ID41" s="334">
        <f>AA41</f>
        <v>4</v>
      </c>
      <c r="IE41" s="334"/>
      <c r="IF41" s="334">
        <f>AC41</f>
        <v>6</v>
      </c>
      <c r="IG41" s="334"/>
      <c r="IH41" s="334">
        <f>AE41</f>
        <v>0</v>
      </c>
      <c r="II41" s="334"/>
      <c r="IJ41" s="334">
        <f>AG41</f>
        <v>6</v>
      </c>
      <c r="IK41" s="334"/>
      <c r="IL41" s="90"/>
      <c r="IM41" s="334">
        <f>D41</f>
        <v>6</v>
      </c>
      <c r="IN41" s="334"/>
      <c r="IO41" s="334">
        <f>F41</f>
        <v>4</v>
      </c>
      <c r="IP41" s="334"/>
      <c r="IQ41" s="334">
        <f>H41</f>
        <v>4</v>
      </c>
      <c r="IR41" s="334"/>
      <c r="IS41" s="334">
        <f>J41</f>
        <v>2</v>
      </c>
      <c r="IT41" s="334"/>
      <c r="IU41" s="334">
        <f>L41</f>
        <v>2</v>
      </c>
      <c r="IV41" s="334"/>
      <c r="IW41" s="334">
        <f>N41</f>
        <v>6</v>
      </c>
      <c r="IX41" s="334"/>
      <c r="IY41" s="334">
        <f>P41</f>
        <v>4</v>
      </c>
      <c r="IZ41" s="334"/>
      <c r="JA41" s="334">
        <f>R41</f>
        <v>0</v>
      </c>
      <c r="JB41" s="334"/>
      <c r="JC41" s="334">
        <f>T41</f>
        <v>6</v>
      </c>
      <c r="JD41" s="334"/>
      <c r="JE41" s="334">
        <f>V41</f>
        <v>0</v>
      </c>
      <c r="JF41" s="334"/>
      <c r="JG41" s="334">
        <f>X41</f>
        <v>2</v>
      </c>
      <c r="JH41" s="334"/>
      <c r="JI41" s="334"/>
      <c r="JJ41" s="334"/>
      <c r="JK41" s="334">
        <f>AB41</f>
        <v>2</v>
      </c>
      <c r="JL41" s="334"/>
      <c r="JM41" s="334">
        <f>AD41</f>
        <v>0</v>
      </c>
      <c r="JN41" s="334"/>
      <c r="JO41" s="334">
        <f>AF41</f>
        <v>6</v>
      </c>
      <c r="JP41" s="334"/>
      <c r="JQ41" s="334">
        <f>AH41</f>
        <v>0</v>
      </c>
      <c r="JR41" s="334"/>
      <c r="JS41" s="90"/>
      <c r="JT41" s="334">
        <f>C42</f>
        <v>2</v>
      </c>
      <c r="JU41" s="334"/>
      <c r="JV41" s="334">
        <f>E42</f>
        <v>2</v>
      </c>
      <c r="JW41" s="334"/>
      <c r="JX41" s="334">
        <f>G42</f>
        <v>3</v>
      </c>
      <c r="JY41" s="334"/>
      <c r="JZ41" s="334">
        <f>I42</f>
        <v>4</v>
      </c>
      <c r="KA41" s="334"/>
      <c r="KB41" s="334">
        <f>K42</f>
        <v>4.5</v>
      </c>
      <c r="KC41" s="334"/>
      <c r="KD41" s="334">
        <f>M42</f>
        <v>4</v>
      </c>
      <c r="KE41" s="334"/>
      <c r="KF41" s="334">
        <f>O42</f>
        <v>3.5</v>
      </c>
      <c r="KG41" s="334"/>
      <c r="KH41" s="334">
        <f>Q42</f>
        <v>8</v>
      </c>
      <c r="KI41" s="334"/>
      <c r="KJ41" s="334">
        <f>S42</f>
        <v>1</v>
      </c>
      <c r="KK41" s="334"/>
      <c r="KL41" s="334">
        <f>U42</f>
        <v>5</v>
      </c>
      <c r="KM41" s="334"/>
      <c r="KN41" s="334">
        <f>W42</f>
        <v>4</v>
      </c>
      <c r="KO41" s="334"/>
      <c r="KP41" s="334"/>
      <c r="KQ41" s="334"/>
      <c r="KR41" s="334">
        <f>AA42</f>
        <v>5</v>
      </c>
      <c r="KS41" s="334"/>
      <c r="KT41" s="334">
        <f>AC42</f>
        <v>6</v>
      </c>
      <c r="KU41" s="334"/>
      <c r="KV41" s="334">
        <f>AE42</f>
        <v>4</v>
      </c>
      <c r="KW41" s="334"/>
      <c r="KX41" s="334">
        <f>AG42</f>
        <v>7</v>
      </c>
      <c r="KY41" s="334"/>
      <c r="KZ41" s="90"/>
      <c r="LA41" s="334">
        <f>D42</f>
        <v>6</v>
      </c>
      <c r="LB41" s="334"/>
      <c r="LC41" s="334">
        <f>F42</f>
        <v>6</v>
      </c>
      <c r="LD41" s="334"/>
      <c r="LE41" s="334">
        <f>H42</f>
        <v>5</v>
      </c>
      <c r="LF41" s="334"/>
      <c r="LG41" s="334">
        <f>J42</f>
        <v>4</v>
      </c>
      <c r="LH41" s="334"/>
      <c r="LI41" s="334">
        <f>L42</f>
        <v>3.5</v>
      </c>
      <c r="LJ41" s="334"/>
      <c r="LK41" s="334">
        <f>N42</f>
        <v>4</v>
      </c>
      <c r="LL41" s="334"/>
      <c r="LM41" s="334">
        <f>P42</f>
        <v>4.5</v>
      </c>
      <c r="LN41" s="334"/>
      <c r="LO41" s="334">
        <f>R42</f>
        <v>0</v>
      </c>
      <c r="LP41" s="334"/>
      <c r="LQ41" s="334">
        <f>T42</f>
        <v>7</v>
      </c>
      <c r="LR41" s="334"/>
      <c r="LS41" s="334">
        <f>V42</f>
        <v>3</v>
      </c>
      <c r="LT41" s="334"/>
      <c r="LU41" s="334">
        <f>X42</f>
        <v>4</v>
      </c>
      <c r="LV41" s="334"/>
      <c r="LW41" s="334"/>
      <c r="LX41" s="334"/>
      <c r="LY41" s="334">
        <f>AB42</f>
        <v>3</v>
      </c>
      <c r="LZ41" s="334"/>
      <c r="MA41" s="334">
        <f>AD42</f>
        <v>2</v>
      </c>
      <c r="MB41" s="334"/>
      <c r="MC41" s="334">
        <f>AF42</f>
        <v>4</v>
      </c>
      <c r="MD41" s="334"/>
      <c r="ME41" s="334">
        <f>AH42</f>
        <v>1</v>
      </c>
      <c r="MF41" s="334"/>
      <c r="MG41" s="90"/>
      <c r="MH41" s="462">
        <f>AM41-AO41</f>
        <v>2</v>
      </c>
      <c r="MI41" s="153"/>
      <c r="MJ41" s="461">
        <f>AP41-AR41</f>
        <v>6</v>
      </c>
      <c r="MK41" s="188"/>
      <c r="ML41" s="336">
        <f>SUM(C43+E43+G43+I43+K43+M43+O43+Q43+S43+U43+W43+AA43+AC43+AE43+AG43)</f>
        <v>14771</v>
      </c>
      <c r="MM41" s="153"/>
      <c r="MN41" s="462">
        <f>(AT41*100000000)+(MH41*1000000)+(MJ41*10000)+AS41-MP41</f>
        <v>1602060984.7333333</v>
      </c>
      <c r="MO41" s="90"/>
      <c r="MP41" s="327">
        <f t="shared" ref="MP41" si="21">IF(AI41=0,100000000,0)</f>
        <v>0</v>
      </c>
      <c r="MQ41" s="90"/>
      <c r="MR41" s="90"/>
      <c r="MS41" s="90"/>
      <c r="MT41" s="90"/>
      <c r="MU41" s="90"/>
      <c r="MV41" s="90"/>
      <c r="MW41" s="90"/>
      <c r="MX41" s="90"/>
      <c r="MY41" s="90"/>
      <c r="MZ41" s="90"/>
      <c r="NA41" s="90"/>
      <c r="NB41" s="90"/>
      <c r="NC41" s="90"/>
      <c r="ND41" s="90"/>
      <c r="NE41" s="90"/>
      <c r="NF41" s="90"/>
      <c r="NG41" s="90"/>
      <c r="NH41" s="90"/>
      <c r="NI41" s="90"/>
      <c r="NJ41" s="90"/>
      <c r="NK41" s="90"/>
      <c r="NL41" s="90"/>
      <c r="NM41" s="90"/>
      <c r="NN41" s="90"/>
      <c r="NO41" s="90"/>
      <c r="NP41" s="90"/>
      <c r="NQ41" s="90"/>
      <c r="NR41" s="90"/>
      <c r="NS41" s="90"/>
      <c r="NT41" s="90"/>
      <c r="NU41" s="90"/>
      <c r="NV41" s="90"/>
      <c r="NW41" s="90"/>
      <c r="NX41" s="90"/>
      <c r="NY41" s="90"/>
      <c r="NZ41" s="90"/>
      <c r="OA41" s="90"/>
      <c r="OB41" s="90"/>
      <c r="OC41" s="90"/>
      <c r="OD41" s="90"/>
      <c r="OE41" s="90"/>
      <c r="OF41" s="90"/>
      <c r="OG41" s="90"/>
      <c r="OH41" s="90"/>
      <c r="OI41" s="90"/>
      <c r="OJ41" s="90"/>
      <c r="OK41" s="90"/>
      <c r="OL41" s="90"/>
      <c r="OM41" s="90"/>
      <c r="ON41" s="90"/>
      <c r="OO41" s="90"/>
      <c r="OP41" s="90"/>
      <c r="OQ41" s="90"/>
      <c r="OR41" s="90"/>
      <c r="OS41" s="90"/>
      <c r="OT41" s="90"/>
      <c r="OU41" s="90"/>
      <c r="OV41" s="90"/>
      <c r="OW41" s="90"/>
      <c r="OX41" s="90"/>
      <c r="OY41" s="90"/>
      <c r="OZ41" s="90"/>
      <c r="PA41" s="90"/>
      <c r="PB41" s="90"/>
      <c r="PC41" s="90"/>
      <c r="PD41" s="90"/>
      <c r="PE41" s="90"/>
      <c r="PF41" s="90"/>
      <c r="PG41" s="90"/>
      <c r="PH41" s="90"/>
      <c r="PI41" s="90"/>
      <c r="PJ41" s="90"/>
      <c r="PK41" s="90"/>
      <c r="PL41" s="90"/>
      <c r="PM41" s="90"/>
      <c r="PN41" s="90"/>
      <c r="PO41" s="90"/>
      <c r="PP41" s="90"/>
      <c r="PQ41" s="90"/>
      <c r="PR41" s="90"/>
      <c r="PS41" s="90"/>
      <c r="PT41" s="90"/>
      <c r="PU41" s="90"/>
      <c r="PV41" s="90"/>
      <c r="PW41" s="90"/>
      <c r="PX41" s="90"/>
      <c r="PY41" s="90"/>
      <c r="PZ41" s="90"/>
      <c r="QA41" s="90"/>
      <c r="QB41" s="90"/>
      <c r="QC41" s="90"/>
      <c r="QD41" s="90"/>
      <c r="QE41" s="90"/>
      <c r="QF41" s="90"/>
      <c r="QG41" s="90"/>
      <c r="QH41" s="90"/>
      <c r="QI41" s="90"/>
      <c r="QJ41" s="90"/>
      <c r="QK41" s="90"/>
      <c r="QL41" s="90"/>
      <c r="QM41" s="90"/>
      <c r="QN41" s="90"/>
      <c r="QO41" s="90"/>
      <c r="QP41" s="90"/>
      <c r="QQ41" s="90"/>
      <c r="QR41" s="90"/>
      <c r="QS41" s="90"/>
      <c r="QT41" s="90"/>
      <c r="QU41" s="90"/>
      <c r="QV41" s="90"/>
      <c r="QW41" s="90"/>
      <c r="QX41" s="90"/>
      <c r="QY41" s="90"/>
      <c r="QZ41" s="90"/>
      <c r="RA41" s="90"/>
      <c r="RB41" s="90"/>
      <c r="RC41" s="90"/>
      <c r="RD41" s="90"/>
      <c r="RE41" s="90"/>
      <c r="RF41" s="90"/>
      <c r="RG41" s="90"/>
      <c r="RH41" s="90"/>
      <c r="RI41" s="90"/>
      <c r="RJ41" s="90"/>
      <c r="RK41" s="90"/>
      <c r="RL41" s="90"/>
      <c r="RM41" s="90"/>
      <c r="RN41" s="90"/>
      <c r="RO41" s="90"/>
      <c r="RP41" s="90"/>
      <c r="RQ41" s="90"/>
      <c r="RR41" s="90"/>
      <c r="RS41" s="90"/>
      <c r="RT41" s="90"/>
      <c r="RU41" s="90"/>
      <c r="RV41" s="90"/>
      <c r="RW41" s="90"/>
      <c r="RX41" s="90"/>
      <c r="RY41" s="90"/>
      <c r="RZ41" s="90"/>
      <c r="SA41" s="90"/>
      <c r="SB41" s="90"/>
      <c r="SC41" s="90"/>
      <c r="SD41" s="90"/>
      <c r="SE41" s="90"/>
      <c r="SF41" s="90"/>
      <c r="SG41" s="90"/>
      <c r="SH41" s="90"/>
      <c r="SI41" s="90"/>
      <c r="SJ41" s="90"/>
      <c r="SK41" s="90"/>
      <c r="SL41" s="90"/>
      <c r="SM41" s="90"/>
      <c r="SN41" s="90"/>
      <c r="SO41" s="90"/>
      <c r="SP41" s="90"/>
      <c r="SQ41" s="90"/>
      <c r="SR41" s="90"/>
      <c r="SS41" s="90"/>
      <c r="ST41" s="90"/>
      <c r="SU41" s="90"/>
      <c r="SV41" s="90"/>
      <c r="SW41" s="90"/>
      <c r="SX41" s="90"/>
      <c r="SY41" s="90"/>
      <c r="SZ41" s="90"/>
      <c r="TA41" s="90"/>
      <c r="TB41" s="90"/>
      <c r="TC41" s="90"/>
      <c r="TD41" s="90"/>
      <c r="TE41" s="90"/>
      <c r="TF41" s="90"/>
      <c r="TG41" s="90"/>
      <c r="TH41" s="90"/>
      <c r="TI41" s="90"/>
      <c r="TJ41" s="90"/>
      <c r="TK41" s="90"/>
      <c r="TL41" s="90"/>
      <c r="TM41" s="90"/>
      <c r="TN41" s="90"/>
      <c r="TO41" s="90"/>
      <c r="TP41" s="90"/>
      <c r="TQ41" s="90"/>
      <c r="TR41" s="90"/>
      <c r="TS41" s="90"/>
      <c r="TT41" s="90"/>
      <c r="TU41" s="90"/>
      <c r="TV41" s="90"/>
      <c r="TW41" s="90"/>
      <c r="TX41" s="90"/>
      <c r="TY41" s="90"/>
      <c r="TZ41" s="90"/>
      <c r="UA41" s="90"/>
      <c r="UB41" s="90"/>
      <c r="UC41" s="90"/>
      <c r="UD41" s="90"/>
      <c r="UE41" s="90"/>
      <c r="UF41" s="90"/>
      <c r="UG41" s="90"/>
      <c r="UH41" s="90"/>
      <c r="UI41" s="90"/>
      <c r="UJ41" s="90"/>
      <c r="UK41" s="90"/>
      <c r="UL41" s="90"/>
      <c r="UM41" s="90"/>
      <c r="UN41" s="90"/>
      <c r="UO41" s="90"/>
      <c r="UP41" s="90"/>
      <c r="UQ41" s="90"/>
      <c r="UR41" s="90"/>
      <c r="US41" s="90"/>
      <c r="UT41" s="90"/>
      <c r="UU41" s="90"/>
      <c r="UV41" s="90"/>
      <c r="UW41" s="90"/>
      <c r="UX41" s="90"/>
      <c r="UY41" s="90"/>
      <c r="UZ41" s="90"/>
      <c r="VA41" s="90"/>
      <c r="VB41" s="90"/>
      <c r="VC41" s="90"/>
      <c r="VD41" s="90"/>
      <c r="VE41" s="90"/>
      <c r="VF41" s="90"/>
      <c r="VG41" s="90"/>
      <c r="VH41" s="90"/>
      <c r="VI41" s="90"/>
      <c r="VJ41" s="90"/>
      <c r="VK41" s="90"/>
      <c r="VL41" s="90"/>
      <c r="VM41" s="90"/>
      <c r="VN41" s="90"/>
      <c r="VO41" s="90"/>
      <c r="VP41" s="90"/>
      <c r="VQ41" s="90"/>
      <c r="VR41" s="90"/>
      <c r="VS41" s="90"/>
      <c r="VT41" s="90"/>
      <c r="VU41" s="90"/>
      <c r="VV41" s="90"/>
      <c r="VW41" s="90"/>
      <c r="VX41" s="90"/>
      <c r="VY41" s="90"/>
      <c r="VZ41" s="90"/>
      <c r="WA41" s="90"/>
      <c r="WB41" s="90"/>
      <c r="WC41" s="90"/>
      <c r="WD41" s="90"/>
      <c r="WE41" s="90"/>
      <c r="WF41" s="90"/>
      <c r="WG41" s="90"/>
      <c r="WH41" s="90"/>
      <c r="WI41" s="90"/>
      <c r="WJ41" s="90"/>
      <c r="WK41" s="90"/>
      <c r="WL41" s="90"/>
      <c r="WM41" s="90"/>
      <c r="WN41" s="90"/>
      <c r="WO41" s="90"/>
      <c r="WP41" s="90"/>
      <c r="WQ41" s="90"/>
      <c r="WR41" s="90"/>
      <c r="WS41" s="90"/>
      <c r="WT41" s="90"/>
      <c r="WU41" s="90"/>
      <c r="WV41" s="90"/>
      <c r="WW41" s="90"/>
      <c r="WX41" s="90"/>
      <c r="WY41" s="90"/>
      <c r="WZ41" s="90"/>
      <c r="XA41" s="90"/>
      <c r="XB41" s="90"/>
      <c r="XC41" s="90"/>
      <c r="XD41" s="90"/>
      <c r="XE41" s="90"/>
      <c r="XF41" s="90"/>
      <c r="XG41" s="90"/>
      <c r="XH41" s="90"/>
      <c r="XI41" s="90"/>
      <c r="XJ41" s="90"/>
      <c r="XK41" s="90"/>
      <c r="XL41" s="90"/>
      <c r="XM41" s="90"/>
      <c r="XN41" s="90"/>
      <c r="XO41" s="90"/>
      <c r="XP41" s="90"/>
      <c r="XQ41" s="90"/>
      <c r="XR41" s="90"/>
      <c r="XS41" s="90"/>
      <c r="XT41" s="90"/>
      <c r="XU41" s="90"/>
      <c r="XV41" s="90"/>
      <c r="XW41" s="90"/>
      <c r="XX41" s="90"/>
      <c r="XY41" s="90"/>
      <c r="XZ41" s="90"/>
      <c r="YA41" s="90"/>
      <c r="YB41" s="90"/>
      <c r="YC41" s="90"/>
      <c r="YD41" s="90"/>
      <c r="YE41" s="90"/>
      <c r="YF41" s="90"/>
      <c r="YG41" s="90"/>
      <c r="YH41" s="90"/>
      <c r="YI41" s="90"/>
      <c r="YJ41" s="90"/>
      <c r="YK41" s="90"/>
      <c r="YL41" s="90"/>
      <c r="YM41" s="90"/>
      <c r="YN41" s="90"/>
      <c r="YO41" s="90"/>
      <c r="YP41" s="90"/>
      <c r="YQ41" s="90"/>
      <c r="YR41" s="90"/>
      <c r="YS41" s="90"/>
      <c r="YT41" s="90"/>
      <c r="YU41" s="90"/>
      <c r="YV41" s="90"/>
      <c r="YW41" s="90"/>
      <c r="YX41" s="90"/>
      <c r="YY41" s="90"/>
      <c r="YZ41" s="90"/>
      <c r="ZA41" s="90"/>
      <c r="ZB41" s="90"/>
      <c r="ZC41" s="90"/>
      <c r="ZD41" s="90"/>
      <c r="ZE41" s="90"/>
      <c r="ZF41" s="90"/>
      <c r="ZG41" s="90"/>
      <c r="ZH41" s="90"/>
      <c r="ZI41" s="90"/>
      <c r="ZJ41" s="90"/>
      <c r="ZK41" s="90"/>
      <c r="ZL41" s="90"/>
      <c r="ZM41" s="90"/>
      <c r="ZN41" s="90"/>
      <c r="ZO41" s="90"/>
      <c r="ZP41" s="90"/>
      <c r="ZQ41" s="90"/>
      <c r="ZR41" s="90"/>
      <c r="ZS41" s="90"/>
      <c r="ZT41" s="90"/>
      <c r="ZU41" s="90"/>
      <c r="ZV41" s="90"/>
      <c r="ZW41" s="90"/>
      <c r="ZX41" s="90"/>
      <c r="ZY41" s="90"/>
      <c r="ZZ41" s="90"/>
      <c r="AAA41" s="90"/>
      <c r="AAB41" s="90"/>
      <c r="AAC41" s="90"/>
      <c r="AAD41" s="90"/>
      <c r="AAE41" s="90"/>
      <c r="AAF41" s="90"/>
      <c r="AAG41" s="90"/>
      <c r="AAH41" s="90"/>
      <c r="AAI41" s="90"/>
      <c r="AAJ41" s="90"/>
      <c r="AAK41" s="90"/>
      <c r="AAL41" s="90"/>
      <c r="AAM41" s="90"/>
      <c r="AAN41" s="90"/>
      <c r="AAO41" s="90"/>
      <c r="AAP41" s="90"/>
      <c r="AAQ41" s="90"/>
      <c r="AAR41" s="90"/>
      <c r="AAS41" s="90"/>
      <c r="AAT41" s="90"/>
      <c r="AAU41" s="90"/>
      <c r="AAV41" s="90"/>
      <c r="AAW41" s="90"/>
      <c r="AAX41" s="90"/>
      <c r="AAY41" s="90"/>
      <c r="AAZ41" s="90"/>
      <c r="ABA41" s="90"/>
      <c r="ABB41" s="90"/>
      <c r="ABC41" s="90"/>
      <c r="ABD41" s="90"/>
      <c r="ABE41" s="90"/>
      <c r="ABF41" s="90"/>
      <c r="ABG41" s="90"/>
      <c r="ABH41" s="90"/>
      <c r="ABI41" s="90"/>
      <c r="ABJ41" s="90"/>
      <c r="ABK41" s="90"/>
      <c r="ABL41" s="90"/>
      <c r="ABM41" s="90"/>
      <c r="ABN41" s="90"/>
      <c r="ABO41" s="90"/>
      <c r="ABP41" s="90"/>
      <c r="ABQ41" s="90"/>
      <c r="ABR41" s="90"/>
      <c r="ABS41" s="90"/>
      <c r="ABT41" s="90"/>
      <c r="ABU41" s="90"/>
      <c r="ABV41" s="90"/>
      <c r="ABW41" s="90"/>
      <c r="ABX41" s="90"/>
      <c r="ABY41" s="90"/>
      <c r="ABZ41" s="90"/>
      <c r="ACA41" s="90"/>
      <c r="ACB41" s="90"/>
      <c r="ACC41" s="90"/>
      <c r="ACD41" s="90"/>
      <c r="ACE41" s="90"/>
      <c r="ACF41" s="90"/>
      <c r="ACG41" s="90"/>
      <c r="ACH41" s="90"/>
      <c r="ACI41" s="90"/>
      <c r="ACJ41" s="90"/>
      <c r="ACK41" s="90"/>
      <c r="ACL41" s="90"/>
      <c r="ACM41" s="90"/>
      <c r="ACN41" s="90"/>
      <c r="ACO41" s="90"/>
      <c r="ACP41" s="90"/>
      <c r="ACQ41" s="90"/>
      <c r="ACR41" s="90"/>
      <c r="ACS41" s="90"/>
      <c r="ACT41" s="90"/>
      <c r="ACU41" s="90"/>
      <c r="ACV41" s="90"/>
      <c r="ACW41" s="90"/>
      <c r="ACX41" s="90"/>
      <c r="ACY41" s="90"/>
      <c r="ACZ41" s="90"/>
      <c r="ADA41" s="90"/>
      <c r="ADB41" s="90"/>
      <c r="ADC41" s="90"/>
      <c r="ADD41" s="90"/>
      <c r="ADE41" s="90"/>
      <c r="ADF41" s="90"/>
      <c r="ADG41" s="90"/>
      <c r="ADH41" s="90"/>
      <c r="ADI41" s="90"/>
      <c r="ADJ41" s="90"/>
      <c r="ADK41" s="90"/>
      <c r="ADL41" s="90"/>
      <c r="ADM41" s="90"/>
      <c r="ADN41" s="90"/>
      <c r="ADO41" s="90"/>
      <c r="ADP41" s="90"/>
      <c r="ADQ41" s="90"/>
      <c r="ADR41" s="90"/>
      <c r="ADS41" s="90"/>
      <c r="ADT41" s="90"/>
      <c r="ADU41" s="90"/>
      <c r="ADV41" s="90"/>
      <c r="ADW41" s="90"/>
      <c r="ADX41" s="90"/>
      <c r="ADY41" s="90"/>
      <c r="ADZ41" s="90"/>
      <c r="AEA41" s="90"/>
      <c r="AEB41" s="90"/>
      <c r="AEC41" s="90"/>
      <c r="AED41" s="90"/>
      <c r="AEE41" s="90"/>
      <c r="AEF41" s="90"/>
      <c r="AEG41" s="90"/>
      <c r="AEH41" s="90"/>
      <c r="AEI41" s="90"/>
      <c r="AEJ41" s="90"/>
      <c r="AEK41" s="90"/>
      <c r="AEL41" s="90"/>
      <c r="AEM41" s="90"/>
      <c r="AEN41" s="90"/>
      <c r="AEO41" s="90"/>
      <c r="AEP41" s="90"/>
      <c r="AEQ41" s="90"/>
      <c r="AER41" s="90"/>
      <c r="AES41" s="90"/>
      <c r="AET41" s="90"/>
      <c r="AEU41" s="90"/>
      <c r="AEV41" s="90"/>
      <c r="AEW41" s="90"/>
      <c r="AEX41" s="90"/>
      <c r="AEY41" s="90"/>
      <c r="AEZ41" s="90"/>
      <c r="AFA41" s="90"/>
      <c r="AFB41" s="90"/>
      <c r="AFC41" s="90"/>
      <c r="AFD41" s="90"/>
      <c r="AFE41" s="90"/>
      <c r="AFF41" s="90"/>
      <c r="AFG41" s="90"/>
      <c r="AFH41" s="90"/>
      <c r="AFI41" s="90"/>
      <c r="AFJ41" s="90"/>
      <c r="AFK41" s="90"/>
      <c r="AFL41" s="90"/>
      <c r="AFM41" s="90"/>
      <c r="AFN41" s="90"/>
      <c r="AFO41" s="90"/>
      <c r="AFP41" s="90"/>
      <c r="AFQ41" s="90"/>
      <c r="AFR41" s="90"/>
      <c r="AFS41" s="90"/>
      <c r="AFT41" s="90"/>
      <c r="AFU41" s="90"/>
      <c r="AFV41" s="90"/>
      <c r="AFW41" s="90"/>
      <c r="AFX41" s="90"/>
      <c r="AFY41" s="90"/>
      <c r="AFZ41" s="90"/>
      <c r="AGA41" s="90"/>
      <c r="AGB41" s="90"/>
      <c r="AGC41" s="90"/>
      <c r="AGD41" s="90"/>
      <c r="AGE41" s="90"/>
      <c r="AGF41" s="90"/>
      <c r="AGG41" s="90"/>
      <c r="AGH41" s="90"/>
      <c r="AGI41" s="90"/>
      <c r="AGJ41" s="90"/>
      <c r="AGK41" s="90"/>
      <c r="AGL41" s="90"/>
      <c r="AGM41" s="90"/>
      <c r="AGN41" s="90"/>
      <c r="AGO41" s="90"/>
      <c r="AGP41" s="90"/>
      <c r="AGQ41" s="90"/>
      <c r="AGR41" s="90"/>
      <c r="AGS41" s="90"/>
      <c r="AGT41" s="90"/>
      <c r="AGU41" s="90"/>
      <c r="AGV41" s="90"/>
      <c r="AGW41" s="90"/>
      <c r="AGX41" s="90"/>
      <c r="AGY41" s="90"/>
      <c r="AGZ41" s="90"/>
      <c r="AHA41" s="90"/>
      <c r="AHB41" s="90"/>
      <c r="AHC41" s="90"/>
      <c r="AHD41" s="90"/>
      <c r="AHE41" s="90"/>
      <c r="AHF41" s="90"/>
      <c r="AHG41" s="90"/>
      <c r="AHH41" s="90"/>
      <c r="AHI41" s="90"/>
      <c r="AHJ41" s="90"/>
      <c r="AHK41" s="90"/>
      <c r="AHL41" s="90"/>
      <c r="AHM41" s="90"/>
      <c r="AHN41" s="90"/>
      <c r="AHO41" s="90"/>
      <c r="AHP41" s="90"/>
      <c r="AHQ41" s="90"/>
      <c r="AHR41" s="90"/>
      <c r="AHS41" s="90"/>
      <c r="AHT41" s="90"/>
      <c r="AHU41" s="90"/>
      <c r="AHV41" s="90"/>
      <c r="AHW41" s="90"/>
      <c r="AHX41" s="90"/>
      <c r="AHY41" s="90"/>
      <c r="AHZ41" s="90"/>
      <c r="AIA41" s="90"/>
      <c r="AIB41" s="90"/>
      <c r="AIC41" s="90"/>
      <c r="AID41" s="90"/>
      <c r="AIE41" s="90"/>
      <c r="AIF41" s="90"/>
      <c r="AIG41" s="90"/>
      <c r="AIH41" s="90"/>
      <c r="AII41" s="90"/>
      <c r="AIJ41" s="90"/>
      <c r="AIK41" s="90"/>
      <c r="AIL41" s="90"/>
      <c r="AIM41" s="90"/>
      <c r="AIN41" s="90"/>
      <c r="AIO41" s="90"/>
      <c r="AIP41" s="90"/>
      <c r="AIQ41" s="90"/>
      <c r="AIR41" s="90"/>
      <c r="AIS41" s="90"/>
      <c r="AIT41" s="90"/>
      <c r="AIU41" s="90"/>
      <c r="AIV41" s="90"/>
      <c r="AIW41" s="90"/>
      <c r="AIX41" s="90"/>
      <c r="AIY41" s="90"/>
      <c r="AIZ41" s="90"/>
      <c r="AJA41" s="90"/>
      <c r="AJB41" s="90"/>
      <c r="AJC41" s="90"/>
      <c r="AJD41" s="90"/>
      <c r="AJE41" s="90"/>
      <c r="AJF41" s="90"/>
      <c r="AJG41" s="90"/>
      <c r="AJH41" s="90"/>
      <c r="AJI41" s="90"/>
      <c r="AJJ41" s="90"/>
      <c r="AJK41" s="90"/>
      <c r="AJL41" s="90"/>
      <c r="AJM41" s="90"/>
      <c r="AJN41" s="90"/>
      <c r="AJO41" s="90"/>
      <c r="AJP41" s="90"/>
      <c r="AJQ41" s="90"/>
      <c r="AJR41" s="90"/>
      <c r="AJS41" s="90"/>
      <c r="AJT41" s="90"/>
      <c r="AJU41" s="90"/>
      <c r="AJV41" s="90"/>
      <c r="AJW41" s="90"/>
      <c r="AJX41" s="90"/>
      <c r="AJY41" s="90"/>
      <c r="AJZ41" s="90"/>
      <c r="AKA41" s="90"/>
      <c r="AKB41" s="90"/>
      <c r="AKC41" s="90"/>
      <c r="AKD41" s="90"/>
      <c r="AKE41" s="90"/>
      <c r="AKF41" s="90"/>
      <c r="AKG41" s="90"/>
      <c r="AKH41" s="90"/>
      <c r="AKI41" s="90"/>
      <c r="AKJ41" s="90"/>
      <c r="AKK41" s="90"/>
      <c r="AKL41" s="90"/>
      <c r="AKM41" s="90"/>
      <c r="AKN41" s="90"/>
      <c r="AKO41" s="90"/>
      <c r="AKP41" s="90"/>
      <c r="AKQ41" s="90"/>
      <c r="AKR41" s="90"/>
      <c r="AKS41" s="90"/>
      <c r="AKT41" s="90"/>
      <c r="AKU41" s="90"/>
      <c r="AKV41" s="90"/>
      <c r="AKW41" s="90"/>
      <c r="AKX41" s="90"/>
      <c r="AKY41" s="90"/>
      <c r="AKZ41" s="90"/>
      <c r="ALA41" s="90"/>
      <c r="ALB41" s="90"/>
      <c r="ALC41" s="90"/>
      <c r="ALD41" s="90"/>
      <c r="ALE41" s="90"/>
      <c r="ALF41" s="90"/>
      <c r="ALG41" s="90"/>
      <c r="ALH41" s="90"/>
      <c r="ALI41" s="90"/>
      <c r="ALJ41" s="90"/>
      <c r="ALK41" s="90"/>
      <c r="ALL41" s="90"/>
      <c r="ALM41" s="90"/>
      <c r="ALN41" s="90"/>
      <c r="ALO41" s="90"/>
      <c r="ALP41" s="90"/>
      <c r="ALQ41" s="90"/>
      <c r="ALR41" s="90"/>
      <c r="ALS41" s="90"/>
      <c r="ALT41" s="90"/>
      <c r="ALU41" s="90"/>
      <c r="ALV41" s="90"/>
      <c r="ALW41" s="90"/>
      <c r="ALX41" s="90"/>
      <c r="ALY41" s="90"/>
      <c r="ALZ41" s="90"/>
      <c r="AMA41" s="90"/>
      <c r="AMB41" s="90"/>
      <c r="AMC41" s="90"/>
      <c r="AMD41" s="90"/>
      <c r="AME41" s="90"/>
      <c r="AMF41" s="90"/>
      <c r="AMG41" s="90"/>
      <c r="AMH41" s="90"/>
      <c r="AMI41" s="90"/>
      <c r="AMJ41" s="90"/>
      <c r="AMK41" s="90"/>
      <c r="AML41" s="90"/>
      <c r="AMM41" s="90"/>
      <c r="AMN41" s="90"/>
      <c r="AMO41" s="90"/>
      <c r="AMP41" s="90"/>
      <c r="AMQ41" s="90"/>
      <c r="AMR41" s="90"/>
      <c r="AMS41" s="90"/>
      <c r="AMT41" s="90"/>
      <c r="AMU41" s="90"/>
      <c r="AMV41" s="90"/>
      <c r="AMW41" s="90"/>
      <c r="AMX41" s="90"/>
      <c r="AMY41" s="90"/>
      <c r="AMZ41" s="90"/>
      <c r="ANA41" s="90"/>
      <c r="ANB41" s="90"/>
      <c r="ANC41" s="90"/>
      <c r="AND41" s="90"/>
      <c r="ANE41" s="90"/>
      <c r="ANF41" s="90"/>
      <c r="ANG41" s="90"/>
      <c r="ANH41" s="90"/>
      <c r="ANI41" s="90"/>
      <c r="ANJ41" s="90"/>
      <c r="ANK41" s="90"/>
      <c r="ANL41" s="90"/>
      <c r="ANM41" s="90"/>
      <c r="ANN41" s="90"/>
      <c r="ANO41" s="90"/>
      <c r="ANP41" s="90"/>
      <c r="ANQ41" s="90"/>
      <c r="ANR41" s="90"/>
      <c r="ANS41" s="90"/>
      <c r="ANT41" s="90"/>
      <c r="ANU41" s="90"/>
      <c r="ANV41" s="90"/>
      <c r="ANW41" s="90"/>
      <c r="ANX41" s="90"/>
      <c r="ANY41" s="90"/>
      <c r="ANZ41" s="90"/>
      <c r="AOA41" s="90"/>
      <c r="AOB41" s="90"/>
      <c r="AOC41" s="90"/>
      <c r="AOD41" s="90"/>
      <c r="AOE41" s="90"/>
      <c r="AOF41" s="90"/>
      <c r="AOG41" s="90"/>
      <c r="AOH41" s="90"/>
      <c r="AOI41" s="90"/>
      <c r="AOJ41" s="90"/>
      <c r="AOK41" s="90"/>
      <c r="AOL41" s="90"/>
      <c r="AOM41" s="90"/>
      <c r="AON41" s="90"/>
      <c r="AOO41" s="90"/>
      <c r="AOP41" s="90"/>
      <c r="AOQ41" s="90"/>
      <c r="AOR41" s="90"/>
      <c r="AOS41" s="90"/>
      <c r="AOT41" s="90"/>
      <c r="AOU41" s="90"/>
      <c r="AOV41" s="90"/>
      <c r="AOW41" s="90"/>
      <c r="AOX41" s="90"/>
      <c r="AOY41" s="90"/>
      <c r="AOZ41" s="90"/>
      <c r="APA41" s="90"/>
      <c r="APB41" s="90"/>
      <c r="APC41" s="90"/>
      <c r="APD41" s="90"/>
      <c r="APE41" s="90"/>
      <c r="APF41" s="90"/>
      <c r="APG41" s="90"/>
      <c r="APH41" s="90"/>
      <c r="API41" s="90"/>
      <c r="APJ41" s="90"/>
      <c r="APK41" s="90"/>
      <c r="APL41" s="90"/>
      <c r="APM41" s="90"/>
      <c r="APN41" s="90"/>
      <c r="APO41" s="90"/>
      <c r="APP41" s="90"/>
      <c r="APQ41" s="90"/>
      <c r="APR41" s="90"/>
      <c r="APS41" s="90"/>
      <c r="APT41" s="90"/>
      <c r="APU41" s="90"/>
      <c r="APV41" s="90"/>
      <c r="APW41" s="90"/>
      <c r="APX41" s="90"/>
      <c r="APY41" s="90"/>
      <c r="APZ41" s="90"/>
      <c r="AQA41" s="90"/>
      <c r="AQB41" s="90"/>
      <c r="AQC41" s="90"/>
      <c r="AQD41" s="90"/>
      <c r="AQE41" s="90"/>
      <c r="AQF41" s="90"/>
      <c r="AQG41" s="90"/>
      <c r="AQH41" s="90"/>
      <c r="AQI41" s="90"/>
      <c r="AQJ41" s="90"/>
      <c r="AQK41" s="90"/>
      <c r="AQL41" s="90"/>
      <c r="AQM41" s="90"/>
      <c r="AQN41" s="90"/>
      <c r="AQO41" s="90"/>
      <c r="AQP41" s="90"/>
      <c r="AQQ41" s="90"/>
      <c r="AQR41" s="90"/>
      <c r="AQS41" s="90"/>
      <c r="AQT41" s="90"/>
      <c r="AQU41" s="90"/>
      <c r="AQV41" s="90"/>
      <c r="AQW41" s="90"/>
      <c r="AQX41" s="90"/>
      <c r="AQY41" s="90"/>
      <c r="AQZ41" s="90"/>
      <c r="ARA41" s="90"/>
      <c r="ARB41" s="90"/>
      <c r="ARC41" s="90"/>
      <c r="ARD41" s="90"/>
      <c r="ARE41" s="90"/>
      <c r="ARF41" s="90"/>
      <c r="ARG41" s="90"/>
      <c r="ARH41" s="90"/>
      <c r="ARI41" s="90"/>
      <c r="ARJ41" s="90"/>
      <c r="ARK41" s="90"/>
      <c r="ARL41" s="90"/>
      <c r="ARM41" s="90"/>
      <c r="ARN41" s="90"/>
      <c r="ARO41" s="90"/>
      <c r="ARP41" s="90"/>
      <c r="ARQ41" s="90"/>
      <c r="ARR41" s="90"/>
      <c r="ARS41" s="90"/>
      <c r="ART41" s="90"/>
      <c r="ARU41" s="90"/>
      <c r="ARV41" s="90"/>
      <c r="ARW41" s="90"/>
      <c r="ARX41" s="90"/>
      <c r="ARY41" s="90"/>
      <c r="ARZ41" s="90"/>
      <c r="ASA41" s="90"/>
      <c r="ASB41" s="90"/>
      <c r="ASC41" s="90"/>
      <c r="ASD41" s="90"/>
      <c r="ASE41" s="90"/>
      <c r="ASF41" s="90"/>
      <c r="ASG41" s="90"/>
      <c r="ASH41" s="90"/>
      <c r="ASI41" s="90"/>
      <c r="ASJ41" s="90"/>
      <c r="ASK41" s="90"/>
      <c r="ASL41" s="90"/>
      <c r="ASM41" s="90"/>
      <c r="ASN41" s="90"/>
      <c r="ASO41" s="90"/>
      <c r="ASP41" s="90"/>
      <c r="ASQ41" s="90"/>
      <c r="ASR41" s="90"/>
      <c r="ASS41" s="90"/>
      <c r="AST41" s="90"/>
      <c r="ASU41" s="90"/>
      <c r="ASV41" s="90"/>
      <c r="ASW41" s="90"/>
      <c r="ASX41" s="90"/>
      <c r="ASY41" s="90"/>
      <c r="ASZ41" s="90"/>
      <c r="ATA41" s="90"/>
      <c r="ATB41" s="90"/>
      <c r="ATC41" s="90"/>
      <c r="ATD41" s="90"/>
      <c r="ATE41" s="90"/>
      <c r="ATF41" s="90"/>
      <c r="ATG41" s="90"/>
      <c r="ATH41" s="90"/>
      <c r="ATI41" s="90"/>
      <c r="ATJ41" s="90"/>
      <c r="ATK41" s="90"/>
      <c r="ATL41" s="90"/>
      <c r="ATM41" s="90"/>
      <c r="ATN41" s="90"/>
      <c r="ATO41" s="90"/>
      <c r="ATP41" s="90"/>
      <c r="ATQ41" s="90"/>
      <c r="ATR41" s="90"/>
      <c r="ATS41" s="90"/>
      <c r="ATT41" s="90"/>
      <c r="ATU41" s="90"/>
      <c r="ATV41" s="90"/>
      <c r="ATW41" s="90"/>
      <c r="ATX41" s="90"/>
      <c r="ATY41" s="90"/>
      <c r="ATZ41" s="90"/>
      <c r="AUA41" s="90"/>
      <c r="AUB41" s="90"/>
      <c r="AUC41" s="90"/>
      <c r="AUD41" s="90"/>
      <c r="AUE41" s="90"/>
      <c r="AUF41" s="90"/>
      <c r="AUG41" s="90"/>
      <c r="AUH41" s="90"/>
      <c r="AUI41" s="90"/>
      <c r="AUJ41" s="90"/>
      <c r="AUK41" s="90"/>
      <c r="AUL41" s="90"/>
      <c r="AUM41" s="90"/>
      <c r="AUN41" s="90"/>
      <c r="AUO41" s="90"/>
      <c r="AUP41" s="90"/>
      <c r="AUQ41" s="90"/>
      <c r="AUR41" s="90"/>
      <c r="AUS41" s="90"/>
      <c r="AUT41" s="90"/>
      <c r="AUU41" s="90"/>
      <c r="AUV41" s="90"/>
      <c r="AUW41" s="90"/>
      <c r="AUX41" s="90"/>
      <c r="AUY41" s="90"/>
      <c r="AUZ41" s="90"/>
      <c r="AVA41" s="90"/>
      <c r="AVB41" s="90"/>
      <c r="AVC41" s="90"/>
      <c r="AVD41" s="90"/>
      <c r="AVE41" s="90"/>
      <c r="AVF41" s="90"/>
      <c r="AVG41" s="90"/>
      <c r="AVH41" s="90"/>
      <c r="AVI41" s="90"/>
      <c r="AVJ41" s="90"/>
      <c r="AVK41" s="90"/>
      <c r="AVL41" s="90"/>
      <c r="AVM41" s="90"/>
      <c r="AVN41" s="90"/>
      <c r="AVO41" s="90"/>
      <c r="AVP41" s="90"/>
      <c r="AVQ41" s="90"/>
      <c r="AVR41" s="90"/>
      <c r="AVS41" s="90"/>
      <c r="AVT41" s="90"/>
      <c r="AVU41" s="90"/>
      <c r="AVV41" s="90"/>
      <c r="AVW41" s="90"/>
      <c r="AVX41" s="90"/>
      <c r="AVY41" s="90"/>
      <c r="AVZ41" s="90"/>
      <c r="AWA41" s="90"/>
      <c r="AWB41" s="90"/>
      <c r="AWC41" s="90"/>
      <c r="AWD41" s="90"/>
      <c r="AWE41" s="90"/>
      <c r="AWF41" s="90"/>
      <c r="AWG41" s="90"/>
      <c r="AWH41" s="90"/>
      <c r="AWI41" s="90"/>
      <c r="AWJ41" s="90"/>
      <c r="AWK41" s="90"/>
      <c r="AWL41" s="90"/>
      <c r="AWM41" s="90"/>
      <c r="AWN41" s="90"/>
      <c r="AWO41" s="90"/>
      <c r="AWP41" s="90"/>
      <c r="AWQ41" s="90"/>
      <c r="AWR41" s="90"/>
      <c r="AWS41" s="90"/>
      <c r="AWT41" s="90"/>
      <c r="AWU41" s="90"/>
      <c r="AWV41" s="90"/>
      <c r="AWW41" s="90"/>
      <c r="AWX41" s="90"/>
      <c r="AWY41" s="90"/>
      <c r="AWZ41" s="90"/>
      <c r="AXA41" s="90"/>
      <c r="AXB41" s="90"/>
      <c r="AXC41" s="90"/>
      <c r="AXD41" s="90"/>
      <c r="AXE41" s="90"/>
      <c r="AXF41" s="90"/>
      <c r="AXG41" s="90"/>
      <c r="AXH41" s="90"/>
      <c r="AXI41" s="90"/>
      <c r="AXJ41" s="90"/>
      <c r="AXK41" s="90"/>
      <c r="AXL41" s="90"/>
      <c r="AXM41" s="90"/>
      <c r="AXN41" s="90"/>
      <c r="AXO41" s="90"/>
      <c r="AXP41" s="90"/>
      <c r="AXQ41" s="90"/>
      <c r="AXR41" s="90"/>
      <c r="AXS41" s="90"/>
      <c r="AXT41" s="90"/>
      <c r="AXU41" s="90"/>
      <c r="AXV41" s="90"/>
      <c r="AXW41" s="90"/>
      <c r="AXX41" s="90"/>
      <c r="AXY41" s="90"/>
      <c r="AXZ41" s="90"/>
      <c r="AYA41" s="90"/>
      <c r="AYB41" s="90"/>
      <c r="AYC41" s="90"/>
      <c r="AYD41" s="90"/>
      <c r="AYE41" s="90"/>
      <c r="AYF41" s="90"/>
      <c r="AYG41" s="90"/>
      <c r="AYH41" s="90"/>
      <c r="AYI41" s="90"/>
      <c r="AYJ41" s="90"/>
      <c r="AYK41" s="90"/>
      <c r="AYL41" s="90"/>
      <c r="AYM41" s="90"/>
      <c r="AYN41" s="90"/>
      <c r="AYO41" s="90"/>
      <c r="AYP41" s="90"/>
      <c r="AYQ41" s="90"/>
      <c r="AYR41" s="90"/>
      <c r="AYS41" s="90"/>
      <c r="AYT41" s="90"/>
      <c r="AYU41" s="90"/>
      <c r="AYV41" s="90"/>
      <c r="AYW41" s="90"/>
      <c r="AYX41" s="90"/>
      <c r="AYY41" s="90"/>
      <c r="AYZ41" s="90"/>
      <c r="AZA41" s="90"/>
      <c r="AZB41" s="90"/>
      <c r="AZC41" s="90"/>
      <c r="AZD41" s="90"/>
      <c r="AZE41" s="90"/>
      <c r="AZF41" s="90"/>
      <c r="AZG41" s="90"/>
      <c r="AZH41" s="90"/>
      <c r="AZI41" s="90"/>
      <c r="AZJ41" s="90"/>
      <c r="AZK41" s="90"/>
      <c r="AZL41" s="90"/>
      <c r="AZM41" s="90"/>
      <c r="AZN41" s="90"/>
      <c r="AZO41" s="90"/>
      <c r="AZP41" s="90"/>
      <c r="AZQ41" s="90"/>
      <c r="AZR41" s="90"/>
      <c r="AZS41" s="90"/>
      <c r="AZT41" s="90"/>
      <c r="AZU41" s="90"/>
      <c r="AZV41" s="90"/>
      <c r="AZW41" s="90"/>
      <c r="AZX41" s="90"/>
      <c r="AZY41" s="90"/>
      <c r="AZZ41" s="90"/>
      <c r="BAA41" s="90"/>
      <c r="BAB41" s="90"/>
      <c r="BAC41" s="90"/>
      <c r="BAD41" s="90"/>
      <c r="BAE41" s="90"/>
      <c r="BAF41" s="90"/>
      <c r="BAG41" s="90"/>
      <c r="BAH41" s="90"/>
      <c r="BAI41" s="90"/>
      <c r="BAJ41" s="90"/>
      <c r="BAK41" s="90"/>
      <c r="BAL41" s="90"/>
      <c r="BAM41" s="90"/>
      <c r="BAN41" s="90"/>
      <c r="BAO41" s="90"/>
      <c r="BAP41" s="90"/>
      <c r="BAQ41" s="90"/>
      <c r="BAR41" s="90"/>
      <c r="BAS41" s="90"/>
      <c r="BAT41" s="90"/>
      <c r="BAU41" s="90"/>
      <c r="BAV41" s="90"/>
      <c r="BAW41" s="90"/>
      <c r="BAX41" s="90"/>
      <c r="BAY41" s="90"/>
      <c r="BAZ41" s="90"/>
      <c r="BBA41" s="90"/>
      <c r="BBB41" s="90"/>
      <c r="BBC41" s="90"/>
      <c r="BBD41" s="90"/>
      <c r="BBE41" s="90"/>
      <c r="BBF41" s="90"/>
      <c r="BBG41" s="90"/>
      <c r="BBH41" s="90"/>
      <c r="BBI41" s="90"/>
      <c r="BBJ41" s="90"/>
      <c r="BBK41" s="90"/>
      <c r="BBL41" s="90"/>
      <c r="BBM41" s="90"/>
      <c r="BBN41" s="90"/>
      <c r="BBO41" s="90"/>
      <c r="BBP41" s="90"/>
      <c r="BBQ41" s="90"/>
      <c r="BBR41" s="90"/>
      <c r="BBS41" s="90"/>
      <c r="BBT41" s="90"/>
      <c r="BBU41" s="90"/>
      <c r="BBV41" s="90"/>
      <c r="BBW41" s="90"/>
      <c r="BBX41" s="90"/>
      <c r="BBY41" s="90"/>
      <c r="BBZ41" s="90"/>
      <c r="BCA41" s="90"/>
      <c r="BCB41" s="90"/>
      <c r="BCC41" s="90"/>
      <c r="BCD41" s="90"/>
      <c r="BCE41" s="90"/>
      <c r="BCF41" s="90"/>
      <c r="BCG41" s="90"/>
      <c r="BCH41" s="90"/>
      <c r="BCI41" s="90"/>
      <c r="BCJ41" s="90"/>
      <c r="BCK41" s="90"/>
      <c r="BCL41" s="90"/>
      <c r="BCM41" s="90"/>
      <c r="BCN41" s="90"/>
      <c r="BCO41" s="90"/>
      <c r="BCP41" s="90"/>
      <c r="BCQ41" s="90"/>
      <c r="BCR41" s="90"/>
      <c r="BCS41" s="90"/>
      <c r="BCT41" s="90"/>
      <c r="BCU41" s="90"/>
      <c r="BCV41" s="90"/>
      <c r="BCW41" s="90"/>
      <c r="BCX41" s="90"/>
      <c r="BCY41" s="90"/>
      <c r="BCZ41" s="90"/>
      <c r="BDA41" s="90"/>
      <c r="BDB41" s="90"/>
      <c r="BDC41" s="90"/>
      <c r="BDD41" s="90"/>
      <c r="BDE41" s="90"/>
      <c r="BDF41" s="90"/>
      <c r="BDG41" s="90"/>
      <c r="BDH41" s="90"/>
      <c r="BDI41" s="90"/>
      <c r="BDJ41" s="90"/>
      <c r="BDK41" s="90"/>
      <c r="BDL41" s="90"/>
      <c r="BDM41" s="90"/>
      <c r="BDN41" s="90"/>
      <c r="BDO41" s="90"/>
      <c r="BDP41" s="90"/>
      <c r="BDQ41" s="90"/>
      <c r="BDR41" s="90"/>
      <c r="BDS41" s="90"/>
      <c r="BDT41" s="90"/>
      <c r="BDU41" s="90"/>
      <c r="BDV41" s="90"/>
      <c r="BDW41" s="90"/>
      <c r="BDX41" s="90"/>
      <c r="BDY41" s="90"/>
      <c r="BDZ41" s="90"/>
      <c r="BEA41" s="90"/>
      <c r="BEB41" s="90"/>
      <c r="BEC41" s="90"/>
      <c r="BED41" s="90"/>
      <c r="BEE41" s="90"/>
      <c r="BEF41" s="90"/>
      <c r="BEG41" s="90"/>
      <c r="BEH41" s="90"/>
      <c r="BEI41" s="90"/>
      <c r="BEJ41" s="90"/>
      <c r="BEK41" s="90"/>
      <c r="BEL41" s="90"/>
      <c r="BEM41" s="90"/>
      <c r="BEN41" s="90"/>
      <c r="BEO41" s="90"/>
      <c r="BEP41" s="90"/>
      <c r="BEQ41" s="90"/>
      <c r="BER41" s="90"/>
      <c r="BES41" s="90"/>
      <c r="BET41" s="90"/>
      <c r="BEU41" s="90"/>
      <c r="BEV41" s="90"/>
      <c r="BEW41" s="90"/>
      <c r="BEX41" s="90"/>
      <c r="BEY41" s="90"/>
      <c r="BEZ41" s="90"/>
      <c r="BFA41" s="90"/>
      <c r="BFB41" s="90"/>
      <c r="BFC41" s="90"/>
      <c r="BFD41" s="90"/>
      <c r="BFE41" s="90"/>
      <c r="BFF41" s="90"/>
      <c r="BFG41" s="90"/>
      <c r="BFH41" s="90"/>
      <c r="BFI41" s="90"/>
      <c r="BFJ41" s="90"/>
      <c r="BFK41" s="90"/>
      <c r="BFL41" s="90"/>
      <c r="BFM41" s="90"/>
      <c r="BFN41" s="90"/>
      <c r="BFO41" s="90"/>
      <c r="BFP41" s="90"/>
      <c r="BFQ41" s="90"/>
      <c r="BFR41" s="90"/>
      <c r="BFS41" s="90"/>
      <c r="BFT41" s="90"/>
      <c r="BFU41" s="90"/>
      <c r="BFV41" s="90"/>
      <c r="BFW41" s="90"/>
      <c r="BFX41" s="90"/>
      <c r="BFY41" s="90"/>
      <c r="BFZ41" s="90"/>
      <c r="BGA41" s="90"/>
    </row>
    <row r="42" spans="1:1535" ht="12" hidden="1" customHeight="1" x14ac:dyDescent="0.2">
      <c r="A42" s="347"/>
      <c r="B42" s="348"/>
      <c r="C42" s="183">
        <f>Zápisy!U722</f>
        <v>2</v>
      </c>
      <c r="D42" s="171">
        <f>Zápisy!V722</f>
        <v>6</v>
      </c>
      <c r="E42" s="165">
        <f>Zápisy!W1713</f>
        <v>2</v>
      </c>
      <c r="F42" s="175">
        <f>Zápisy!X1713</f>
        <v>6</v>
      </c>
      <c r="G42" s="138">
        <f>Zápisy!U261</f>
        <v>3</v>
      </c>
      <c r="H42" s="171">
        <f>Zápisy!V261</f>
        <v>5</v>
      </c>
      <c r="I42" s="165">
        <f>Zápisy!U1514</f>
        <v>4</v>
      </c>
      <c r="J42" s="175">
        <f>Zápisy!V1514</f>
        <v>4</v>
      </c>
      <c r="K42" s="138">
        <f>Zápisy!W105</f>
        <v>4.5</v>
      </c>
      <c r="L42" s="171">
        <f>Zápisy!X105</f>
        <v>3.5</v>
      </c>
      <c r="M42" s="165">
        <f>Zápisy!W1317</f>
        <v>4</v>
      </c>
      <c r="N42" s="175">
        <f>Zápisy!X1317</f>
        <v>4</v>
      </c>
      <c r="O42" s="138">
        <f>Zápisy!U2593</f>
        <v>3.5</v>
      </c>
      <c r="P42" s="171">
        <f>Zápisy!V2593</f>
        <v>4.5</v>
      </c>
      <c r="Q42" s="165">
        <f>Zápisy!U1118</f>
        <v>8</v>
      </c>
      <c r="R42" s="175">
        <f>Zápisy!V1118</f>
        <v>0</v>
      </c>
      <c r="S42" s="138">
        <f>Zápisy!W2438</f>
        <v>1</v>
      </c>
      <c r="T42" s="171">
        <f>Zápisy!X2438</f>
        <v>7</v>
      </c>
      <c r="U42" s="165">
        <f>Zápisy!W921</f>
        <v>5</v>
      </c>
      <c r="V42" s="175">
        <f>Zápisy!X921</f>
        <v>3</v>
      </c>
      <c r="W42" s="138">
        <f>Zápisy!U2285</f>
        <v>4</v>
      </c>
      <c r="X42" s="171">
        <f>Zápisy!V2285</f>
        <v>4</v>
      </c>
      <c r="Y42" s="306"/>
      <c r="Z42" s="307"/>
      <c r="AA42" s="138">
        <f>Zápisy!W2109</f>
        <v>5</v>
      </c>
      <c r="AB42" s="171">
        <f>Zápisy!X2109</f>
        <v>3</v>
      </c>
      <c r="AC42" s="165">
        <f>Zápisy!U569</f>
        <v>6</v>
      </c>
      <c r="AD42" s="175">
        <f>Zápisy!V569</f>
        <v>2</v>
      </c>
      <c r="AE42" s="138">
        <f>Zápisy!U1910</f>
        <v>4</v>
      </c>
      <c r="AF42" s="171">
        <f>Zápisy!V1910</f>
        <v>4</v>
      </c>
      <c r="AG42" s="165">
        <f>Zápisy!W414</f>
        <v>7</v>
      </c>
      <c r="AH42" s="132">
        <f>Zápisy!X414</f>
        <v>1</v>
      </c>
      <c r="AI42" s="359"/>
      <c r="AJ42" s="455"/>
      <c r="AK42" s="455"/>
      <c r="AL42" s="455"/>
      <c r="AM42" s="378"/>
      <c r="AN42" s="445"/>
      <c r="AO42" s="381"/>
      <c r="AP42" s="389"/>
      <c r="AQ42" s="397"/>
      <c r="AR42" s="392"/>
      <c r="AS42" s="365"/>
      <c r="AT42" s="362"/>
      <c r="AU42" s="368"/>
      <c r="AV42" s="90"/>
      <c r="AW42" s="334"/>
      <c r="AX42" s="334"/>
      <c r="AY42" s="334"/>
      <c r="AZ42" s="334"/>
      <c r="BA42" s="334"/>
      <c r="BB42" s="334"/>
      <c r="BC42" s="334"/>
      <c r="BD42" s="334"/>
      <c r="BE42" s="334"/>
      <c r="BF42" s="334"/>
      <c r="BG42" s="334"/>
      <c r="BH42" s="334"/>
      <c r="BI42" s="334"/>
      <c r="BJ42" s="334"/>
      <c r="BK42" s="334"/>
      <c r="BL42" s="334"/>
      <c r="BM42" s="334"/>
      <c r="BN42" s="334"/>
      <c r="BO42" s="334"/>
      <c r="BP42" s="334"/>
      <c r="BQ42" s="334"/>
      <c r="BR42" s="334"/>
      <c r="BS42" s="334"/>
      <c r="BT42" s="334"/>
      <c r="BU42" s="334"/>
      <c r="BV42" s="334"/>
      <c r="BW42" s="334"/>
      <c r="BX42" s="334"/>
      <c r="BY42" s="334"/>
      <c r="BZ42" s="334"/>
      <c r="CA42" s="334"/>
      <c r="CB42" s="334"/>
      <c r="CC42" s="90"/>
      <c r="CD42" s="334"/>
      <c r="CE42" s="334"/>
      <c r="CF42" s="334"/>
      <c r="CG42" s="334"/>
      <c r="CH42" s="334"/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151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90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4"/>
      <c r="FE42" s="334"/>
      <c r="FF42" s="334"/>
      <c r="FG42" s="334"/>
      <c r="FH42" s="334"/>
      <c r="FI42" s="334"/>
      <c r="FJ42" s="334"/>
      <c r="FK42" s="334"/>
      <c r="FL42" s="334"/>
      <c r="FM42" s="334"/>
      <c r="FN42" s="334"/>
      <c r="FO42" s="334"/>
      <c r="FP42" s="334"/>
      <c r="FQ42" s="334"/>
      <c r="FR42" s="334"/>
      <c r="FS42" s="334"/>
      <c r="FT42" s="334"/>
      <c r="FU42" s="334"/>
      <c r="FV42" s="334"/>
      <c r="FW42" s="334"/>
      <c r="FX42" s="90"/>
      <c r="FY42" s="334"/>
      <c r="FZ42" s="334"/>
      <c r="GA42" s="334"/>
      <c r="GB42" s="334"/>
      <c r="GC42" s="334"/>
      <c r="GD42" s="334"/>
      <c r="GE42" s="334"/>
      <c r="GF42" s="334"/>
      <c r="GG42" s="334"/>
      <c r="GH42" s="334"/>
      <c r="GI42" s="334"/>
      <c r="GJ42" s="334"/>
      <c r="GK42" s="334"/>
      <c r="GL42" s="334"/>
      <c r="GM42" s="334"/>
      <c r="GN42" s="334"/>
      <c r="GO42" s="334"/>
      <c r="GP42" s="334"/>
      <c r="GQ42" s="334"/>
      <c r="GR42" s="334"/>
      <c r="GS42" s="334"/>
      <c r="GT42" s="334"/>
      <c r="GU42" s="334"/>
      <c r="GV42" s="334"/>
      <c r="GW42" s="334"/>
      <c r="GX42" s="334"/>
      <c r="GY42" s="334"/>
      <c r="GZ42" s="334"/>
      <c r="HA42" s="334"/>
      <c r="HB42" s="334"/>
      <c r="HC42" s="334"/>
      <c r="HD42" s="334"/>
      <c r="HE42" s="90"/>
      <c r="HF42" s="334"/>
      <c r="HG42" s="334"/>
      <c r="HH42" s="334"/>
      <c r="HI42" s="334"/>
      <c r="HJ42" s="334"/>
      <c r="HK42" s="334"/>
      <c r="HL42" s="334"/>
      <c r="HM42" s="334"/>
      <c r="HN42" s="334"/>
      <c r="HO42" s="334"/>
      <c r="HP42" s="334"/>
      <c r="HQ42" s="334"/>
      <c r="HR42" s="334"/>
      <c r="HS42" s="334"/>
      <c r="HT42" s="334"/>
      <c r="HU42" s="334"/>
      <c r="HV42" s="334"/>
      <c r="HW42" s="334"/>
      <c r="HX42" s="334"/>
      <c r="HY42" s="334"/>
      <c r="HZ42" s="334"/>
      <c r="IA42" s="334"/>
      <c r="IB42" s="334"/>
      <c r="IC42" s="334"/>
      <c r="ID42" s="334"/>
      <c r="IE42" s="334"/>
      <c r="IF42" s="334"/>
      <c r="IG42" s="334"/>
      <c r="IH42" s="334"/>
      <c r="II42" s="334"/>
      <c r="IJ42" s="334"/>
      <c r="IK42" s="334"/>
      <c r="IL42" s="90"/>
      <c r="IM42" s="334"/>
      <c r="IN42" s="334"/>
      <c r="IO42" s="334"/>
      <c r="IP42" s="334"/>
      <c r="IQ42" s="334"/>
      <c r="IR42" s="334"/>
      <c r="IS42" s="334"/>
      <c r="IT42" s="334"/>
      <c r="IU42" s="334"/>
      <c r="IV42" s="334"/>
      <c r="IW42" s="334"/>
      <c r="IX42" s="334"/>
      <c r="IY42" s="334"/>
      <c r="IZ42" s="334"/>
      <c r="JA42" s="334"/>
      <c r="JB42" s="334"/>
      <c r="JC42" s="334"/>
      <c r="JD42" s="334"/>
      <c r="JE42" s="334"/>
      <c r="JF42" s="334"/>
      <c r="JG42" s="334"/>
      <c r="JH42" s="334"/>
      <c r="JI42" s="334"/>
      <c r="JJ42" s="334"/>
      <c r="JK42" s="334"/>
      <c r="JL42" s="334"/>
      <c r="JM42" s="334"/>
      <c r="JN42" s="334"/>
      <c r="JO42" s="334"/>
      <c r="JP42" s="334"/>
      <c r="JQ42" s="334"/>
      <c r="JR42" s="334"/>
      <c r="JS42" s="90"/>
      <c r="JT42" s="334"/>
      <c r="JU42" s="334"/>
      <c r="JV42" s="334"/>
      <c r="JW42" s="334"/>
      <c r="JX42" s="334"/>
      <c r="JY42" s="334"/>
      <c r="JZ42" s="334"/>
      <c r="KA42" s="334"/>
      <c r="KB42" s="334"/>
      <c r="KC42" s="334"/>
      <c r="KD42" s="334"/>
      <c r="KE42" s="334"/>
      <c r="KF42" s="334"/>
      <c r="KG42" s="334"/>
      <c r="KH42" s="334"/>
      <c r="KI42" s="334"/>
      <c r="KJ42" s="334"/>
      <c r="KK42" s="334"/>
      <c r="KL42" s="334"/>
      <c r="KM42" s="334"/>
      <c r="KN42" s="334"/>
      <c r="KO42" s="334"/>
      <c r="KP42" s="334"/>
      <c r="KQ42" s="334"/>
      <c r="KR42" s="334"/>
      <c r="KS42" s="334"/>
      <c r="KT42" s="334"/>
      <c r="KU42" s="334"/>
      <c r="KV42" s="334"/>
      <c r="KW42" s="334"/>
      <c r="KX42" s="334"/>
      <c r="KY42" s="334"/>
      <c r="KZ42" s="90"/>
      <c r="LA42" s="334"/>
      <c r="LB42" s="334"/>
      <c r="LC42" s="334"/>
      <c r="LD42" s="334"/>
      <c r="LE42" s="334"/>
      <c r="LF42" s="334"/>
      <c r="LG42" s="334"/>
      <c r="LH42" s="334"/>
      <c r="LI42" s="334"/>
      <c r="LJ42" s="334"/>
      <c r="LK42" s="334"/>
      <c r="LL42" s="334"/>
      <c r="LM42" s="334"/>
      <c r="LN42" s="334"/>
      <c r="LO42" s="334"/>
      <c r="LP42" s="334"/>
      <c r="LQ42" s="334"/>
      <c r="LR42" s="334"/>
      <c r="LS42" s="334"/>
      <c r="LT42" s="334"/>
      <c r="LU42" s="334"/>
      <c r="LV42" s="334"/>
      <c r="LW42" s="334"/>
      <c r="LX42" s="334"/>
      <c r="LY42" s="334"/>
      <c r="LZ42" s="334"/>
      <c r="MA42" s="334"/>
      <c r="MB42" s="334"/>
      <c r="MC42" s="334"/>
      <c r="MD42" s="334"/>
      <c r="ME42" s="334"/>
      <c r="MF42" s="334"/>
      <c r="MG42" s="90"/>
      <c r="MH42" s="462"/>
      <c r="MI42" s="153"/>
      <c r="MJ42" s="462"/>
      <c r="MK42" s="157"/>
      <c r="ML42" s="336"/>
      <c r="MM42" s="153"/>
      <c r="MN42" s="462"/>
      <c r="MO42" s="90"/>
      <c r="MP42" s="327"/>
      <c r="MQ42" s="90"/>
      <c r="MR42" s="90"/>
      <c r="MS42" s="90"/>
      <c r="MT42" s="90"/>
      <c r="MU42" s="90"/>
      <c r="MV42" s="90"/>
      <c r="MW42" s="90"/>
      <c r="MX42" s="90"/>
      <c r="MY42" s="90"/>
      <c r="MZ42" s="90"/>
      <c r="NA42" s="90"/>
      <c r="NB42" s="90"/>
      <c r="NC42" s="90"/>
      <c r="ND42" s="90"/>
      <c r="NE42" s="90"/>
      <c r="NF42" s="90"/>
      <c r="NG42" s="90"/>
      <c r="NH42" s="90"/>
      <c r="NI42" s="90"/>
      <c r="NJ42" s="90"/>
      <c r="NK42" s="90"/>
      <c r="NL42" s="90"/>
      <c r="NM42" s="90"/>
      <c r="NN42" s="90"/>
      <c r="NO42" s="90"/>
      <c r="NP42" s="90"/>
      <c r="NQ42" s="90"/>
      <c r="NR42" s="90"/>
      <c r="NS42" s="90"/>
      <c r="NT42" s="90"/>
      <c r="NU42" s="90"/>
      <c r="NV42" s="90"/>
      <c r="NW42" s="90"/>
      <c r="NX42" s="90"/>
      <c r="NY42" s="90"/>
      <c r="NZ42" s="90"/>
      <c r="OA42" s="90"/>
      <c r="OB42" s="90"/>
      <c r="OC42" s="90"/>
      <c r="OD42" s="90"/>
      <c r="OE42" s="90"/>
      <c r="OF42" s="90"/>
      <c r="OG42" s="90"/>
      <c r="OH42" s="90"/>
      <c r="OI42" s="90"/>
      <c r="OJ42" s="90"/>
      <c r="OK42" s="90"/>
      <c r="OL42" s="90"/>
      <c r="OM42" s="90"/>
      <c r="ON42" s="90"/>
      <c r="OO42" s="90"/>
      <c r="OP42" s="90"/>
      <c r="OQ42" s="90"/>
      <c r="OR42" s="90"/>
      <c r="OS42" s="90"/>
      <c r="OT42" s="90"/>
      <c r="OU42" s="90"/>
      <c r="OV42" s="90"/>
      <c r="OW42" s="90"/>
      <c r="OX42" s="90"/>
      <c r="OY42" s="90"/>
      <c r="OZ42" s="90"/>
      <c r="PA42" s="90"/>
      <c r="PB42" s="90"/>
      <c r="PC42" s="90"/>
      <c r="PD42" s="90"/>
      <c r="PE42" s="90"/>
      <c r="PF42" s="90"/>
      <c r="PG42" s="90"/>
      <c r="PH42" s="90"/>
      <c r="PI42" s="90"/>
      <c r="PJ42" s="90"/>
      <c r="PK42" s="90"/>
      <c r="PL42" s="90"/>
      <c r="PM42" s="90"/>
      <c r="PN42" s="90"/>
      <c r="PO42" s="90"/>
      <c r="PP42" s="90"/>
      <c r="PQ42" s="90"/>
      <c r="PR42" s="90"/>
      <c r="PS42" s="90"/>
      <c r="PT42" s="90"/>
      <c r="PU42" s="90"/>
      <c r="PV42" s="90"/>
      <c r="PW42" s="90"/>
      <c r="PX42" s="90"/>
      <c r="PY42" s="90"/>
      <c r="PZ42" s="90"/>
      <c r="QA42" s="90"/>
      <c r="QB42" s="90"/>
      <c r="QC42" s="90"/>
      <c r="QD42" s="90"/>
      <c r="QE42" s="90"/>
      <c r="QF42" s="90"/>
      <c r="QG42" s="90"/>
      <c r="QH42" s="90"/>
      <c r="QI42" s="90"/>
      <c r="QJ42" s="90"/>
      <c r="QK42" s="90"/>
      <c r="QL42" s="90"/>
      <c r="QM42" s="90"/>
      <c r="QN42" s="90"/>
      <c r="QO42" s="90"/>
      <c r="QP42" s="90"/>
      <c r="QQ42" s="90"/>
      <c r="QR42" s="90"/>
      <c r="QS42" s="90"/>
      <c r="QT42" s="90"/>
      <c r="QU42" s="90"/>
      <c r="QV42" s="90"/>
      <c r="QW42" s="90"/>
      <c r="QX42" s="90"/>
      <c r="QY42" s="90"/>
      <c r="QZ42" s="90"/>
      <c r="RA42" s="90"/>
      <c r="RB42" s="90"/>
      <c r="RC42" s="90"/>
      <c r="RD42" s="90"/>
      <c r="RE42" s="90"/>
      <c r="RF42" s="90"/>
      <c r="RG42" s="90"/>
      <c r="RH42" s="90"/>
      <c r="RI42" s="90"/>
      <c r="RJ42" s="90"/>
      <c r="RK42" s="90"/>
      <c r="RL42" s="90"/>
      <c r="RM42" s="90"/>
      <c r="RN42" s="90"/>
      <c r="RO42" s="90"/>
      <c r="RP42" s="90"/>
      <c r="RQ42" s="90"/>
      <c r="RR42" s="90"/>
      <c r="RS42" s="90"/>
      <c r="RT42" s="90"/>
      <c r="RU42" s="90"/>
      <c r="RV42" s="90"/>
      <c r="RW42" s="90"/>
      <c r="RX42" s="90"/>
      <c r="RY42" s="90"/>
      <c r="RZ42" s="90"/>
      <c r="SA42" s="90"/>
      <c r="SB42" s="90"/>
      <c r="SC42" s="90"/>
      <c r="SD42" s="90"/>
      <c r="SE42" s="90"/>
      <c r="SF42" s="90"/>
      <c r="SG42" s="90"/>
      <c r="SH42" s="90"/>
      <c r="SI42" s="90"/>
      <c r="SJ42" s="90"/>
      <c r="SK42" s="90"/>
      <c r="SL42" s="90"/>
      <c r="SM42" s="90"/>
      <c r="SN42" s="90"/>
      <c r="SO42" s="90"/>
      <c r="SP42" s="90"/>
      <c r="SQ42" s="90"/>
      <c r="SR42" s="90"/>
      <c r="SS42" s="90"/>
      <c r="ST42" s="90"/>
      <c r="SU42" s="90"/>
      <c r="SV42" s="90"/>
      <c r="SW42" s="90"/>
      <c r="SX42" s="90"/>
      <c r="SY42" s="90"/>
      <c r="SZ42" s="90"/>
      <c r="TA42" s="90"/>
      <c r="TB42" s="90"/>
      <c r="TC42" s="90"/>
      <c r="TD42" s="90"/>
      <c r="TE42" s="90"/>
      <c r="TF42" s="90"/>
      <c r="TG42" s="90"/>
      <c r="TH42" s="90"/>
      <c r="TI42" s="90"/>
      <c r="TJ42" s="90"/>
      <c r="TK42" s="90"/>
      <c r="TL42" s="90"/>
      <c r="TM42" s="90"/>
      <c r="TN42" s="90"/>
      <c r="TO42" s="90"/>
      <c r="TP42" s="90"/>
      <c r="TQ42" s="90"/>
      <c r="TR42" s="90"/>
      <c r="TS42" s="90"/>
      <c r="TT42" s="90"/>
      <c r="TU42" s="90"/>
      <c r="TV42" s="90"/>
      <c r="TW42" s="90"/>
      <c r="TX42" s="90"/>
      <c r="TY42" s="90"/>
      <c r="TZ42" s="90"/>
      <c r="UA42" s="90"/>
      <c r="UB42" s="90"/>
      <c r="UC42" s="90"/>
      <c r="UD42" s="90"/>
      <c r="UE42" s="90"/>
      <c r="UF42" s="90"/>
      <c r="UG42" s="90"/>
      <c r="UH42" s="90"/>
      <c r="UI42" s="90"/>
      <c r="UJ42" s="90"/>
      <c r="UK42" s="90"/>
      <c r="UL42" s="90"/>
      <c r="UM42" s="90"/>
      <c r="UN42" s="90"/>
      <c r="UO42" s="90"/>
      <c r="UP42" s="90"/>
      <c r="UQ42" s="90"/>
      <c r="UR42" s="90"/>
      <c r="US42" s="90"/>
      <c r="UT42" s="90"/>
      <c r="UU42" s="90"/>
      <c r="UV42" s="90"/>
      <c r="UW42" s="90"/>
      <c r="UX42" s="90"/>
      <c r="UY42" s="90"/>
      <c r="UZ42" s="90"/>
      <c r="VA42" s="90"/>
      <c r="VB42" s="90"/>
      <c r="VC42" s="90"/>
      <c r="VD42" s="90"/>
      <c r="VE42" s="90"/>
      <c r="VF42" s="90"/>
      <c r="VG42" s="90"/>
      <c r="VH42" s="90"/>
      <c r="VI42" s="90"/>
      <c r="VJ42" s="90"/>
      <c r="VK42" s="90"/>
      <c r="VL42" s="90"/>
      <c r="VM42" s="90"/>
      <c r="VN42" s="90"/>
      <c r="VO42" s="90"/>
      <c r="VP42" s="90"/>
      <c r="VQ42" s="90"/>
      <c r="VR42" s="90"/>
      <c r="VS42" s="90"/>
      <c r="VT42" s="90"/>
      <c r="VU42" s="90"/>
      <c r="VV42" s="90"/>
      <c r="VW42" s="90"/>
      <c r="VX42" s="90"/>
      <c r="VY42" s="90"/>
      <c r="VZ42" s="90"/>
      <c r="WA42" s="90"/>
      <c r="WB42" s="90"/>
      <c r="WC42" s="90"/>
      <c r="WD42" s="90"/>
      <c r="WE42" s="90"/>
      <c r="WF42" s="90"/>
      <c r="WG42" s="90"/>
      <c r="WH42" s="90"/>
      <c r="WI42" s="90"/>
      <c r="WJ42" s="90"/>
      <c r="WK42" s="90"/>
      <c r="WL42" s="90"/>
      <c r="WM42" s="90"/>
      <c r="WN42" s="90"/>
      <c r="WO42" s="90"/>
      <c r="WP42" s="90"/>
      <c r="WQ42" s="90"/>
      <c r="WR42" s="90"/>
      <c r="WS42" s="90"/>
      <c r="WT42" s="90"/>
      <c r="WU42" s="90"/>
      <c r="WV42" s="90"/>
      <c r="WW42" s="90"/>
      <c r="WX42" s="90"/>
      <c r="WY42" s="90"/>
      <c r="WZ42" s="90"/>
      <c r="XA42" s="90"/>
      <c r="XB42" s="90"/>
      <c r="XC42" s="90"/>
      <c r="XD42" s="90"/>
      <c r="XE42" s="90"/>
      <c r="XF42" s="90"/>
      <c r="XG42" s="90"/>
      <c r="XH42" s="90"/>
      <c r="XI42" s="90"/>
      <c r="XJ42" s="90"/>
      <c r="XK42" s="90"/>
      <c r="XL42" s="90"/>
      <c r="XM42" s="90"/>
      <c r="XN42" s="90"/>
      <c r="XO42" s="90"/>
      <c r="XP42" s="90"/>
      <c r="XQ42" s="90"/>
      <c r="XR42" s="90"/>
      <c r="XS42" s="90"/>
      <c r="XT42" s="90"/>
      <c r="XU42" s="90"/>
      <c r="XV42" s="90"/>
      <c r="XW42" s="90"/>
      <c r="XX42" s="90"/>
      <c r="XY42" s="90"/>
      <c r="XZ42" s="90"/>
      <c r="YA42" s="90"/>
      <c r="YB42" s="90"/>
      <c r="YC42" s="90"/>
      <c r="YD42" s="90"/>
      <c r="YE42" s="90"/>
      <c r="YF42" s="90"/>
      <c r="YG42" s="90"/>
      <c r="YH42" s="90"/>
      <c r="YI42" s="90"/>
      <c r="YJ42" s="90"/>
      <c r="YK42" s="90"/>
      <c r="YL42" s="90"/>
      <c r="YM42" s="90"/>
      <c r="YN42" s="90"/>
      <c r="YO42" s="90"/>
      <c r="YP42" s="90"/>
      <c r="YQ42" s="90"/>
      <c r="YR42" s="90"/>
      <c r="YS42" s="90"/>
      <c r="YT42" s="90"/>
      <c r="YU42" s="90"/>
      <c r="YV42" s="90"/>
      <c r="YW42" s="90"/>
      <c r="YX42" s="90"/>
      <c r="YY42" s="90"/>
      <c r="YZ42" s="90"/>
      <c r="ZA42" s="90"/>
      <c r="ZB42" s="90"/>
      <c r="ZC42" s="90"/>
      <c r="ZD42" s="90"/>
      <c r="ZE42" s="90"/>
      <c r="ZF42" s="90"/>
      <c r="ZG42" s="90"/>
      <c r="ZH42" s="90"/>
      <c r="ZI42" s="90"/>
      <c r="ZJ42" s="90"/>
      <c r="ZK42" s="90"/>
      <c r="ZL42" s="90"/>
      <c r="ZM42" s="90"/>
      <c r="ZN42" s="90"/>
      <c r="ZO42" s="90"/>
      <c r="ZP42" s="90"/>
      <c r="ZQ42" s="90"/>
      <c r="ZR42" s="90"/>
      <c r="ZS42" s="90"/>
      <c r="ZT42" s="90"/>
      <c r="ZU42" s="90"/>
      <c r="ZV42" s="90"/>
      <c r="ZW42" s="90"/>
      <c r="ZX42" s="90"/>
      <c r="ZY42" s="90"/>
      <c r="ZZ42" s="90"/>
      <c r="AAA42" s="90"/>
      <c r="AAB42" s="90"/>
      <c r="AAC42" s="90"/>
      <c r="AAD42" s="90"/>
      <c r="AAE42" s="90"/>
      <c r="AAF42" s="90"/>
      <c r="AAG42" s="90"/>
      <c r="AAH42" s="90"/>
      <c r="AAI42" s="90"/>
      <c r="AAJ42" s="90"/>
      <c r="AAK42" s="90"/>
      <c r="AAL42" s="90"/>
      <c r="AAM42" s="90"/>
      <c r="AAN42" s="90"/>
      <c r="AAO42" s="90"/>
      <c r="AAP42" s="90"/>
      <c r="AAQ42" s="90"/>
      <c r="AAR42" s="90"/>
      <c r="AAS42" s="90"/>
      <c r="AAT42" s="90"/>
      <c r="AAU42" s="90"/>
      <c r="AAV42" s="90"/>
      <c r="AAW42" s="90"/>
      <c r="AAX42" s="90"/>
      <c r="AAY42" s="90"/>
      <c r="AAZ42" s="90"/>
      <c r="ABA42" s="90"/>
      <c r="ABB42" s="90"/>
      <c r="ABC42" s="90"/>
      <c r="ABD42" s="90"/>
      <c r="ABE42" s="90"/>
      <c r="ABF42" s="90"/>
      <c r="ABG42" s="90"/>
      <c r="ABH42" s="90"/>
      <c r="ABI42" s="90"/>
      <c r="ABJ42" s="90"/>
      <c r="ABK42" s="90"/>
      <c r="ABL42" s="90"/>
      <c r="ABM42" s="90"/>
      <c r="ABN42" s="90"/>
      <c r="ABO42" s="90"/>
      <c r="ABP42" s="90"/>
      <c r="ABQ42" s="90"/>
      <c r="ABR42" s="90"/>
      <c r="ABS42" s="90"/>
      <c r="ABT42" s="90"/>
      <c r="ABU42" s="90"/>
      <c r="ABV42" s="90"/>
      <c r="ABW42" s="90"/>
      <c r="ABX42" s="90"/>
      <c r="ABY42" s="90"/>
      <c r="ABZ42" s="90"/>
      <c r="ACA42" s="90"/>
      <c r="ACB42" s="90"/>
      <c r="ACC42" s="90"/>
      <c r="ACD42" s="90"/>
      <c r="ACE42" s="90"/>
      <c r="ACF42" s="90"/>
      <c r="ACG42" s="90"/>
      <c r="ACH42" s="90"/>
      <c r="ACI42" s="90"/>
      <c r="ACJ42" s="90"/>
      <c r="ACK42" s="90"/>
      <c r="ACL42" s="90"/>
      <c r="ACM42" s="90"/>
      <c r="ACN42" s="90"/>
      <c r="ACO42" s="90"/>
      <c r="ACP42" s="90"/>
      <c r="ACQ42" s="90"/>
      <c r="ACR42" s="90"/>
      <c r="ACS42" s="90"/>
      <c r="ACT42" s="90"/>
      <c r="ACU42" s="90"/>
      <c r="ACV42" s="90"/>
      <c r="ACW42" s="90"/>
      <c r="ACX42" s="90"/>
      <c r="ACY42" s="90"/>
      <c r="ACZ42" s="90"/>
      <c r="ADA42" s="90"/>
      <c r="ADB42" s="90"/>
      <c r="ADC42" s="90"/>
      <c r="ADD42" s="90"/>
      <c r="ADE42" s="90"/>
      <c r="ADF42" s="90"/>
      <c r="ADG42" s="90"/>
      <c r="ADH42" s="90"/>
      <c r="ADI42" s="90"/>
      <c r="ADJ42" s="90"/>
      <c r="ADK42" s="90"/>
      <c r="ADL42" s="90"/>
      <c r="ADM42" s="90"/>
      <c r="ADN42" s="90"/>
      <c r="ADO42" s="90"/>
      <c r="ADP42" s="90"/>
      <c r="ADQ42" s="90"/>
      <c r="ADR42" s="90"/>
      <c r="ADS42" s="90"/>
      <c r="ADT42" s="90"/>
      <c r="ADU42" s="90"/>
      <c r="ADV42" s="90"/>
      <c r="ADW42" s="90"/>
      <c r="ADX42" s="90"/>
      <c r="ADY42" s="90"/>
      <c r="ADZ42" s="90"/>
      <c r="AEA42" s="90"/>
      <c r="AEB42" s="90"/>
      <c r="AEC42" s="90"/>
      <c r="AED42" s="90"/>
      <c r="AEE42" s="90"/>
      <c r="AEF42" s="90"/>
      <c r="AEG42" s="90"/>
      <c r="AEH42" s="90"/>
      <c r="AEI42" s="90"/>
      <c r="AEJ42" s="90"/>
      <c r="AEK42" s="90"/>
      <c r="AEL42" s="90"/>
      <c r="AEM42" s="90"/>
      <c r="AEN42" s="90"/>
      <c r="AEO42" s="90"/>
      <c r="AEP42" s="90"/>
      <c r="AEQ42" s="90"/>
      <c r="AER42" s="90"/>
      <c r="AES42" s="90"/>
      <c r="AET42" s="90"/>
      <c r="AEU42" s="90"/>
      <c r="AEV42" s="90"/>
      <c r="AEW42" s="90"/>
      <c r="AEX42" s="90"/>
      <c r="AEY42" s="90"/>
      <c r="AEZ42" s="90"/>
      <c r="AFA42" s="90"/>
      <c r="AFB42" s="90"/>
      <c r="AFC42" s="90"/>
      <c r="AFD42" s="90"/>
      <c r="AFE42" s="90"/>
      <c r="AFF42" s="90"/>
      <c r="AFG42" s="90"/>
      <c r="AFH42" s="90"/>
      <c r="AFI42" s="90"/>
      <c r="AFJ42" s="90"/>
      <c r="AFK42" s="90"/>
      <c r="AFL42" s="90"/>
      <c r="AFM42" s="90"/>
      <c r="AFN42" s="90"/>
      <c r="AFO42" s="90"/>
      <c r="AFP42" s="90"/>
      <c r="AFQ42" s="90"/>
      <c r="AFR42" s="90"/>
      <c r="AFS42" s="90"/>
      <c r="AFT42" s="90"/>
      <c r="AFU42" s="90"/>
      <c r="AFV42" s="90"/>
      <c r="AFW42" s="90"/>
      <c r="AFX42" s="90"/>
      <c r="AFY42" s="90"/>
      <c r="AFZ42" s="90"/>
      <c r="AGA42" s="90"/>
      <c r="AGB42" s="90"/>
      <c r="AGC42" s="90"/>
      <c r="AGD42" s="90"/>
      <c r="AGE42" s="90"/>
      <c r="AGF42" s="90"/>
      <c r="AGG42" s="90"/>
      <c r="AGH42" s="90"/>
      <c r="AGI42" s="90"/>
      <c r="AGJ42" s="90"/>
      <c r="AGK42" s="90"/>
      <c r="AGL42" s="90"/>
      <c r="AGM42" s="90"/>
      <c r="AGN42" s="90"/>
      <c r="AGO42" s="90"/>
      <c r="AGP42" s="90"/>
      <c r="AGQ42" s="90"/>
      <c r="AGR42" s="90"/>
      <c r="AGS42" s="90"/>
      <c r="AGT42" s="90"/>
      <c r="AGU42" s="90"/>
      <c r="AGV42" s="90"/>
      <c r="AGW42" s="90"/>
      <c r="AGX42" s="90"/>
      <c r="AGY42" s="90"/>
      <c r="AGZ42" s="90"/>
      <c r="AHA42" s="90"/>
      <c r="AHB42" s="90"/>
      <c r="AHC42" s="90"/>
      <c r="AHD42" s="90"/>
      <c r="AHE42" s="90"/>
      <c r="AHF42" s="90"/>
      <c r="AHG42" s="90"/>
      <c r="AHH42" s="90"/>
      <c r="AHI42" s="90"/>
      <c r="AHJ42" s="90"/>
      <c r="AHK42" s="90"/>
      <c r="AHL42" s="90"/>
      <c r="AHM42" s="90"/>
      <c r="AHN42" s="90"/>
      <c r="AHO42" s="90"/>
      <c r="AHP42" s="90"/>
      <c r="AHQ42" s="90"/>
      <c r="AHR42" s="90"/>
      <c r="AHS42" s="90"/>
      <c r="AHT42" s="90"/>
      <c r="AHU42" s="90"/>
      <c r="AHV42" s="90"/>
      <c r="AHW42" s="90"/>
      <c r="AHX42" s="90"/>
      <c r="AHY42" s="90"/>
      <c r="AHZ42" s="90"/>
      <c r="AIA42" s="90"/>
      <c r="AIB42" s="90"/>
      <c r="AIC42" s="90"/>
      <c r="AID42" s="90"/>
      <c r="AIE42" s="90"/>
      <c r="AIF42" s="90"/>
      <c r="AIG42" s="90"/>
      <c r="AIH42" s="90"/>
      <c r="AII42" s="90"/>
      <c r="AIJ42" s="90"/>
      <c r="AIK42" s="90"/>
      <c r="AIL42" s="90"/>
      <c r="AIM42" s="90"/>
      <c r="AIN42" s="90"/>
      <c r="AIO42" s="90"/>
      <c r="AIP42" s="90"/>
      <c r="AIQ42" s="90"/>
      <c r="AIR42" s="90"/>
      <c r="AIS42" s="90"/>
      <c r="AIT42" s="90"/>
      <c r="AIU42" s="90"/>
      <c r="AIV42" s="90"/>
      <c r="AIW42" s="90"/>
      <c r="AIX42" s="90"/>
      <c r="AIY42" s="90"/>
      <c r="AIZ42" s="90"/>
      <c r="AJA42" s="90"/>
      <c r="AJB42" s="90"/>
      <c r="AJC42" s="90"/>
      <c r="AJD42" s="90"/>
      <c r="AJE42" s="90"/>
      <c r="AJF42" s="90"/>
      <c r="AJG42" s="90"/>
      <c r="AJH42" s="90"/>
      <c r="AJI42" s="90"/>
      <c r="AJJ42" s="90"/>
      <c r="AJK42" s="90"/>
      <c r="AJL42" s="90"/>
      <c r="AJM42" s="90"/>
      <c r="AJN42" s="90"/>
      <c r="AJO42" s="90"/>
      <c r="AJP42" s="90"/>
      <c r="AJQ42" s="90"/>
      <c r="AJR42" s="90"/>
      <c r="AJS42" s="90"/>
      <c r="AJT42" s="90"/>
      <c r="AJU42" s="90"/>
      <c r="AJV42" s="90"/>
      <c r="AJW42" s="90"/>
      <c r="AJX42" s="90"/>
      <c r="AJY42" s="90"/>
      <c r="AJZ42" s="90"/>
      <c r="AKA42" s="90"/>
      <c r="AKB42" s="90"/>
      <c r="AKC42" s="90"/>
      <c r="AKD42" s="90"/>
      <c r="AKE42" s="90"/>
      <c r="AKF42" s="90"/>
      <c r="AKG42" s="90"/>
      <c r="AKH42" s="90"/>
      <c r="AKI42" s="90"/>
      <c r="AKJ42" s="90"/>
      <c r="AKK42" s="90"/>
      <c r="AKL42" s="90"/>
      <c r="AKM42" s="90"/>
      <c r="AKN42" s="90"/>
      <c r="AKO42" s="90"/>
      <c r="AKP42" s="90"/>
      <c r="AKQ42" s="90"/>
      <c r="AKR42" s="90"/>
      <c r="AKS42" s="90"/>
      <c r="AKT42" s="90"/>
      <c r="AKU42" s="90"/>
      <c r="AKV42" s="90"/>
      <c r="AKW42" s="90"/>
      <c r="AKX42" s="90"/>
      <c r="AKY42" s="90"/>
      <c r="AKZ42" s="90"/>
      <c r="ALA42" s="90"/>
      <c r="ALB42" s="90"/>
      <c r="ALC42" s="90"/>
      <c r="ALD42" s="90"/>
      <c r="ALE42" s="90"/>
      <c r="ALF42" s="90"/>
      <c r="ALG42" s="90"/>
      <c r="ALH42" s="90"/>
      <c r="ALI42" s="90"/>
      <c r="ALJ42" s="90"/>
      <c r="ALK42" s="90"/>
      <c r="ALL42" s="90"/>
      <c r="ALM42" s="90"/>
      <c r="ALN42" s="90"/>
      <c r="ALO42" s="90"/>
      <c r="ALP42" s="90"/>
      <c r="ALQ42" s="90"/>
      <c r="ALR42" s="90"/>
      <c r="ALS42" s="90"/>
      <c r="ALT42" s="90"/>
      <c r="ALU42" s="90"/>
      <c r="ALV42" s="90"/>
      <c r="ALW42" s="90"/>
      <c r="ALX42" s="90"/>
      <c r="ALY42" s="90"/>
      <c r="ALZ42" s="90"/>
      <c r="AMA42" s="90"/>
      <c r="AMB42" s="90"/>
      <c r="AMC42" s="90"/>
      <c r="AMD42" s="90"/>
      <c r="AME42" s="90"/>
      <c r="AMF42" s="90"/>
      <c r="AMG42" s="90"/>
      <c r="AMH42" s="90"/>
      <c r="AMI42" s="90"/>
      <c r="AMJ42" s="90"/>
      <c r="AMK42" s="90"/>
      <c r="AML42" s="90"/>
      <c r="AMM42" s="90"/>
      <c r="AMN42" s="90"/>
      <c r="AMO42" s="90"/>
      <c r="AMP42" s="90"/>
      <c r="AMQ42" s="90"/>
      <c r="AMR42" s="90"/>
      <c r="AMS42" s="90"/>
      <c r="AMT42" s="90"/>
      <c r="AMU42" s="90"/>
      <c r="AMV42" s="90"/>
      <c r="AMW42" s="90"/>
      <c r="AMX42" s="90"/>
      <c r="AMY42" s="90"/>
      <c r="AMZ42" s="90"/>
      <c r="ANA42" s="90"/>
      <c r="ANB42" s="90"/>
      <c r="ANC42" s="90"/>
      <c r="AND42" s="90"/>
      <c r="ANE42" s="90"/>
      <c r="ANF42" s="90"/>
      <c r="ANG42" s="90"/>
      <c r="ANH42" s="90"/>
      <c r="ANI42" s="90"/>
      <c r="ANJ42" s="90"/>
      <c r="ANK42" s="90"/>
      <c r="ANL42" s="90"/>
      <c r="ANM42" s="90"/>
      <c r="ANN42" s="90"/>
      <c r="ANO42" s="90"/>
      <c r="ANP42" s="90"/>
      <c r="ANQ42" s="90"/>
      <c r="ANR42" s="90"/>
      <c r="ANS42" s="90"/>
      <c r="ANT42" s="90"/>
      <c r="ANU42" s="90"/>
      <c r="ANV42" s="90"/>
      <c r="ANW42" s="90"/>
      <c r="ANX42" s="90"/>
      <c r="ANY42" s="90"/>
      <c r="ANZ42" s="90"/>
      <c r="AOA42" s="90"/>
      <c r="AOB42" s="90"/>
      <c r="AOC42" s="90"/>
      <c r="AOD42" s="90"/>
      <c r="AOE42" s="90"/>
      <c r="AOF42" s="90"/>
      <c r="AOG42" s="90"/>
      <c r="AOH42" s="90"/>
      <c r="AOI42" s="90"/>
      <c r="AOJ42" s="90"/>
      <c r="AOK42" s="90"/>
      <c r="AOL42" s="90"/>
      <c r="AOM42" s="90"/>
      <c r="AON42" s="90"/>
      <c r="AOO42" s="90"/>
      <c r="AOP42" s="90"/>
      <c r="AOQ42" s="90"/>
      <c r="AOR42" s="90"/>
      <c r="AOS42" s="90"/>
      <c r="AOT42" s="90"/>
      <c r="AOU42" s="90"/>
      <c r="AOV42" s="90"/>
      <c r="AOW42" s="90"/>
      <c r="AOX42" s="90"/>
      <c r="AOY42" s="90"/>
      <c r="AOZ42" s="90"/>
      <c r="APA42" s="90"/>
      <c r="APB42" s="90"/>
      <c r="APC42" s="90"/>
      <c r="APD42" s="90"/>
      <c r="APE42" s="90"/>
      <c r="APF42" s="90"/>
      <c r="APG42" s="90"/>
      <c r="APH42" s="90"/>
      <c r="API42" s="90"/>
      <c r="APJ42" s="90"/>
      <c r="APK42" s="90"/>
      <c r="APL42" s="90"/>
      <c r="APM42" s="90"/>
      <c r="APN42" s="90"/>
      <c r="APO42" s="90"/>
      <c r="APP42" s="90"/>
      <c r="APQ42" s="90"/>
      <c r="APR42" s="90"/>
      <c r="APS42" s="90"/>
      <c r="APT42" s="90"/>
      <c r="APU42" s="90"/>
      <c r="APV42" s="90"/>
      <c r="APW42" s="90"/>
      <c r="APX42" s="90"/>
      <c r="APY42" s="90"/>
      <c r="APZ42" s="90"/>
      <c r="AQA42" s="90"/>
      <c r="AQB42" s="90"/>
      <c r="AQC42" s="90"/>
      <c r="AQD42" s="90"/>
      <c r="AQE42" s="90"/>
      <c r="AQF42" s="90"/>
      <c r="AQG42" s="90"/>
      <c r="AQH42" s="90"/>
      <c r="AQI42" s="90"/>
      <c r="AQJ42" s="90"/>
      <c r="AQK42" s="90"/>
      <c r="AQL42" s="90"/>
      <c r="AQM42" s="90"/>
      <c r="AQN42" s="90"/>
      <c r="AQO42" s="90"/>
      <c r="AQP42" s="90"/>
      <c r="AQQ42" s="90"/>
      <c r="AQR42" s="90"/>
      <c r="AQS42" s="90"/>
      <c r="AQT42" s="90"/>
      <c r="AQU42" s="90"/>
      <c r="AQV42" s="90"/>
      <c r="AQW42" s="90"/>
      <c r="AQX42" s="90"/>
      <c r="AQY42" s="90"/>
      <c r="AQZ42" s="90"/>
      <c r="ARA42" s="90"/>
      <c r="ARB42" s="90"/>
      <c r="ARC42" s="90"/>
      <c r="ARD42" s="90"/>
      <c r="ARE42" s="90"/>
      <c r="ARF42" s="90"/>
      <c r="ARG42" s="90"/>
      <c r="ARH42" s="90"/>
      <c r="ARI42" s="90"/>
      <c r="ARJ42" s="90"/>
      <c r="ARK42" s="90"/>
      <c r="ARL42" s="90"/>
      <c r="ARM42" s="90"/>
      <c r="ARN42" s="90"/>
      <c r="ARO42" s="90"/>
      <c r="ARP42" s="90"/>
      <c r="ARQ42" s="90"/>
      <c r="ARR42" s="90"/>
      <c r="ARS42" s="90"/>
      <c r="ART42" s="90"/>
      <c r="ARU42" s="90"/>
      <c r="ARV42" s="90"/>
      <c r="ARW42" s="90"/>
      <c r="ARX42" s="90"/>
      <c r="ARY42" s="90"/>
      <c r="ARZ42" s="90"/>
      <c r="ASA42" s="90"/>
      <c r="ASB42" s="90"/>
      <c r="ASC42" s="90"/>
      <c r="ASD42" s="90"/>
      <c r="ASE42" s="90"/>
      <c r="ASF42" s="90"/>
      <c r="ASG42" s="90"/>
      <c r="ASH42" s="90"/>
      <c r="ASI42" s="90"/>
      <c r="ASJ42" s="90"/>
      <c r="ASK42" s="90"/>
      <c r="ASL42" s="90"/>
      <c r="ASM42" s="90"/>
      <c r="ASN42" s="90"/>
      <c r="ASO42" s="90"/>
      <c r="ASP42" s="90"/>
      <c r="ASQ42" s="90"/>
      <c r="ASR42" s="90"/>
      <c r="ASS42" s="90"/>
      <c r="AST42" s="90"/>
      <c r="ASU42" s="90"/>
      <c r="ASV42" s="90"/>
      <c r="ASW42" s="90"/>
      <c r="ASX42" s="90"/>
      <c r="ASY42" s="90"/>
      <c r="ASZ42" s="90"/>
      <c r="ATA42" s="90"/>
      <c r="ATB42" s="90"/>
      <c r="ATC42" s="90"/>
      <c r="ATD42" s="90"/>
      <c r="ATE42" s="90"/>
      <c r="ATF42" s="90"/>
      <c r="ATG42" s="90"/>
      <c r="ATH42" s="90"/>
      <c r="ATI42" s="90"/>
      <c r="ATJ42" s="90"/>
      <c r="ATK42" s="90"/>
      <c r="ATL42" s="90"/>
      <c r="ATM42" s="90"/>
      <c r="ATN42" s="90"/>
      <c r="ATO42" s="90"/>
      <c r="ATP42" s="90"/>
      <c r="ATQ42" s="90"/>
      <c r="ATR42" s="90"/>
      <c r="ATS42" s="90"/>
      <c r="ATT42" s="90"/>
      <c r="ATU42" s="90"/>
      <c r="ATV42" s="90"/>
      <c r="ATW42" s="90"/>
      <c r="ATX42" s="90"/>
      <c r="ATY42" s="90"/>
      <c r="ATZ42" s="90"/>
      <c r="AUA42" s="90"/>
      <c r="AUB42" s="90"/>
      <c r="AUC42" s="90"/>
      <c r="AUD42" s="90"/>
      <c r="AUE42" s="90"/>
      <c r="AUF42" s="90"/>
      <c r="AUG42" s="90"/>
      <c r="AUH42" s="90"/>
      <c r="AUI42" s="90"/>
      <c r="AUJ42" s="90"/>
      <c r="AUK42" s="90"/>
      <c r="AUL42" s="90"/>
      <c r="AUM42" s="90"/>
      <c r="AUN42" s="90"/>
      <c r="AUO42" s="90"/>
      <c r="AUP42" s="90"/>
      <c r="AUQ42" s="90"/>
      <c r="AUR42" s="90"/>
      <c r="AUS42" s="90"/>
      <c r="AUT42" s="90"/>
      <c r="AUU42" s="90"/>
      <c r="AUV42" s="90"/>
      <c r="AUW42" s="90"/>
      <c r="AUX42" s="90"/>
      <c r="AUY42" s="90"/>
      <c r="AUZ42" s="90"/>
      <c r="AVA42" s="90"/>
      <c r="AVB42" s="90"/>
      <c r="AVC42" s="90"/>
      <c r="AVD42" s="90"/>
      <c r="AVE42" s="90"/>
      <c r="AVF42" s="90"/>
      <c r="AVG42" s="90"/>
      <c r="AVH42" s="90"/>
      <c r="AVI42" s="90"/>
      <c r="AVJ42" s="90"/>
      <c r="AVK42" s="90"/>
      <c r="AVL42" s="90"/>
      <c r="AVM42" s="90"/>
      <c r="AVN42" s="90"/>
      <c r="AVO42" s="90"/>
      <c r="AVP42" s="90"/>
      <c r="AVQ42" s="90"/>
      <c r="AVR42" s="90"/>
      <c r="AVS42" s="90"/>
      <c r="AVT42" s="90"/>
      <c r="AVU42" s="90"/>
      <c r="AVV42" s="90"/>
      <c r="AVW42" s="90"/>
      <c r="AVX42" s="90"/>
      <c r="AVY42" s="90"/>
      <c r="AVZ42" s="90"/>
      <c r="AWA42" s="90"/>
      <c r="AWB42" s="90"/>
      <c r="AWC42" s="90"/>
      <c r="AWD42" s="90"/>
      <c r="AWE42" s="90"/>
      <c r="AWF42" s="90"/>
      <c r="AWG42" s="90"/>
      <c r="AWH42" s="90"/>
      <c r="AWI42" s="90"/>
      <c r="AWJ42" s="90"/>
      <c r="AWK42" s="90"/>
      <c r="AWL42" s="90"/>
      <c r="AWM42" s="90"/>
      <c r="AWN42" s="90"/>
      <c r="AWO42" s="90"/>
      <c r="AWP42" s="90"/>
      <c r="AWQ42" s="90"/>
      <c r="AWR42" s="90"/>
      <c r="AWS42" s="90"/>
      <c r="AWT42" s="90"/>
      <c r="AWU42" s="90"/>
      <c r="AWV42" s="90"/>
      <c r="AWW42" s="90"/>
      <c r="AWX42" s="90"/>
      <c r="AWY42" s="90"/>
      <c r="AWZ42" s="90"/>
      <c r="AXA42" s="90"/>
      <c r="AXB42" s="90"/>
      <c r="AXC42" s="90"/>
      <c r="AXD42" s="90"/>
      <c r="AXE42" s="90"/>
      <c r="AXF42" s="90"/>
      <c r="AXG42" s="90"/>
      <c r="AXH42" s="90"/>
      <c r="AXI42" s="90"/>
      <c r="AXJ42" s="90"/>
      <c r="AXK42" s="90"/>
      <c r="AXL42" s="90"/>
      <c r="AXM42" s="90"/>
      <c r="AXN42" s="90"/>
      <c r="AXO42" s="90"/>
      <c r="AXP42" s="90"/>
      <c r="AXQ42" s="90"/>
      <c r="AXR42" s="90"/>
      <c r="AXS42" s="90"/>
      <c r="AXT42" s="90"/>
      <c r="AXU42" s="90"/>
      <c r="AXV42" s="90"/>
      <c r="AXW42" s="90"/>
      <c r="AXX42" s="90"/>
      <c r="AXY42" s="90"/>
      <c r="AXZ42" s="90"/>
      <c r="AYA42" s="90"/>
      <c r="AYB42" s="90"/>
      <c r="AYC42" s="90"/>
      <c r="AYD42" s="90"/>
      <c r="AYE42" s="90"/>
      <c r="AYF42" s="90"/>
      <c r="AYG42" s="90"/>
      <c r="AYH42" s="90"/>
      <c r="AYI42" s="90"/>
      <c r="AYJ42" s="90"/>
      <c r="AYK42" s="90"/>
      <c r="AYL42" s="90"/>
      <c r="AYM42" s="90"/>
      <c r="AYN42" s="90"/>
      <c r="AYO42" s="90"/>
      <c r="AYP42" s="90"/>
      <c r="AYQ42" s="90"/>
      <c r="AYR42" s="90"/>
      <c r="AYS42" s="90"/>
      <c r="AYT42" s="90"/>
      <c r="AYU42" s="90"/>
      <c r="AYV42" s="90"/>
      <c r="AYW42" s="90"/>
      <c r="AYX42" s="90"/>
      <c r="AYY42" s="90"/>
      <c r="AYZ42" s="90"/>
      <c r="AZA42" s="90"/>
      <c r="AZB42" s="90"/>
      <c r="AZC42" s="90"/>
      <c r="AZD42" s="90"/>
      <c r="AZE42" s="90"/>
      <c r="AZF42" s="90"/>
      <c r="AZG42" s="90"/>
      <c r="AZH42" s="90"/>
      <c r="AZI42" s="90"/>
      <c r="AZJ42" s="90"/>
      <c r="AZK42" s="90"/>
      <c r="AZL42" s="90"/>
      <c r="AZM42" s="90"/>
      <c r="AZN42" s="90"/>
      <c r="AZO42" s="90"/>
      <c r="AZP42" s="90"/>
      <c r="AZQ42" s="90"/>
      <c r="AZR42" s="90"/>
      <c r="AZS42" s="90"/>
      <c r="AZT42" s="90"/>
      <c r="AZU42" s="90"/>
      <c r="AZV42" s="90"/>
      <c r="AZW42" s="90"/>
      <c r="AZX42" s="90"/>
      <c r="AZY42" s="90"/>
      <c r="AZZ42" s="90"/>
      <c r="BAA42" s="90"/>
      <c r="BAB42" s="90"/>
      <c r="BAC42" s="90"/>
      <c r="BAD42" s="90"/>
      <c r="BAE42" s="90"/>
      <c r="BAF42" s="90"/>
      <c r="BAG42" s="90"/>
      <c r="BAH42" s="90"/>
      <c r="BAI42" s="90"/>
      <c r="BAJ42" s="90"/>
      <c r="BAK42" s="90"/>
      <c r="BAL42" s="90"/>
      <c r="BAM42" s="90"/>
      <c r="BAN42" s="90"/>
      <c r="BAO42" s="90"/>
      <c r="BAP42" s="90"/>
      <c r="BAQ42" s="90"/>
      <c r="BAR42" s="90"/>
      <c r="BAS42" s="90"/>
      <c r="BAT42" s="90"/>
      <c r="BAU42" s="90"/>
      <c r="BAV42" s="90"/>
      <c r="BAW42" s="90"/>
      <c r="BAX42" s="90"/>
      <c r="BAY42" s="90"/>
      <c r="BAZ42" s="90"/>
      <c r="BBA42" s="90"/>
      <c r="BBB42" s="90"/>
      <c r="BBC42" s="90"/>
      <c r="BBD42" s="90"/>
      <c r="BBE42" s="90"/>
      <c r="BBF42" s="90"/>
      <c r="BBG42" s="90"/>
      <c r="BBH42" s="90"/>
      <c r="BBI42" s="90"/>
      <c r="BBJ42" s="90"/>
      <c r="BBK42" s="90"/>
      <c r="BBL42" s="90"/>
      <c r="BBM42" s="90"/>
      <c r="BBN42" s="90"/>
      <c r="BBO42" s="90"/>
      <c r="BBP42" s="90"/>
      <c r="BBQ42" s="90"/>
      <c r="BBR42" s="90"/>
      <c r="BBS42" s="90"/>
      <c r="BBT42" s="90"/>
      <c r="BBU42" s="90"/>
      <c r="BBV42" s="90"/>
      <c r="BBW42" s="90"/>
      <c r="BBX42" s="90"/>
      <c r="BBY42" s="90"/>
      <c r="BBZ42" s="90"/>
      <c r="BCA42" s="90"/>
      <c r="BCB42" s="90"/>
      <c r="BCC42" s="90"/>
      <c r="BCD42" s="90"/>
      <c r="BCE42" s="90"/>
      <c r="BCF42" s="90"/>
      <c r="BCG42" s="90"/>
      <c r="BCH42" s="90"/>
      <c r="BCI42" s="90"/>
      <c r="BCJ42" s="90"/>
      <c r="BCK42" s="90"/>
      <c r="BCL42" s="90"/>
      <c r="BCM42" s="90"/>
      <c r="BCN42" s="90"/>
      <c r="BCO42" s="90"/>
      <c r="BCP42" s="90"/>
      <c r="BCQ42" s="90"/>
      <c r="BCR42" s="90"/>
      <c r="BCS42" s="90"/>
      <c r="BCT42" s="90"/>
      <c r="BCU42" s="90"/>
      <c r="BCV42" s="90"/>
      <c r="BCW42" s="90"/>
      <c r="BCX42" s="90"/>
      <c r="BCY42" s="90"/>
      <c r="BCZ42" s="90"/>
      <c r="BDA42" s="90"/>
      <c r="BDB42" s="90"/>
      <c r="BDC42" s="90"/>
      <c r="BDD42" s="90"/>
      <c r="BDE42" s="90"/>
      <c r="BDF42" s="90"/>
      <c r="BDG42" s="90"/>
      <c r="BDH42" s="90"/>
      <c r="BDI42" s="90"/>
      <c r="BDJ42" s="90"/>
      <c r="BDK42" s="90"/>
      <c r="BDL42" s="90"/>
      <c r="BDM42" s="90"/>
      <c r="BDN42" s="90"/>
      <c r="BDO42" s="90"/>
      <c r="BDP42" s="90"/>
      <c r="BDQ42" s="90"/>
      <c r="BDR42" s="90"/>
      <c r="BDS42" s="90"/>
      <c r="BDT42" s="90"/>
      <c r="BDU42" s="90"/>
      <c r="BDV42" s="90"/>
      <c r="BDW42" s="90"/>
      <c r="BDX42" s="90"/>
      <c r="BDY42" s="90"/>
      <c r="BDZ42" s="90"/>
      <c r="BEA42" s="90"/>
      <c r="BEB42" s="90"/>
      <c r="BEC42" s="90"/>
      <c r="BED42" s="90"/>
      <c r="BEE42" s="90"/>
      <c r="BEF42" s="90"/>
      <c r="BEG42" s="90"/>
      <c r="BEH42" s="90"/>
      <c r="BEI42" s="90"/>
      <c r="BEJ42" s="90"/>
      <c r="BEK42" s="90"/>
      <c r="BEL42" s="90"/>
      <c r="BEM42" s="90"/>
      <c r="BEN42" s="90"/>
      <c r="BEO42" s="90"/>
      <c r="BEP42" s="90"/>
      <c r="BEQ42" s="90"/>
      <c r="BER42" s="90"/>
      <c r="BES42" s="90"/>
      <c r="BET42" s="90"/>
      <c r="BEU42" s="90"/>
      <c r="BEV42" s="90"/>
      <c r="BEW42" s="90"/>
      <c r="BEX42" s="90"/>
      <c r="BEY42" s="90"/>
      <c r="BEZ42" s="90"/>
      <c r="BFA42" s="90"/>
      <c r="BFB42" s="90"/>
      <c r="BFC42" s="90"/>
      <c r="BFD42" s="90"/>
      <c r="BFE42" s="90"/>
      <c r="BFF42" s="90"/>
      <c r="BFG42" s="90"/>
      <c r="BFH42" s="90"/>
      <c r="BFI42" s="90"/>
      <c r="BFJ42" s="90"/>
      <c r="BFK42" s="90"/>
      <c r="BFL42" s="90"/>
      <c r="BFM42" s="90"/>
      <c r="BFN42" s="90"/>
      <c r="BFO42" s="90"/>
      <c r="BFP42" s="90"/>
      <c r="BFQ42" s="90"/>
      <c r="BFR42" s="90"/>
      <c r="BFS42" s="90"/>
      <c r="BFT42" s="90"/>
      <c r="BFU42" s="90"/>
      <c r="BFV42" s="90"/>
      <c r="BFW42" s="90"/>
      <c r="BFX42" s="90"/>
      <c r="BFY42" s="90"/>
      <c r="BFZ42" s="90"/>
      <c r="BGA42" s="90"/>
    </row>
    <row r="43" spans="1:1535" ht="12" customHeight="1" thickBot="1" x14ac:dyDescent="0.25">
      <c r="A43" s="347"/>
      <c r="B43" s="348"/>
      <c r="C43" s="184">
        <f>Zápisy!U723</f>
        <v>966</v>
      </c>
      <c r="D43" s="172">
        <f>Zápisy!V723</f>
        <v>1036</v>
      </c>
      <c r="E43" s="168">
        <f>Zápisy!W1714</f>
        <v>961</v>
      </c>
      <c r="F43" s="178">
        <f>Zápisy!X1714</f>
        <v>986</v>
      </c>
      <c r="G43" s="139">
        <f>Zápisy!U262</f>
        <v>944</v>
      </c>
      <c r="H43" s="172">
        <f>Zápisy!V262</f>
        <v>1026</v>
      </c>
      <c r="I43" s="168">
        <f>Zápisy!U1515</f>
        <v>964</v>
      </c>
      <c r="J43" s="178">
        <f>Zápisy!V1515</f>
        <v>963</v>
      </c>
      <c r="K43" s="139">
        <f>Zápisy!W106</f>
        <v>1012</v>
      </c>
      <c r="L43" s="172">
        <f>Zápisy!X106</f>
        <v>995</v>
      </c>
      <c r="M43" s="168">
        <f>Zápisy!W1318</f>
        <v>1025</v>
      </c>
      <c r="N43" s="178">
        <f>Zápisy!X1318</f>
        <v>1037</v>
      </c>
      <c r="O43" s="139">
        <f>Zápisy!U2594</f>
        <v>1042</v>
      </c>
      <c r="P43" s="172">
        <f>Zápisy!V2594</f>
        <v>1050</v>
      </c>
      <c r="Q43" s="168">
        <f>Zápisy!U1119</f>
        <v>990</v>
      </c>
      <c r="R43" s="178">
        <f>Zápisy!V1119</f>
        <v>868</v>
      </c>
      <c r="S43" s="139">
        <f>Zápisy!W2439</f>
        <v>935</v>
      </c>
      <c r="T43" s="172">
        <f>Zápisy!X2439</f>
        <v>1006</v>
      </c>
      <c r="U43" s="168">
        <f>Zápisy!W922</f>
        <v>1002</v>
      </c>
      <c r="V43" s="178">
        <f>Zápisy!X922</f>
        <v>998</v>
      </c>
      <c r="W43" s="139">
        <f>Zápisy!U2286</f>
        <v>939</v>
      </c>
      <c r="X43" s="172">
        <f>Zápisy!V2286</f>
        <v>912</v>
      </c>
      <c r="Y43" s="308"/>
      <c r="Z43" s="309"/>
      <c r="AA43" s="139">
        <f>Zápisy!W2110</f>
        <v>968</v>
      </c>
      <c r="AB43" s="172">
        <f>Zápisy!X2110</f>
        <v>967</v>
      </c>
      <c r="AC43" s="168">
        <f>Zápisy!U570</f>
        <v>1058</v>
      </c>
      <c r="AD43" s="178">
        <f>Zápisy!V570</f>
        <v>987</v>
      </c>
      <c r="AE43" s="139">
        <f>Zápisy!U1911</f>
        <v>967</v>
      </c>
      <c r="AF43" s="172">
        <f>Zápisy!V1911</f>
        <v>1003</v>
      </c>
      <c r="AG43" s="168">
        <f>Zápisy!W415</f>
        <v>998</v>
      </c>
      <c r="AH43" s="135">
        <f>Zápisy!X415</f>
        <v>866</v>
      </c>
      <c r="AI43" s="360"/>
      <c r="AJ43" s="456"/>
      <c r="AK43" s="456"/>
      <c r="AL43" s="456"/>
      <c r="AM43" s="379"/>
      <c r="AN43" s="446"/>
      <c r="AO43" s="382"/>
      <c r="AP43" s="390"/>
      <c r="AQ43" s="398"/>
      <c r="AR43" s="393"/>
      <c r="AS43" s="366"/>
      <c r="AT43" s="363"/>
      <c r="AU43" s="369"/>
      <c r="AV43" s="90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90"/>
      <c r="CD43" s="334"/>
      <c r="CE43" s="334"/>
      <c r="CF43" s="334"/>
      <c r="CG43" s="334"/>
      <c r="CH43" s="334"/>
      <c r="CI43" s="334"/>
      <c r="CJ43" s="334"/>
      <c r="CK43" s="334"/>
      <c r="CL43" s="334"/>
      <c r="CM43" s="334"/>
      <c r="CN43" s="334"/>
      <c r="CO43" s="334"/>
      <c r="CP43" s="334"/>
      <c r="CQ43" s="334"/>
      <c r="CR43" s="334"/>
      <c r="CS43" s="334"/>
      <c r="CT43" s="334"/>
      <c r="CU43" s="334"/>
      <c r="CV43" s="334"/>
      <c r="CW43" s="334"/>
      <c r="CX43" s="334"/>
      <c r="CY43" s="334"/>
      <c r="CZ43" s="334"/>
      <c r="DA43" s="334"/>
      <c r="DB43" s="334"/>
      <c r="DC43" s="334"/>
      <c r="DD43" s="334"/>
      <c r="DE43" s="334"/>
      <c r="DF43" s="334"/>
      <c r="DG43" s="334"/>
      <c r="DH43" s="334"/>
      <c r="DI43" s="334"/>
      <c r="DJ43" s="151"/>
      <c r="DK43" s="334"/>
      <c r="DL43" s="334"/>
      <c r="DM43" s="334"/>
      <c r="DN43" s="334"/>
      <c r="DO43" s="334"/>
      <c r="DP43" s="334"/>
      <c r="DQ43" s="334"/>
      <c r="DR43" s="334"/>
      <c r="DS43" s="334"/>
      <c r="DT43" s="334"/>
      <c r="DU43" s="334"/>
      <c r="DV43" s="334"/>
      <c r="DW43" s="334"/>
      <c r="DX43" s="334"/>
      <c r="DY43" s="334"/>
      <c r="DZ43" s="334"/>
      <c r="EA43" s="334"/>
      <c r="EB43" s="334"/>
      <c r="EC43" s="334"/>
      <c r="ED43" s="334"/>
      <c r="EE43" s="334"/>
      <c r="EF43" s="334"/>
      <c r="EG43" s="334"/>
      <c r="EH43" s="334"/>
      <c r="EI43" s="334"/>
      <c r="EJ43" s="334"/>
      <c r="EK43" s="334"/>
      <c r="EL43" s="334"/>
      <c r="EM43" s="334"/>
      <c r="EN43" s="334"/>
      <c r="EO43" s="334"/>
      <c r="EP43" s="334"/>
      <c r="EQ43" s="90"/>
      <c r="ER43" s="334"/>
      <c r="ES43" s="334"/>
      <c r="ET43" s="334"/>
      <c r="EU43" s="334"/>
      <c r="EV43" s="334"/>
      <c r="EW43" s="334"/>
      <c r="EX43" s="334"/>
      <c r="EY43" s="334"/>
      <c r="EZ43" s="334"/>
      <c r="FA43" s="334"/>
      <c r="FB43" s="334"/>
      <c r="FC43" s="334"/>
      <c r="FD43" s="334"/>
      <c r="FE43" s="334"/>
      <c r="FF43" s="334"/>
      <c r="FG43" s="334"/>
      <c r="FH43" s="334"/>
      <c r="FI43" s="334"/>
      <c r="FJ43" s="334"/>
      <c r="FK43" s="334"/>
      <c r="FL43" s="334"/>
      <c r="FM43" s="334"/>
      <c r="FN43" s="334"/>
      <c r="FO43" s="334"/>
      <c r="FP43" s="334"/>
      <c r="FQ43" s="334"/>
      <c r="FR43" s="334"/>
      <c r="FS43" s="334"/>
      <c r="FT43" s="334"/>
      <c r="FU43" s="334"/>
      <c r="FV43" s="334"/>
      <c r="FW43" s="334"/>
      <c r="FX43" s="90"/>
      <c r="FY43" s="334"/>
      <c r="FZ43" s="334"/>
      <c r="GA43" s="334"/>
      <c r="GB43" s="334"/>
      <c r="GC43" s="334"/>
      <c r="GD43" s="334"/>
      <c r="GE43" s="334"/>
      <c r="GF43" s="334"/>
      <c r="GG43" s="334"/>
      <c r="GH43" s="334"/>
      <c r="GI43" s="334"/>
      <c r="GJ43" s="334"/>
      <c r="GK43" s="334"/>
      <c r="GL43" s="334"/>
      <c r="GM43" s="334"/>
      <c r="GN43" s="334"/>
      <c r="GO43" s="334"/>
      <c r="GP43" s="334"/>
      <c r="GQ43" s="334"/>
      <c r="GR43" s="334"/>
      <c r="GS43" s="334"/>
      <c r="GT43" s="334"/>
      <c r="GU43" s="334"/>
      <c r="GV43" s="334"/>
      <c r="GW43" s="334"/>
      <c r="GX43" s="334"/>
      <c r="GY43" s="334"/>
      <c r="GZ43" s="334"/>
      <c r="HA43" s="334"/>
      <c r="HB43" s="334"/>
      <c r="HC43" s="334"/>
      <c r="HD43" s="334"/>
      <c r="HE43" s="90"/>
      <c r="HF43" s="334"/>
      <c r="HG43" s="334"/>
      <c r="HH43" s="334"/>
      <c r="HI43" s="334"/>
      <c r="HJ43" s="334"/>
      <c r="HK43" s="334"/>
      <c r="HL43" s="334"/>
      <c r="HM43" s="334"/>
      <c r="HN43" s="334"/>
      <c r="HO43" s="334"/>
      <c r="HP43" s="334"/>
      <c r="HQ43" s="334"/>
      <c r="HR43" s="334"/>
      <c r="HS43" s="334"/>
      <c r="HT43" s="334"/>
      <c r="HU43" s="334"/>
      <c r="HV43" s="334"/>
      <c r="HW43" s="334"/>
      <c r="HX43" s="334"/>
      <c r="HY43" s="334"/>
      <c r="HZ43" s="334"/>
      <c r="IA43" s="334"/>
      <c r="IB43" s="334"/>
      <c r="IC43" s="334"/>
      <c r="ID43" s="334"/>
      <c r="IE43" s="334"/>
      <c r="IF43" s="334"/>
      <c r="IG43" s="334"/>
      <c r="IH43" s="334"/>
      <c r="II43" s="334"/>
      <c r="IJ43" s="334"/>
      <c r="IK43" s="334"/>
      <c r="IL43" s="90"/>
      <c r="IM43" s="334"/>
      <c r="IN43" s="334"/>
      <c r="IO43" s="334"/>
      <c r="IP43" s="334"/>
      <c r="IQ43" s="334"/>
      <c r="IR43" s="334"/>
      <c r="IS43" s="334"/>
      <c r="IT43" s="334"/>
      <c r="IU43" s="334"/>
      <c r="IV43" s="334"/>
      <c r="IW43" s="334"/>
      <c r="IX43" s="334"/>
      <c r="IY43" s="334"/>
      <c r="IZ43" s="334"/>
      <c r="JA43" s="334"/>
      <c r="JB43" s="334"/>
      <c r="JC43" s="334"/>
      <c r="JD43" s="334"/>
      <c r="JE43" s="334"/>
      <c r="JF43" s="334"/>
      <c r="JG43" s="334"/>
      <c r="JH43" s="334"/>
      <c r="JI43" s="334"/>
      <c r="JJ43" s="334"/>
      <c r="JK43" s="334"/>
      <c r="JL43" s="334"/>
      <c r="JM43" s="334"/>
      <c r="JN43" s="334"/>
      <c r="JO43" s="334"/>
      <c r="JP43" s="334"/>
      <c r="JQ43" s="334"/>
      <c r="JR43" s="334"/>
      <c r="JS43" s="90"/>
      <c r="JT43" s="334"/>
      <c r="JU43" s="334"/>
      <c r="JV43" s="334"/>
      <c r="JW43" s="334"/>
      <c r="JX43" s="334"/>
      <c r="JY43" s="334"/>
      <c r="JZ43" s="334"/>
      <c r="KA43" s="334"/>
      <c r="KB43" s="334"/>
      <c r="KC43" s="334"/>
      <c r="KD43" s="334"/>
      <c r="KE43" s="334"/>
      <c r="KF43" s="334"/>
      <c r="KG43" s="334"/>
      <c r="KH43" s="334"/>
      <c r="KI43" s="334"/>
      <c r="KJ43" s="334"/>
      <c r="KK43" s="334"/>
      <c r="KL43" s="334"/>
      <c r="KM43" s="334"/>
      <c r="KN43" s="334"/>
      <c r="KO43" s="334"/>
      <c r="KP43" s="334"/>
      <c r="KQ43" s="334"/>
      <c r="KR43" s="334"/>
      <c r="KS43" s="334"/>
      <c r="KT43" s="334"/>
      <c r="KU43" s="334"/>
      <c r="KV43" s="334"/>
      <c r="KW43" s="334"/>
      <c r="KX43" s="334"/>
      <c r="KY43" s="334"/>
      <c r="KZ43" s="90"/>
      <c r="LA43" s="334"/>
      <c r="LB43" s="334"/>
      <c r="LC43" s="334"/>
      <c r="LD43" s="334"/>
      <c r="LE43" s="334"/>
      <c r="LF43" s="334"/>
      <c r="LG43" s="334"/>
      <c r="LH43" s="334"/>
      <c r="LI43" s="334"/>
      <c r="LJ43" s="334"/>
      <c r="LK43" s="334"/>
      <c r="LL43" s="334"/>
      <c r="LM43" s="334"/>
      <c r="LN43" s="334"/>
      <c r="LO43" s="334"/>
      <c r="LP43" s="334"/>
      <c r="LQ43" s="334"/>
      <c r="LR43" s="334"/>
      <c r="LS43" s="334"/>
      <c r="LT43" s="334"/>
      <c r="LU43" s="334"/>
      <c r="LV43" s="334"/>
      <c r="LW43" s="334"/>
      <c r="LX43" s="334"/>
      <c r="LY43" s="334"/>
      <c r="LZ43" s="334"/>
      <c r="MA43" s="334"/>
      <c r="MB43" s="334"/>
      <c r="MC43" s="334"/>
      <c r="MD43" s="334"/>
      <c r="ME43" s="334"/>
      <c r="MF43" s="334"/>
      <c r="MG43" s="90"/>
      <c r="MH43" s="462"/>
      <c r="MI43" s="153"/>
      <c r="MJ43" s="462"/>
      <c r="MK43" s="157"/>
      <c r="ML43" s="336"/>
      <c r="MM43" s="153"/>
      <c r="MN43" s="462"/>
      <c r="MO43" s="90"/>
      <c r="MP43" s="327"/>
      <c r="MQ43" s="90"/>
      <c r="MR43" s="90"/>
      <c r="MS43" s="90"/>
      <c r="MT43" s="90"/>
      <c r="MU43" s="90"/>
      <c r="MV43" s="90"/>
      <c r="MW43" s="90"/>
      <c r="MX43" s="90"/>
      <c r="MY43" s="90"/>
      <c r="MZ43" s="90"/>
      <c r="NA43" s="90"/>
      <c r="NB43" s="90"/>
      <c r="NC43" s="90"/>
      <c r="ND43" s="90"/>
      <c r="NE43" s="90"/>
      <c r="NF43" s="90"/>
      <c r="NG43" s="90"/>
      <c r="NH43" s="90"/>
      <c r="NI43" s="90"/>
      <c r="NJ43" s="90"/>
      <c r="NK43" s="90"/>
      <c r="NL43" s="90"/>
      <c r="NM43" s="90"/>
      <c r="NN43" s="90"/>
      <c r="NO43" s="90"/>
      <c r="NP43" s="90"/>
      <c r="NQ43" s="90"/>
      <c r="NR43" s="90"/>
      <c r="NS43" s="90"/>
      <c r="NT43" s="90"/>
      <c r="NU43" s="90"/>
      <c r="NV43" s="90"/>
      <c r="NW43" s="90"/>
      <c r="NX43" s="90"/>
      <c r="NY43" s="90"/>
      <c r="NZ43" s="90"/>
      <c r="OA43" s="90"/>
      <c r="OB43" s="90"/>
      <c r="OC43" s="90"/>
      <c r="OD43" s="90"/>
      <c r="OE43" s="90"/>
      <c r="OF43" s="90"/>
      <c r="OG43" s="90"/>
      <c r="OH43" s="90"/>
      <c r="OI43" s="90"/>
      <c r="OJ43" s="90"/>
      <c r="OK43" s="90"/>
      <c r="OL43" s="90"/>
      <c r="OM43" s="90"/>
      <c r="ON43" s="90"/>
      <c r="OO43" s="90"/>
      <c r="OP43" s="90"/>
      <c r="OQ43" s="90"/>
      <c r="OR43" s="90"/>
      <c r="OS43" s="90"/>
      <c r="OT43" s="90"/>
      <c r="OU43" s="90"/>
      <c r="OV43" s="90"/>
      <c r="OW43" s="90"/>
      <c r="OX43" s="90"/>
      <c r="OY43" s="90"/>
      <c r="OZ43" s="90"/>
      <c r="PA43" s="90"/>
      <c r="PB43" s="90"/>
      <c r="PC43" s="90"/>
      <c r="PD43" s="90"/>
      <c r="PE43" s="90"/>
      <c r="PF43" s="90"/>
      <c r="PG43" s="90"/>
      <c r="PH43" s="90"/>
      <c r="PI43" s="90"/>
      <c r="PJ43" s="90"/>
      <c r="PK43" s="90"/>
      <c r="PL43" s="90"/>
      <c r="PM43" s="90"/>
      <c r="PN43" s="90"/>
      <c r="PO43" s="90"/>
      <c r="PP43" s="90"/>
      <c r="PQ43" s="90"/>
      <c r="PR43" s="90"/>
      <c r="PS43" s="90"/>
      <c r="PT43" s="90"/>
      <c r="PU43" s="90"/>
      <c r="PV43" s="90"/>
      <c r="PW43" s="90"/>
      <c r="PX43" s="90"/>
      <c r="PY43" s="90"/>
      <c r="PZ43" s="90"/>
      <c r="QA43" s="90"/>
      <c r="QB43" s="90"/>
      <c r="QC43" s="90"/>
      <c r="QD43" s="90"/>
      <c r="QE43" s="90"/>
      <c r="QF43" s="90"/>
      <c r="QG43" s="90"/>
      <c r="QH43" s="90"/>
      <c r="QI43" s="90"/>
      <c r="QJ43" s="90"/>
      <c r="QK43" s="90"/>
      <c r="QL43" s="90"/>
      <c r="QM43" s="90"/>
      <c r="QN43" s="90"/>
      <c r="QO43" s="90"/>
      <c r="QP43" s="90"/>
      <c r="QQ43" s="90"/>
      <c r="QR43" s="90"/>
      <c r="QS43" s="90"/>
      <c r="QT43" s="90"/>
      <c r="QU43" s="90"/>
      <c r="QV43" s="90"/>
      <c r="QW43" s="90"/>
      <c r="QX43" s="90"/>
      <c r="QY43" s="90"/>
      <c r="QZ43" s="90"/>
      <c r="RA43" s="90"/>
      <c r="RB43" s="90"/>
      <c r="RC43" s="90"/>
      <c r="RD43" s="90"/>
      <c r="RE43" s="90"/>
      <c r="RF43" s="90"/>
      <c r="RG43" s="90"/>
      <c r="RH43" s="90"/>
      <c r="RI43" s="90"/>
      <c r="RJ43" s="90"/>
      <c r="RK43" s="90"/>
      <c r="RL43" s="90"/>
      <c r="RM43" s="90"/>
      <c r="RN43" s="90"/>
      <c r="RO43" s="90"/>
      <c r="RP43" s="90"/>
      <c r="RQ43" s="90"/>
      <c r="RR43" s="90"/>
      <c r="RS43" s="90"/>
      <c r="RT43" s="90"/>
      <c r="RU43" s="90"/>
      <c r="RV43" s="90"/>
      <c r="RW43" s="90"/>
      <c r="RX43" s="90"/>
      <c r="RY43" s="90"/>
      <c r="RZ43" s="90"/>
      <c r="SA43" s="90"/>
      <c r="SB43" s="90"/>
      <c r="SC43" s="90"/>
      <c r="SD43" s="90"/>
      <c r="SE43" s="90"/>
      <c r="SF43" s="90"/>
      <c r="SG43" s="90"/>
      <c r="SH43" s="90"/>
      <c r="SI43" s="90"/>
      <c r="SJ43" s="90"/>
      <c r="SK43" s="90"/>
      <c r="SL43" s="90"/>
      <c r="SM43" s="90"/>
      <c r="SN43" s="90"/>
      <c r="SO43" s="90"/>
      <c r="SP43" s="90"/>
      <c r="SQ43" s="90"/>
      <c r="SR43" s="90"/>
      <c r="SS43" s="90"/>
      <c r="ST43" s="90"/>
      <c r="SU43" s="90"/>
      <c r="SV43" s="90"/>
      <c r="SW43" s="90"/>
      <c r="SX43" s="90"/>
      <c r="SY43" s="90"/>
      <c r="SZ43" s="90"/>
      <c r="TA43" s="90"/>
      <c r="TB43" s="90"/>
      <c r="TC43" s="90"/>
      <c r="TD43" s="90"/>
      <c r="TE43" s="90"/>
      <c r="TF43" s="90"/>
      <c r="TG43" s="90"/>
      <c r="TH43" s="90"/>
      <c r="TI43" s="90"/>
      <c r="TJ43" s="90"/>
      <c r="TK43" s="90"/>
      <c r="TL43" s="90"/>
      <c r="TM43" s="90"/>
      <c r="TN43" s="90"/>
      <c r="TO43" s="90"/>
      <c r="TP43" s="90"/>
      <c r="TQ43" s="90"/>
      <c r="TR43" s="90"/>
      <c r="TS43" s="90"/>
      <c r="TT43" s="90"/>
      <c r="TU43" s="90"/>
      <c r="TV43" s="90"/>
      <c r="TW43" s="90"/>
      <c r="TX43" s="90"/>
      <c r="TY43" s="90"/>
      <c r="TZ43" s="90"/>
      <c r="UA43" s="90"/>
      <c r="UB43" s="90"/>
      <c r="UC43" s="90"/>
      <c r="UD43" s="90"/>
      <c r="UE43" s="90"/>
      <c r="UF43" s="90"/>
      <c r="UG43" s="90"/>
      <c r="UH43" s="90"/>
      <c r="UI43" s="90"/>
      <c r="UJ43" s="90"/>
      <c r="UK43" s="90"/>
      <c r="UL43" s="90"/>
      <c r="UM43" s="90"/>
      <c r="UN43" s="90"/>
      <c r="UO43" s="90"/>
      <c r="UP43" s="90"/>
      <c r="UQ43" s="90"/>
      <c r="UR43" s="90"/>
      <c r="US43" s="90"/>
      <c r="UT43" s="90"/>
      <c r="UU43" s="90"/>
      <c r="UV43" s="90"/>
      <c r="UW43" s="90"/>
      <c r="UX43" s="90"/>
      <c r="UY43" s="90"/>
      <c r="UZ43" s="90"/>
      <c r="VA43" s="90"/>
      <c r="VB43" s="90"/>
      <c r="VC43" s="90"/>
      <c r="VD43" s="90"/>
      <c r="VE43" s="90"/>
      <c r="VF43" s="90"/>
      <c r="VG43" s="90"/>
      <c r="VH43" s="90"/>
      <c r="VI43" s="90"/>
      <c r="VJ43" s="90"/>
      <c r="VK43" s="90"/>
      <c r="VL43" s="90"/>
      <c r="VM43" s="90"/>
      <c r="VN43" s="90"/>
      <c r="VO43" s="90"/>
      <c r="VP43" s="90"/>
      <c r="VQ43" s="90"/>
      <c r="VR43" s="90"/>
      <c r="VS43" s="90"/>
      <c r="VT43" s="90"/>
      <c r="VU43" s="90"/>
      <c r="VV43" s="90"/>
      <c r="VW43" s="90"/>
      <c r="VX43" s="90"/>
      <c r="VY43" s="90"/>
      <c r="VZ43" s="90"/>
      <c r="WA43" s="90"/>
      <c r="WB43" s="90"/>
      <c r="WC43" s="90"/>
      <c r="WD43" s="90"/>
      <c r="WE43" s="90"/>
      <c r="WF43" s="90"/>
      <c r="WG43" s="90"/>
      <c r="WH43" s="90"/>
      <c r="WI43" s="90"/>
      <c r="WJ43" s="90"/>
      <c r="WK43" s="90"/>
      <c r="WL43" s="90"/>
      <c r="WM43" s="90"/>
      <c r="WN43" s="90"/>
      <c r="WO43" s="90"/>
      <c r="WP43" s="90"/>
      <c r="WQ43" s="90"/>
      <c r="WR43" s="90"/>
      <c r="WS43" s="90"/>
      <c r="WT43" s="90"/>
      <c r="WU43" s="90"/>
      <c r="WV43" s="90"/>
      <c r="WW43" s="90"/>
      <c r="WX43" s="90"/>
      <c r="WY43" s="90"/>
      <c r="WZ43" s="90"/>
      <c r="XA43" s="90"/>
      <c r="XB43" s="90"/>
      <c r="XC43" s="90"/>
      <c r="XD43" s="90"/>
      <c r="XE43" s="90"/>
      <c r="XF43" s="90"/>
      <c r="XG43" s="90"/>
      <c r="XH43" s="90"/>
      <c r="XI43" s="90"/>
      <c r="XJ43" s="90"/>
      <c r="XK43" s="90"/>
      <c r="XL43" s="90"/>
      <c r="XM43" s="90"/>
      <c r="XN43" s="90"/>
      <c r="XO43" s="90"/>
      <c r="XP43" s="90"/>
      <c r="XQ43" s="90"/>
      <c r="XR43" s="90"/>
      <c r="XS43" s="90"/>
      <c r="XT43" s="90"/>
      <c r="XU43" s="90"/>
      <c r="XV43" s="90"/>
      <c r="XW43" s="90"/>
      <c r="XX43" s="90"/>
      <c r="XY43" s="90"/>
      <c r="XZ43" s="90"/>
      <c r="YA43" s="90"/>
      <c r="YB43" s="90"/>
      <c r="YC43" s="90"/>
      <c r="YD43" s="90"/>
      <c r="YE43" s="90"/>
      <c r="YF43" s="90"/>
      <c r="YG43" s="90"/>
      <c r="YH43" s="90"/>
      <c r="YI43" s="90"/>
      <c r="YJ43" s="90"/>
      <c r="YK43" s="90"/>
      <c r="YL43" s="90"/>
      <c r="YM43" s="90"/>
      <c r="YN43" s="90"/>
      <c r="YO43" s="90"/>
      <c r="YP43" s="90"/>
      <c r="YQ43" s="90"/>
      <c r="YR43" s="90"/>
      <c r="YS43" s="90"/>
      <c r="YT43" s="90"/>
      <c r="YU43" s="90"/>
      <c r="YV43" s="90"/>
      <c r="YW43" s="90"/>
      <c r="YX43" s="90"/>
      <c r="YY43" s="90"/>
      <c r="YZ43" s="90"/>
      <c r="ZA43" s="90"/>
      <c r="ZB43" s="90"/>
      <c r="ZC43" s="90"/>
      <c r="ZD43" s="90"/>
      <c r="ZE43" s="90"/>
      <c r="ZF43" s="90"/>
      <c r="ZG43" s="90"/>
      <c r="ZH43" s="90"/>
      <c r="ZI43" s="90"/>
      <c r="ZJ43" s="90"/>
      <c r="ZK43" s="90"/>
      <c r="ZL43" s="90"/>
      <c r="ZM43" s="90"/>
      <c r="ZN43" s="90"/>
      <c r="ZO43" s="90"/>
      <c r="ZP43" s="90"/>
      <c r="ZQ43" s="90"/>
      <c r="ZR43" s="90"/>
      <c r="ZS43" s="90"/>
      <c r="ZT43" s="90"/>
      <c r="ZU43" s="90"/>
      <c r="ZV43" s="90"/>
      <c r="ZW43" s="90"/>
      <c r="ZX43" s="90"/>
      <c r="ZY43" s="90"/>
      <c r="ZZ43" s="90"/>
      <c r="AAA43" s="90"/>
      <c r="AAB43" s="90"/>
      <c r="AAC43" s="90"/>
      <c r="AAD43" s="90"/>
      <c r="AAE43" s="90"/>
      <c r="AAF43" s="90"/>
      <c r="AAG43" s="90"/>
      <c r="AAH43" s="90"/>
      <c r="AAI43" s="90"/>
      <c r="AAJ43" s="90"/>
      <c r="AAK43" s="90"/>
      <c r="AAL43" s="90"/>
      <c r="AAM43" s="90"/>
      <c r="AAN43" s="90"/>
      <c r="AAO43" s="90"/>
      <c r="AAP43" s="90"/>
      <c r="AAQ43" s="90"/>
      <c r="AAR43" s="90"/>
      <c r="AAS43" s="90"/>
      <c r="AAT43" s="90"/>
      <c r="AAU43" s="90"/>
      <c r="AAV43" s="90"/>
      <c r="AAW43" s="90"/>
      <c r="AAX43" s="90"/>
      <c r="AAY43" s="90"/>
      <c r="AAZ43" s="90"/>
      <c r="ABA43" s="90"/>
      <c r="ABB43" s="90"/>
      <c r="ABC43" s="90"/>
      <c r="ABD43" s="90"/>
      <c r="ABE43" s="90"/>
      <c r="ABF43" s="90"/>
      <c r="ABG43" s="90"/>
      <c r="ABH43" s="90"/>
      <c r="ABI43" s="90"/>
      <c r="ABJ43" s="90"/>
      <c r="ABK43" s="90"/>
      <c r="ABL43" s="90"/>
      <c r="ABM43" s="90"/>
      <c r="ABN43" s="90"/>
      <c r="ABO43" s="90"/>
      <c r="ABP43" s="90"/>
      <c r="ABQ43" s="90"/>
      <c r="ABR43" s="90"/>
      <c r="ABS43" s="90"/>
      <c r="ABT43" s="90"/>
      <c r="ABU43" s="90"/>
      <c r="ABV43" s="90"/>
      <c r="ABW43" s="90"/>
      <c r="ABX43" s="90"/>
      <c r="ABY43" s="90"/>
      <c r="ABZ43" s="90"/>
      <c r="ACA43" s="90"/>
      <c r="ACB43" s="90"/>
      <c r="ACC43" s="90"/>
      <c r="ACD43" s="90"/>
      <c r="ACE43" s="90"/>
      <c r="ACF43" s="90"/>
      <c r="ACG43" s="90"/>
      <c r="ACH43" s="90"/>
      <c r="ACI43" s="90"/>
      <c r="ACJ43" s="90"/>
      <c r="ACK43" s="90"/>
      <c r="ACL43" s="90"/>
      <c r="ACM43" s="90"/>
      <c r="ACN43" s="90"/>
      <c r="ACO43" s="90"/>
      <c r="ACP43" s="90"/>
      <c r="ACQ43" s="90"/>
      <c r="ACR43" s="90"/>
      <c r="ACS43" s="90"/>
      <c r="ACT43" s="90"/>
      <c r="ACU43" s="90"/>
      <c r="ACV43" s="90"/>
      <c r="ACW43" s="90"/>
      <c r="ACX43" s="90"/>
      <c r="ACY43" s="90"/>
      <c r="ACZ43" s="90"/>
      <c r="ADA43" s="90"/>
      <c r="ADB43" s="90"/>
      <c r="ADC43" s="90"/>
      <c r="ADD43" s="90"/>
      <c r="ADE43" s="90"/>
      <c r="ADF43" s="90"/>
      <c r="ADG43" s="90"/>
      <c r="ADH43" s="90"/>
      <c r="ADI43" s="90"/>
      <c r="ADJ43" s="90"/>
      <c r="ADK43" s="90"/>
      <c r="ADL43" s="90"/>
      <c r="ADM43" s="90"/>
      <c r="ADN43" s="90"/>
      <c r="ADO43" s="90"/>
      <c r="ADP43" s="90"/>
      <c r="ADQ43" s="90"/>
      <c r="ADR43" s="90"/>
      <c r="ADS43" s="90"/>
      <c r="ADT43" s="90"/>
      <c r="ADU43" s="90"/>
      <c r="ADV43" s="90"/>
      <c r="ADW43" s="90"/>
      <c r="ADX43" s="90"/>
      <c r="ADY43" s="90"/>
      <c r="ADZ43" s="90"/>
      <c r="AEA43" s="90"/>
      <c r="AEB43" s="90"/>
      <c r="AEC43" s="90"/>
      <c r="AED43" s="90"/>
      <c r="AEE43" s="90"/>
      <c r="AEF43" s="90"/>
      <c r="AEG43" s="90"/>
      <c r="AEH43" s="90"/>
      <c r="AEI43" s="90"/>
      <c r="AEJ43" s="90"/>
      <c r="AEK43" s="90"/>
      <c r="AEL43" s="90"/>
      <c r="AEM43" s="90"/>
      <c r="AEN43" s="90"/>
      <c r="AEO43" s="90"/>
      <c r="AEP43" s="90"/>
      <c r="AEQ43" s="90"/>
      <c r="AER43" s="90"/>
      <c r="AES43" s="90"/>
      <c r="AET43" s="90"/>
      <c r="AEU43" s="90"/>
      <c r="AEV43" s="90"/>
      <c r="AEW43" s="90"/>
      <c r="AEX43" s="90"/>
      <c r="AEY43" s="90"/>
      <c r="AEZ43" s="90"/>
      <c r="AFA43" s="90"/>
      <c r="AFB43" s="90"/>
      <c r="AFC43" s="90"/>
      <c r="AFD43" s="90"/>
      <c r="AFE43" s="90"/>
      <c r="AFF43" s="90"/>
      <c r="AFG43" s="90"/>
      <c r="AFH43" s="90"/>
      <c r="AFI43" s="90"/>
      <c r="AFJ43" s="90"/>
      <c r="AFK43" s="90"/>
      <c r="AFL43" s="90"/>
      <c r="AFM43" s="90"/>
      <c r="AFN43" s="90"/>
      <c r="AFO43" s="90"/>
      <c r="AFP43" s="90"/>
      <c r="AFQ43" s="90"/>
      <c r="AFR43" s="90"/>
      <c r="AFS43" s="90"/>
      <c r="AFT43" s="90"/>
      <c r="AFU43" s="90"/>
      <c r="AFV43" s="90"/>
      <c r="AFW43" s="90"/>
      <c r="AFX43" s="90"/>
      <c r="AFY43" s="90"/>
      <c r="AFZ43" s="90"/>
      <c r="AGA43" s="90"/>
      <c r="AGB43" s="90"/>
      <c r="AGC43" s="90"/>
      <c r="AGD43" s="90"/>
      <c r="AGE43" s="90"/>
      <c r="AGF43" s="90"/>
      <c r="AGG43" s="90"/>
      <c r="AGH43" s="90"/>
      <c r="AGI43" s="90"/>
      <c r="AGJ43" s="90"/>
      <c r="AGK43" s="90"/>
      <c r="AGL43" s="90"/>
      <c r="AGM43" s="90"/>
      <c r="AGN43" s="90"/>
      <c r="AGO43" s="90"/>
      <c r="AGP43" s="90"/>
      <c r="AGQ43" s="90"/>
      <c r="AGR43" s="90"/>
      <c r="AGS43" s="90"/>
      <c r="AGT43" s="90"/>
      <c r="AGU43" s="90"/>
      <c r="AGV43" s="90"/>
      <c r="AGW43" s="90"/>
      <c r="AGX43" s="90"/>
      <c r="AGY43" s="90"/>
      <c r="AGZ43" s="90"/>
      <c r="AHA43" s="90"/>
      <c r="AHB43" s="90"/>
      <c r="AHC43" s="90"/>
      <c r="AHD43" s="90"/>
      <c r="AHE43" s="90"/>
      <c r="AHF43" s="90"/>
      <c r="AHG43" s="90"/>
      <c r="AHH43" s="90"/>
      <c r="AHI43" s="90"/>
      <c r="AHJ43" s="90"/>
      <c r="AHK43" s="90"/>
      <c r="AHL43" s="90"/>
      <c r="AHM43" s="90"/>
      <c r="AHN43" s="90"/>
      <c r="AHO43" s="90"/>
      <c r="AHP43" s="90"/>
      <c r="AHQ43" s="90"/>
      <c r="AHR43" s="90"/>
      <c r="AHS43" s="90"/>
      <c r="AHT43" s="90"/>
      <c r="AHU43" s="90"/>
      <c r="AHV43" s="90"/>
      <c r="AHW43" s="90"/>
      <c r="AHX43" s="90"/>
      <c r="AHY43" s="90"/>
      <c r="AHZ43" s="90"/>
      <c r="AIA43" s="90"/>
      <c r="AIB43" s="90"/>
      <c r="AIC43" s="90"/>
      <c r="AID43" s="90"/>
      <c r="AIE43" s="90"/>
      <c r="AIF43" s="90"/>
      <c r="AIG43" s="90"/>
      <c r="AIH43" s="90"/>
      <c r="AII43" s="90"/>
      <c r="AIJ43" s="90"/>
      <c r="AIK43" s="90"/>
      <c r="AIL43" s="90"/>
      <c r="AIM43" s="90"/>
      <c r="AIN43" s="90"/>
      <c r="AIO43" s="90"/>
      <c r="AIP43" s="90"/>
      <c r="AIQ43" s="90"/>
      <c r="AIR43" s="90"/>
      <c r="AIS43" s="90"/>
      <c r="AIT43" s="90"/>
      <c r="AIU43" s="90"/>
      <c r="AIV43" s="90"/>
      <c r="AIW43" s="90"/>
      <c r="AIX43" s="90"/>
      <c r="AIY43" s="90"/>
      <c r="AIZ43" s="90"/>
      <c r="AJA43" s="90"/>
      <c r="AJB43" s="90"/>
      <c r="AJC43" s="90"/>
      <c r="AJD43" s="90"/>
      <c r="AJE43" s="90"/>
      <c r="AJF43" s="90"/>
      <c r="AJG43" s="90"/>
      <c r="AJH43" s="90"/>
      <c r="AJI43" s="90"/>
      <c r="AJJ43" s="90"/>
      <c r="AJK43" s="90"/>
      <c r="AJL43" s="90"/>
      <c r="AJM43" s="90"/>
      <c r="AJN43" s="90"/>
      <c r="AJO43" s="90"/>
      <c r="AJP43" s="90"/>
      <c r="AJQ43" s="90"/>
      <c r="AJR43" s="90"/>
      <c r="AJS43" s="90"/>
      <c r="AJT43" s="90"/>
      <c r="AJU43" s="90"/>
      <c r="AJV43" s="90"/>
      <c r="AJW43" s="90"/>
      <c r="AJX43" s="90"/>
      <c r="AJY43" s="90"/>
      <c r="AJZ43" s="90"/>
      <c r="AKA43" s="90"/>
      <c r="AKB43" s="90"/>
      <c r="AKC43" s="90"/>
      <c r="AKD43" s="90"/>
      <c r="AKE43" s="90"/>
      <c r="AKF43" s="90"/>
      <c r="AKG43" s="90"/>
      <c r="AKH43" s="90"/>
      <c r="AKI43" s="90"/>
      <c r="AKJ43" s="90"/>
      <c r="AKK43" s="90"/>
      <c r="AKL43" s="90"/>
      <c r="AKM43" s="90"/>
      <c r="AKN43" s="90"/>
      <c r="AKO43" s="90"/>
      <c r="AKP43" s="90"/>
      <c r="AKQ43" s="90"/>
      <c r="AKR43" s="90"/>
      <c r="AKS43" s="90"/>
      <c r="AKT43" s="90"/>
      <c r="AKU43" s="90"/>
      <c r="AKV43" s="90"/>
      <c r="AKW43" s="90"/>
      <c r="AKX43" s="90"/>
      <c r="AKY43" s="90"/>
      <c r="AKZ43" s="90"/>
      <c r="ALA43" s="90"/>
      <c r="ALB43" s="90"/>
      <c r="ALC43" s="90"/>
      <c r="ALD43" s="90"/>
      <c r="ALE43" s="90"/>
      <c r="ALF43" s="90"/>
      <c r="ALG43" s="90"/>
      <c r="ALH43" s="90"/>
      <c r="ALI43" s="90"/>
      <c r="ALJ43" s="90"/>
      <c r="ALK43" s="90"/>
      <c r="ALL43" s="90"/>
      <c r="ALM43" s="90"/>
      <c r="ALN43" s="90"/>
      <c r="ALO43" s="90"/>
      <c r="ALP43" s="90"/>
      <c r="ALQ43" s="90"/>
      <c r="ALR43" s="90"/>
      <c r="ALS43" s="90"/>
      <c r="ALT43" s="90"/>
      <c r="ALU43" s="90"/>
      <c r="ALV43" s="90"/>
      <c r="ALW43" s="90"/>
      <c r="ALX43" s="90"/>
      <c r="ALY43" s="90"/>
      <c r="ALZ43" s="90"/>
      <c r="AMA43" s="90"/>
      <c r="AMB43" s="90"/>
      <c r="AMC43" s="90"/>
      <c r="AMD43" s="90"/>
      <c r="AME43" s="90"/>
      <c r="AMF43" s="90"/>
      <c r="AMG43" s="90"/>
      <c r="AMH43" s="90"/>
      <c r="AMI43" s="90"/>
      <c r="AMJ43" s="90"/>
      <c r="AMK43" s="90"/>
      <c r="AML43" s="90"/>
      <c r="AMM43" s="90"/>
      <c r="AMN43" s="90"/>
      <c r="AMO43" s="90"/>
      <c r="AMP43" s="90"/>
      <c r="AMQ43" s="90"/>
      <c r="AMR43" s="90"/>
      <c r="AMS43" s="90"/>
      <c r="AMT43" s="90"/>
      <c r="AMU43" s="90"/>
      <c r="AMV43" s="90"/>
      <c r="AMW43" s="90"/>
      <c r="AMX43" s="90"/>
      <c r="AMY43" s="90"/>
      <c r="AMZ43" s="90"/>
      <c r="ANA43" s="90"/>
      <c r="ANB43" s="90"/>
      <c r="ANC43" s="90"/>
      <c r="AND43" s="90"/>
      <c r="ANE43" s="90"/>
      <c r="ANF43" s="90"/>
      <c r="ANG43" s="90"/>
      <c r="ANH43" s="90"/>
      <c r="ANI43" s="90"/>
      <c r="ANJ43" s="90"/>
      <c r="ANK43" s="90"/>
      <c r="ANL43" s="90"/>
      <c r="ANM43" s="90"/>
      <c r="ANN43" s="90"/>
      <c r="ANO43" s="90"/>
      <c r="ANP43" s="90"/>
      <c r="ANQ43" s="90"/>
      <c r="ANR43" s="90"/>
      <c r="ANS43" s="90"/>
      <c r="ANT43" s="90"/>
      <c r="ANU43" s="90"/>
      <c r="ANV43" s="90"/>
      <c r="ANW43" s="90"/>
      <c r="ANX43" s="90"/>
      <c r="ANY43" s="90"/>
      <c r="ANZ43" s="90"/>
      <c r="AOA43" s="90"/>
      <c r="AOB43" s="90"/>
      <c r="AOC43" s="90"/>
      <c r="AOD43" s="90"/>
      <c r="AOE43" s="90"/>
      <c r="AOF43" s="90"/>
      <c r="AOG43" s="90"/>
      <c r="AOH43" s="90"/>
      <c r="AOI43" s="90"/>
      <c r="AOJ43" s="90"/>
      <c r="AOK43" s="90"/>
      <c r="AOL43" s="90"/>
      <c r="AOM43" s="90"/>
      <c r="AON43" s="90"/>
      <c r="AOO43" s="90"/>
      <c r="AOP43" s="90"/>
      <c r="AOQ43" s="90"/>
      <c r="AOR43" s="90"/>
      <c r="AOS43" s="90"/>
      <c r="AOT43" s="90"/>
      <c r="AOU43" s="90"/>
      <c r="AOV43" s="90"/>
      <c r="AOW43" s="90"/>
      <c r="AOX43" s="90"/>
      <c r="AOY43" s="90"/>
      <c r="AOZ43" s="90"/>
      <c r="APA43" s="90"/>
      <c r="APB43" s="90"/>
      <c r="APC43" s="90"/>
      <c r="APD43" s="90"/>
      <c r="APE43" s="90"/>
      <c r="APF43" s="90"/>
      <c r="APG43" s="90"/>
      <c r="APH43" s="90"/>
      <c r="API43" s="90"/>
      <c r="APJ43" s="90"/>
      <c r="APK43" s="90"/>
      <c r="APL43" s="90"/>
      <c r="APM43" s="90"/>
      <c r="APN43" s="90"/>
      <c r="APO43" s="90"/>
      <c r="APP43" s="90"/>
      <c r="APQ43" s="90"/>
      <c r="APR43" s="90"/>
      <c r="APS43" s="90"/>
      <c r="APT43" s="90"/>
      <c r="APU43" s="90"/>
      <c r="APV43" s="90"/>
      <c r="APW43" s="90"/>
      <c r="APX43" s="90"/>
      <c r="APY43" s="90"/>
      <c r="APZ43" s="90"/>
      <c r="AQA43" s="90"/>
      <c r="AQB43" s="90"/>
      <c r="AQC43" s="90"/>
      <c r="AQD43" s="90"/>
      <c r="AQE43" s="90"/>
      <c r="AQF43" s="90"/>
      <c r="AQG43" s="90"/>
      <c r="AQH43" s="90"/>
      <c r="AQI43" s="90"/>
      <c r="AQJ43" s="90"/>
      <c r="AQK43" s="90"/>
      <c r="AQL43" s="90"/>
      <c r="AQM43" s="90"/>
      <c r="AQN43" s="90"/>
      <c r="AQO43" s="90"/>
      <c r="AQP43" s="90"/>
      <c r="AQQ43" s="90"/>
      <c r="AQR43" s="90"/>
      <c r="AQS43" s="90"/>
      <c r="AQT43" s="90"/>
      <c r="AQU43" s="90"/>
      <c r="AQV43" s="90"/>
      <c r="AQW43" s="90"/>
      <c r="AQX43" s="90"/>
      <c r="AQY43" s="90"/>
      <c r="AQZ43" s="90"/>
      <c r="ARA43" s="90"/>
      <c r="ARB43" s="90"/>
      <c r="ARC43" s="90"/>
      <c r="ARD43" s="90"/>
      <c r="ARE43" s="90"/>
      <c r="ARF43" s="90"/>
      <c r="ARG43" s="90"/>
      <c r="ARH43" s="90"/>
      <c r="ARI43" s="90"/>
      <c r="ARJ43" s="90"/>
      <c r="ARK43" s="90"/>
      <c r="ARL43" s="90"/>
      <c r="ARM43" s="90"/>
      <c r="ARN43" s="90"/>
      <c r="ARO43" s="90"/>
      <c r="ARP43" s="90"/>
      <c r="ARQ43" s="90"/>
      <c r="ARR43" s="90"/>
      <c r="ARS43" s="90"/>
      <c r="ART43" s="90"/>
      <c r="ARU43" s="90"/>
      <c r="ARV43" s="90"/>
      <c r="ARW43" s="90"/>
      <c r="ARX43" s="90"/>
      <c r="ARY43" s="90"/>
      <c r="ARZ43" s="90"/>
      <c r="ASA43" s="90"/>
      <c r="ASB43" s="90"/>
      <c r="ASC43" s="90"/>
      <c r="ASD43" s="90"/>
      <c r="ASE43" s="90"/>
      <c r="ASF43" s="90"/>
      <c r="ASG43" s="90"/>
      <c r="ASH43" s="90"/>
      <c r="ASI43" s="90"/>
      <c r="ASJ43" s="90"/>
      <c r="ASK43" s="90"/>
      <c r="ASL43" s="90"/>
      <c r="ASM43" s="90"/>
      <c r="ASN43" s="90"/>
      <c r="ASO43" s="90"/>
      <c r="ASP43" s="90"/>
      <c r="ASQ43" s="90"/>
      <c r="ASR43" s="90"/>
      <c r="ASS43" s="90"/>
      <c r="AST43" s="90"/>
      <c r="ASU43" s="90"/>
      <c r="ASV43" s="90"/>
      <c r="ASW43" s="90"/>
      <c r="ASX43" s="90"/>
      <c r="ASY43" s="90"/>
      <c r="ASZ43" s="90"/>
      <c r="ATA43" s="90"/>
      <c r="ATB43" s="90"/>
      <c r="ATC43" s="90"/>
      <c r="ATD43" s="90"/>
      <c r="ATE43" s="90"/>
      <c r="ATF43" s="90"/>
      <c r="ATG43" s="90"/>
      <c r="ATH43" s="90"/>
      <c r="ATI43" s="90"/>
      <c r="ATJ43" s="90"/>
      <c r="ATK43" s="90"/>
      <c r="ATL43" s="90"/>
      <c r="ATM43" s="90"/>
      <c r="ATN43" s="90"/>
      <c r="ATO43" s="90"/>
      <c r="ATP43" s="90"/>
      <c r="ATQ43" s="90"/>
      <c r="ATR43" s="90"/>
      <c r="ATS43" s="90"/>
      <c r="ATT43" s="90"/>
      <c r="ATU43" s="90"/>
      <c r="ATV43" s="90"/>
      <c r="ATW43" s="90"/>
      <c r="ATX43" s="90"/>
      <c r="ATY43" s="90"/>
      <c r="ATZ43" s="90"/>
      <c r="AUA43" s="90"/>
      <c r="AUB43" s="90"/>
      <c r="AUC43" s="90"/>
      <c r="AUD43" s="90"/>
      <c r="AUE43" s="90"/>
      <c r="AUF43" s="90"/>
      <c r="AUG43" s="90"/>
      <c r="AUH43" s="90"/>
      <c r="AUI43" s="90"/>
      <c r="AUJ43" s="90"/>
      <c r="AUK43" s="90"/>
      <c r="AUL43" s="90"/>
      <c r="AUM43" s="90"/>
      <c r="AUN43" s="90"/>
      <c r="AUO43" s="90"/>
      <c r="AUP43" s="90"/>
      <c r="AUQ43" s="90"/>
      <c r="AUR43" s="90"/>
      <c r="AUS43" s="90"/>
      <c r="AUT43" s="90"/>
      <c r="AUU43" s="90"/>
      <c r="AUV43" s="90"/>
      <c r="AUW43" s="90"/>
      <c r="AUX43" s="90"/>
      <c r="AUY43" s="90"/>
      <c r="AUZ43" s="90"/>
      <c r="AVA43" s="90"/>
      <c r="AVB43" s="90"/>
      <c r="AVC43" s="90"/>
      <c r="AVD43" s="90"/>
      <c r="AVE43" s="90"/>
      <c r="AVF43" s="90"/>
      <c r="AVG43" s="90"/>
      <c r="AVH43" s="90"/>
      <c r="AVI43" s="90"/>
      <c r="AVJ43" s="90"/>
      <c r="AVK43" s="90"/>
      <c r="AVL43" s="90"/>
      <c r="AVM43" s="90"/>
      <c r="AVN43" s="90"/>
      <c r="AVO43" s="90"/>
      <c r="AVP43" s="90"/>
      <c r="AVQ43" s="90"/>
      <c r="AVR43" s="90"/>
      <c r="AVS43" s="90"/>
      <c r="AVT43" s="90"/>
      <c r="AVU43" s="90"/>
      <c r="AVV43" s="90"/>
      <c r="AVW43" s="90"/>
      <c r="AVX43" s="90"/>
      <c r="AVY43" s="90"/>
      <c r="AVZ43" s="90"/>
      <c r="AWA43" s="90"/>
      <c r="AWB43" s="90"/>
      <c r="AWC43" s="90"/>
      <c r="AWD43" s="90"/>
      <c r="AWE43" s="90"/>
      <c r="AWF43" s="90"/>
      <c r="AWG43" s="90"/>
      <c r="AWH43" s="90"/>
      <c r="AWI43" s="90"/>
      <c r="AWJ43" s="90"/>
      <c r="AWK43" s="90"/>
      <c r="AWL43" s="90"/>
      <c r="AWM43" s="90"/>
      <c r="AWN43" s="90"/>
      <c r="AWO43" s="90"/>
      <c r="AWP43" s="90"/>
      <c r="AWQ43" s="90"/>
      <c r="AWR43" s="90"/>
      <c r="AWS43" s="90"/>
      <c r="AWT43" s="90"/>
      <c r="AWU43" s="90"/>
      <c r="AWV43" s="90"/>
      <c r="AWW43" s="90"/>
      <c r="AWX43" s="90"/>
      <c r="AWY43" s="90"/>
      <c r="AWZ43" s="90"/>
      <c r="AXA43" s="90"/>
      <c r="AXB43" s="90"/>
      <c r="AXC43" s="90"/>
      <c r="AXD43" s="90"/>
      <c r="AXE43" s="90"/>
      <c r="AXF43" s="90"/>
      <c r="AXG43" s="90"/>
      <c r="AXH43" s="90"/>
      <c r="AXI43" s="90"/>
      <c r="AXJ43" s="90"/>
      <c r="AXK43" s="90"/>
      <c r="AXL43" s="90"/>
      <c r="AXM43" s="90"/>
      <c r="AXN43" s="90"/>
      <c r="AXO43" s="90"/>
      <c r="AXP43" s="90"/>
      <c r="AXQ43" s="90"/>
      <c r="AXR43" s="90"/>
      <c r="AXS43" s="90"/>
      <c r="AXT43" s="90"/>
      <c r="AXU43" s="90"/>
      <c r="AXV43" s="90"/>
      <c r="AXW43" s="90"/>
      <c r="AXX43" s="90"/>
      <c r="AXY43" s="90"/>
      <c r="AXZ43" s="90"/>
      <c r="AYA43" s="90"/>
      <c r="AYB43" s="90"/>
      <c r="AYC43" s="90"/>
      <c r="AYD43" s="90"/>
      <c r="AYE43" s="90"/>
      <c r="AYF43" s="90"/>
      <c r="AYG43" s="90"/>
      <c r="AYH43" s="90"/>
      <c r="AYI43" s="90"/>
      <c r="AYJ43" s="90"/>
      <c r="AYK43" s="90"/>
      <c r="AYL43" s="90"/>
      <c r="AYM43" s="90"/>
      <c r="AYN43" s="90"/>
      <c r="AYO43" s="90"/>
      <c r="AYP43" s="90"/>
      <c r="AYQ43" s="90"/>
      <c r="AYR43" s="90"/>
      <c r="AYS43" s="90"/>
      <c r="AYT43" s="90"/>
      <c r="AYU43" s="90"/>
      <c r="AYV43" s="90"/>
      <c r="AYW43" s="90"/>
      <c r="AYX43" s="90"/>
      <c r="AYY43" s="90"/>
      <c r="AYZ43" s="90"/>
      <c r="AZA43" s="90"/>
      <c r="AZB43" s="90"/>
      <c r="AZC43" s="90"/>
      <c r="AZD43" s="90"/>
      <c r="AZE43" s="90"/>
      <c r="AZF43" s="90"/>
      <c r="AZG43" s="90"/>
      <c r="AZH43" s="90"/>
      <c r="AZI43" s="90"/>
      <c r="AZJ43" s="90"/>
      <c r="AZK43" s="90"/>
      <c r="AZL43" s="90"/>
      <c r="AZM43" s="90"/>
      <c r="AZN43" s="90"/>
      <c r="AZO43" s="90"/>
      <c r="AZP43" s="90"/>
      <c r="AZQ43" s="90"/>
      <c r="AZR43" s="90"/>
      <c r="AZS43" s="90"/>
      <c r="AZT43" s="90"/>
      <c r="AZU43" s="90"/>
      <c r="AZV43" s="90"/>
      <c r="AZW43" s="90"/>
      <c r="AZX43" s="90"/>
      <c r="AZY43" s="90"/>
      <c r="AZZ43" s="90"/>
      <c r="BAA43" s="90"/>
      <c r="BAB43" s="90"/>
      <c r="BAC43" s="90"/>
      <c r="BAD43" s="90"/>
      <c r="BAE43" s="90"/>
      <c r="BAF43" s="90"/>
      <c r="BAG43" s="90"/>
      <c r="BAH43" s="90"/>
      <c r="BAI43" s="90"/>
      <c r="BAJ43" s="90"/>
      <c r="BAK43" s="90"/>
      <c r="BAL43" s="90"/>
      <c r="BAM43" s="90"/>
      <c r="BAN43" s="90"/>
      <c r="BAO43" s="90"/>
      <c r="BAP43" s="90"/>
      <c r="BAQ43" s="90"/>
      <c r="BAR43" s="90"/>
      <c r="BAS43" s="90"/>
      <c r="BAT43" s="90"/>
      <c r="BAU43" s="90"/>
      <c r="BAV43" s="90"/>
      <c r="BAW43" s="90"/>
      <c r="BAX43" s="90"/>
      <c r="BAY43" s="90"/>
      <c r="BAZ43" s="90"/>
      <c r="BBA43" s="90"/>
      <c r="BBB43" s="90"/>
      <c r="BBC43" s="90"/>
      <c r="BBD43" s="90"/>
      <c r="BBE43" s="90"/>
      <c r="BBF43" s="90"/>
      <c r="BBG43" s="90"/>
      <c r="BBH43" s="90"/>
      <c r="BBI43" s="90"/>
      <c r="BBJ43" s="90"/>
      <c r="BBK43" s="90"/>
      <c r="BBL43" s="90"/>
      <c r="BBM43" s="90"/>
      <c r="BBN43" s="90"/>
      <c r="BBO43" s="90"/>
      <c r="BBP43" s="90"/>
      <c r="BBQ43" s="90"/>
      <c r="BBR43" s="90"/>
      <c r="BBS43" s="90"/>
      <c r="BBT43" s="90"/>
      <c r="BBU43" s="90"/>
      <c r="BBV43" s="90"/>
      <c r="BBW43" s="90"/>
      <c r="BBX43" s="90"/>
      <c r="BBY43" s="90"/>
      <c r="BBZ43" s="90"/>
      <c r="BCA43" s="90"/>
      <c r="BCB43" s="90"/>
      <c r="BCC43" s="90"/>
      <c r="BCD43" s="90"/>
      <c r="BCE43" s="90"/>
      <c r="BCF43" s="90"/>
      <c r="BCG43" s="90"/>
      <c r="BCH43" s="90"/>
      <c r="BCI43" s="90"/>
      <c r="BCJ43" s="90"/>
      <c r="BCK43" s="90"/>
      <c r="BCL43" s="90"/>
      <c r="BCM43" s="90"/>
      <c r="BCN43" s="90"/>
      <c r="BCO43" s="90"/>
      <c r="BCP43" s="90"/>
      <c r="BCQ43" s="90"/>
      <c r="BCR43" s="90"/>
      <c r="BCS43" s="90"/>
      <c r="BCT43" s="90"/>
      <c r="BCU43" s="90"/>
      <c r="BCV43" s="90"/>
      <c r="BCW43" s="90"/>
      <c r="BCX43" s="90"/>
      <c r="BCY43" s="90"/>
      <c r="BCZ43" s="90"/>
      <c r="BDA43" s="90"/>
      <c r="BDB43" s="90"/>
      <c r="BDC43" s="90"/>
      <c r="BDD43" s="90"/>
      <c r="BDE43" s="90"/>
      <c r="BDF43" s="90"/>
      <c r="BDG43" s="90"/>
      <c r="BDH43" s="90"/>
      <c r="BDI43" s="90"/>
      <c r="BDJ43" s="90"/>
      <c r="BDK43" s="90"/>
      <c r="BDL43" s="90"/>
      <c r="BDM43" s="90"/>
      <c r="BDN43" s="90"/>
      <c r="BDO43" s="90"/>
      <c r="BDP43" s="90"/>
      <c r="BDQ43" s="90"/>
      <c r="BDR43" s="90"/>
      <c r="BDS43" s="90"/>
      <c r="BDT43" s="90"/>
      <c r="BDU43" s="90"/>
      <c r="BDV43" s="90"/>
      <c r="BDW43" s="90"/>
      <c r="BDX43" s="90"/>
      <c r="BDY43" s="90"/>
      <c r="BDZ43" s="90"/>
      <c r="BEA43" s="90"/>
      <c r="BEB43" s="90"/>
      <c r="BEC43" s="90"/>
      <c r="BED43" s="90"/>
      <c r="BEE43" s="90"/>
      <c r="BEF43" s="90"/>
      <c r="BEG43" s="90"/>
      <c r="BEH43" s="90"/>
      <c r="BEI43" s="90"/>
      <c r="BEJ43" s="90"/>
      <c r="BEK43" s="90"/>
      <c r="BEL43" s="90"/>
      <c r="BEM43" s="90"/>
      <c r="BEN43" s="90"/>
      <c r="BEO43" s="90"/>
      <c r="BEP43" s="90"/>
      <c r="BEQ43" s="90"/>
      <c r="BER43" s="90"/>
      <c r="BES43" s="90"/>
      <c r="BET43" s="90"/>
      <c r="BEU43" s="90"/>
      <c r="BEV43" s="90"/>
      <c r="BEW43" s="90"/>
      <c r="BEX43" s="90"/>
      <c r="BEY43" s="90"/>
      <c r="BEZ43" s="90"/>
      <c r="BFA43" s="90"/>
      <c r="BFB43" s="90"/>
      <c r="BFC43" s="90"/>
      <c r="BFD43" s="90"/>
      <c r="BFE43" s="90"/>
      <c r="BFF43" s="90"/>
      <c r="BFG43" s="90"/>
      <c r="BFH43" s="90"/>
      <c r="BFI43" s="90"/>
      <c r="BFJ43" s="90"/>
      <c r="BFK43" s="90"/>
      <c r="BFL43" s="90"/>
      <c r="BFM43" s="90"/>
      <c r="BFN43" s="90"/>
      <c r="BFO43" s="90"/>
      <c r="BFP43" s="90"/>
      <c r="BFQ43" s="90"/>
      <c r="BFR43" s="90"/>
      <c r="BFS43" s="90"/>
      <c r="BFT43" s="90"/>
      <c r="BFU43" s="90"/>
      <c r="BFV43" s="90"/>
      <c r="BFW43" s="90"/>
      <c r="BFX43" s="90"/>
      <c r="BFY43" s="90"/>
      <c r="BFZ43" s="90"/>
      <c r="BGA43" s="90"/>
    </row>
    <row r="44" spans="1:1535" s="156" customFormat="1" ht="12" customHeight="1" x14ac:dyDescent="0.2">
      <c r="A44" s="345" t="s">
        <v>130</v>
      </c>
      <c r="B44" s="346"/>
      <c r="C44" s="182">
        <f>Zápisy!W545</f>
        <v>0</v>
      </c>
      <c r="D44" s="170">
        <f>Zápisy!X545</f>
        <v>6</v>
      </c>
      <c r="E44" s="167">
        <f>Zápisy!W237</f>
        <v>6</v>
      </c>
      <c r="F44" s="177">
        <f>Zápisy!X237</f>
        <v>0</v>
      </c>
      <c r="G44" s="137">
        <f>Zápisy!W1536</f>
        <v>0</v>
      </c>
      <c r="H44" s="170">
        <f>Zápisy!X1536</f>
        <v>6</v>
      </c>
      <c r="I44" s="167">
        <f>Zápisy!U82</f>
        <v>0</v>
      </c>
      <c r="J44" s="177">
        <f>Zápisy!V82</f>
        <v>6</v>
      </c>
      <c r="K44" s="137">
        <f>Zápisy!U1337</f>
        <v>0</v>
      </c>
      <c r="L44" s="170">
        <f>Zápisy!V1337</f>
        <v>6</v>
      </c>
      <c r="M44" s="167">
        <f>Zápisy!W2569</f>
        <v>0</v>
      </c>
      <c r="N44" s="177">
        <f>Zápisy!X2569</f>
        <v>6</v>
      </c>
      <c r="O44" s="137">
        <f>Zápisy!W1140</f>
        <v>0</v>
      </c>
      <c r="P44" s="170">
        <f>Zápisy!X1140</f>
        <v>6</v>
      </c>
      <c r="Q44" s="167">
        <f>Zápisy!U2416</f>
        <v>2</v>
      </c>
      <c r="R44" s="177">
        <f>Zápisy!V2416</f>
        <v>4</v>
      </c>
      <c r="S44" s="137">
        <f>Zápisy!U941</f>
        <v>0</v>
      </c>
      <c r="T44" s="170">
        <f>Zápisy!V941</f>
        <v>6</v>
      </c>
      <c r="U44" s="167">
        <f>Zápisy!W2261</f>
        <v>0</v>
      </c>
      <c r="V44" s="177">
        <f>Zápisy!X2261</f>
        <v>6</v>
      </c>
      <c r="W44" s="137">
        <f>Zápisy!W744</f>
        <v>2</v>
      </c>
      <c r="X44" s="170">
        <f>Zápisy!X744</f>
        <v>4</v>
      </c>
      <c r="Y44" s="167">
        <f>Zápisy!U2108</f>
        <v>2</v>
      </c>
      <c r="Z44" s="177">
        <f>Zápisy!V2108</f>
        <v>4</v>
      </c>
      <c r="AA44" s="310">
        <v>2</v>
      </c>
      <c r="AB44" s="311"/>
      <c r="AC44" s="167">
        <f>Zápisy!W1932</f>
        <v>2</v>
      </c>
      <c r="AD44" s="177">
        <f>Zápisy!X1932</f>
        <v>4</v>
      </c>
      <c r="AE44" s="137">
        <f>Zápisy!U392</f>
        <v>2</v>
      </c>
      <c r="AF44" s="170">
        <f>Zápisy!V392</f>
        <v>4</v>
      </c>
      <c r="AG44" s="167">
        <f>Zápisy!U1733</f>
        <v>4</v>
      </c>
      <c r="AH44" s="134">
        <f>Zápisy!V1733</f>
        <v>2</v>
      </c>
      <c r="AI44" s="351">
        <f>SUM(CD44:DI44)</f>
        <v>15</v>
      </c>
      <c r="AJ44" s="420">
        <f>SUM(DK44:EP46)</f>
        <v>2</v>
      </c>
      <c r="AK44" s="420">
        <f>SUM(ER44:FW46)</f>
        <v>0</v>
      </c>
      <c r="AL44" s="420">
        <f>SUM(FY44:HD46)</f>
        <v>13</v>
      </c>
      <c r="AM44" s="376">
        <f>SUM(HF44:IK46)</f>
        <v>20</v>
      </c>
      <c r="AN44" s="443" t="s">
        <v>62</v>
      </c>
      <c r="AO44" s="399">
        <f>SUM(IM44:JR46)</f>
        <v>70</v>
      </c>
      <c r="AP44" s="394">
        <f>SUM(JT44:KY46)</f>
        <v>39</v>
      </c>
      <c r="AQ44" s="400" t="s">
        <v>62</v>
      </c>
      <c r="AR44" s="395">
        <f>SUM(LA44:MF46)</f>
        <v>81</v>
      </c>
      <c r="AS44" s="355">
        <f>IF(AI44=0,0,ML44/AI44)</f>
        <v>936</v>
      </c>
      <c r="AT44" s="352">
        <f>SUM(AW44:CB46)</f>
        <v>4</v>
      </c>
      <c r="AU44" s="342">
        <f t="shared" ref="AU44" si="22">RANK(MN44,$MN$8:$MN$55)</f>
        <v>14</v>
      </c>
      <c r="AV44" s="90"/>
      <c r="AW44" s="334">
        <f>IF(C44&gt;D44,2,IF(AND(C44=D44,C44&gt;1),1,0))</f>
        <v>0</v>
      </c>
      <c r="AX44" s="334"/>
      <c r="AY44" s="334">
        <f>IF(E44&gt;F44,2,IF(AND(E44=F44,E44&gt;1),1,0))</f>
        <v>2</v>
      </c>
      <c r="AZ44" s="334"/>
      <c r="BA44" s="334">
        <f>IF(G44&gt;H44,2,IF(AND(G44=H44,G44&gt;1),1,0))</f>
        <v>0</v>
      </c>
      <c r="BB44" s="334"/>
      <c r="BC44" s="334">
        <f>IF(I44&gt;J44,2,IF(AND(I44=J44,I44&gt;1),1,0))</f>
        <v>0</v>
      </c>
      <c r="BD44" s="334"/>
      <c r="BE44" s="334">
        <f>IF(K44&gt;L44,2,IF(AND(K44=L44,K44&gt;1),1,0))</f>
        <v>0</v>
      </c>
      <c r="BF44" s="334"/>
      <c r="BG44" s="334">
        <f>IF(M44&gt;N44,2,IF(AND(M44=N44,M44&gt;1),1,0))</f>
        <v>0</v>
      </c>
      <c r="BH44" s="334"/>
      <c r="BI44" s="334">
        <f>IF(O44&gt;P44,2,IF(AND(O44=P44,O44&gt;1),1,0))</f>
        <v>0</v>
      </c>
      <c r="BJ44" s="334"/>
      <c r="BK44" s="334">
        <f>IF(Q44&gt;R44,2,IF(AND(Q44=R44,Q44&gt;1),1,0))</f>
        <v>0</v>
      </c>
      <c r="BL44" s="334"/>
      <c r="BM44" s="334">
        <f>IF(S44&gt;T44,2,IF(AND(S44=T44,S44&gt;1),1,0))</f>
        <v>0</v>
      </c>
      <c r="BN44" s="334"/>
      <c r="BO44" s="334">
        <f>IF(U44&gt;V44,2,IF(AND(U44=V44,U44&gt;1),1,0))</f>
        <v>0</v>
      </c>
      <c r="BP44" s="334"/>
      <c r="BQ44" s="334">
        <f>IF(W44&gt;X44,2,IF(AND(W44=X44,W44&gt;1),1,0))</f>
        <v>0</v>
      </c>
      <c r="BR44" s="334"/>
      <c r="BS44" s="334">
        <f>IF(Y44&gt;Z44,2,IF(AND(Y44=Z44,Y44&gt;1),1,0))</f>
        <v>0</v>
      </c>
      <c r="BT44" s="334"/>
      <c r="BU44" s="334"/>
      <c r="BV44" s="334"/>
      <c r="BW44" s="334">
        <f>IF(AC44&gt;AD44,2,IF(AND(AC44=AD44,AC44&gt;1),1,0))</f>
        <v>0</v>
      </c>
      <c r="BX44" s="334"/>
      <c r="BY44" s="334">
        <f>IF(AE44&gt;AF44,2,IF(AND(AE44=AF44,AE44&gt;1),1,0))</f>
        <v>0</v>
      </c>
      <c r="BZ44" s="334"/>
      <c r="CA44" s="334">
        <f>IF(AG44&gt;AH44,2,IF(AND(AG44=AH44,AG44&gt;1),1,0))</f>
        <v>2</v>
      </c>
      <c r="CB44" s="334"/>
      <c r="CC44" s="90"/>
      <c r="CD44" s="334">
        <f>IF(C44+D44&gt;0,1,0)</f>
        <v>1</v>
      </c>
      <c r="CE44" s="334"/>
      <c r="CF44" s="334">
        <f>IF(E44+F44&gt;0,1,0)</f>
        <v>1</v>
      </c>
      <c r="CG44" s="334"/>
      <c r="CH44" s="334">
        <f>IF(G44+H44&gt;0,1,0)</f>
        <v>1</v>
      </c>
      <c r="CI44" s="334"/>
      <c r="CJ44" s="334">
        <f>IF(I44+J44&gt;0,1,0)</f>
        <v>1</v>
      </c>
      <c r="CK44" s="334"/>
      <c r="CL44" s="334">
        <f>IF(K44+L44&gt;0,1,0)</f>
        <v>1</v>
      </c>
      <c r="CM44" s="334"/>
      <c r="CN44" s="334">
        <f>IF(M44+N44&gt;0,1,0)</f>
        <v>1</v>
      </c>
      <c r="CO44" s="334"/>
      <c r="CP44" s="334">
        <f>IF(O44+P44&gt;0,1,0)</f>
        <v>1</v>
      </c>
      <c r="CQ44" s="334"/>
      <c r="CR44" s="334">
        <f>IF(Q44+R44&gt;0,1,0)</f>
        <v>1</v>
      </c>
      <c r="CS44" s="334"/>
      <c r="CT44" s="334">
        <f>IF(S44+T44&gt;0,1,0)</f>
        <v>1</v>
      </c>
      <c r="CU44" s="334"/>
      <c r="CV44" s="334">
        <f>IF(U44+V44&gt;0,1,0)</f>
        <v>1</v>
      </c>
      <c r="CW44" s="334"/>
      <c r="CX44" s="334">
        <f>IF(W44+X44&gt;0,1,0)</f>
        <v>1</v>
      </c>
      <c r="CY44" s="334"/>
      <c r="CZ44" s="334">
        <f>IF(Y44+Z44&gt;0,1,0)</f>
        <v>1</v>
      </c>
      <c r="DA44" s="334"/>
      <c r="DB44" s="334"/>
      <c r="DC44" s="334"/>
      <c r="DD44" s="334">
        <f>IF(AC44+AD44&gt;0,1,0)</f>
        <v>1</v>
      </c>
      <c r="DE44" s="334"/>
      <c r="DF44" s="334">
        <f>IF(AE44+AF44&gt;0,1,0)</f>
        <v>1</v>
      </c>
      <c r="DG44" s="334"/>
      <c r="DH44" s="334">
        <f>IF(AG44+AH44&gt;0,1,0)</f>
        <v>1</v>
      </c>
      <c r="DI44" s="334"/>
      <c r="DJ44" s="151"/>
      <c r="DK44" s="334">
        <f>IF(C44&gt;D44,1,0)</f>
        <v>0</v>
      </c>
      <c r="DL44" s="334"/>
      <c r="DM44" s="334">
        <f>IF(E44&gt;F44,1,0)</f>
        <v>1</v>
      </c>
      <c r="DN44" s="334"/>
      <c r="DO44" s="334">
        <f>IF(G44&gt;H44,1,0)</f>
        <v>0</v>
      </c>
      <c r="DP44" s="334"/>
      <c r="DQ44" s="334">
        <f>IF(I44&gt;J44,1,0)</f>
        <v>0</v>
      </c>
      <c r="DR44" s="334"/>
      <c r="DS44" s="334">
        <f>IF(K44&gt;L44,1,0)</f>
        <v>0</v>
      </c>
      <c r="DT44" s="334"/>
      <c r="DU44" s="334">
        <f>IF(M44&gt;N44,1,0)</f>
        <v>0</v>
      </c>
      <c r="DV44" s="334"/>
      <c r="DW44" s="334">
        <f>IF(O44&gt;P44,1,0)</f>
        <v>0</v>
      </c>
      <c r="DX44" s="334"/>
      <c r="DY44" s="334">
        <f>IF(Q44&gt;R44,1,0)</f>
        <v>0</v>
      </c>
      <c r="DZ44" s="334"/>
      <c r="EA44" s="334">
        <f>IF(S44&gt;T44,1,0)</f>
        <v>0</v>
      </c>
      <c r="EB44" s="334"/>
      <c r="EC44" s="334">
        <f>IF(U44&gt;V44,1,0)</f>
        <v>0</v>
      </c>
      <c r="ED44" s="334"/>
      <c r="EE44" s="334">
        <f>IF(W44&gt;X44,1,0)</f>
        <v>0</v>
      </c>
      <c r="EF44" s="334"/>
      <c r="EG44" s="334">
        <f>IF(Y44&gt;Z44,1,0)</f>
        <v>0</v>
      </c>
      <c r="EH44" s="334"/>
      <c r="EI44" s="334"/>
      <c r="EJ44" s="334"/>
      <c r="EK44" s="334">
        <f>IF(AC44&gt;AD44,1,0)</f>
        <v>0</v>
      </c>
      <c r="EL44" s="334"/>
      <c r="EM44" s="334">
        <f>IF(AE44&gt;AF44,1,0)</f>
        <v>0</v>
      </c>
      <c r="EN44" s="334"/>
      <c r="EO44" s="334">
        <f>IF(AG44&gt;AH44,1,0)</f>
        <v>1</v>
      </c>
      <c r="EP44" s="334"/>
      <c r="EQ44" s="90"/>
      <c r="ER44" s="334">
        <f>IF(AND(C44=D44,C44&gt;0),1,0)</f>
        <v>0</v>
      </c>
      <c r="ES44" s="334"/>
      <c r="ET44" s="334">
        <f>IF(AND(E44=F44,E44&gt;0),1,0)</f>
        <v>0</v>
      </c>
      <c r="EU44" s="334"/>
      <c r="EV44" s="334">
        <f>IF(AND(G44=H44,G44&gt;0),1,0)</f>
        <v>0</v>
      </c>
      <c r="EW44" s="334"/>
      <c r="EX44" s="334">
        <f>IF(AND(I44=J44,I44&gt;0),1,0)</f>
        <v>0</v>
      </c>
      <c r="EY44" s="334"/>
      <c r="EZ44" s="334">
        <f>IF(AND(K44=L44,K44&gt;0),1,0)</f>
        <v>0</v>
      </c>
      <c r="FA44" s="334"/>
      <c r="FB44" s="334">
        <f>IF(AND(M44=N44,M44&gt;0),1,0)</f>
        <v>0</v>
      </c>
      <c r="FC44" s="334"/>
      <c r="FD44" s="334">
        <f>IF(AND(O44=P44,O44&gt;0),1,0)</f>
        <v>0</v>
      </c>
      <c r="FE44" s="334"/>
      <c r="FF44" s="334">
        <f>IF(AND(Q44=R44,Q44&gt;0),1,0)</f>
        <v>0</v>
      </c>
      <c r="FG44" s="334"/>
      <c r="FH44" s="334">
        <f>IF(AND(S44=T44,S44&gt;0),1,0)</f>
        <v>0</v>
      </c>
      <c r="FI44" s="334"/>
      <c r="FJ44" s="334">
        <f>IF(AND(U44=V44,U44&gt;0),1,0)</f>
        <v>0</v>
      </c>
      <c r="FK44" s="334"/>
      <c r="FL44" s="334">
        <f>IF(AND(W44=X44,W44&gt;0),1,0)</f>
        <v>0</v>
      </c>
      <c r="FM44" s="334"/>
      <c r="FN44" s="334">
        <f>IF(AND(Y44=Z44,Y44&gt;0),1,0)</f>
        <v>0</v>
      </c>
      <c r="FO44" s="334"/>
      <c r="FP44" s="334"/>
      <c r="FQ44" s="334"/>
      <c r="FR44" s="334">
        <f>IF(AND(AC44=AD44,AC44&gt;0),1,0)</f>
        <v>0</v>
      </c>
      <c r="FS44" s="334"/>
      <c r="FT44" s="334">
        <f>IF(AND(AE44=AF44,AE44&gt;0),1,0)</f>
        <v>0</v>
      </c>
      <c r="FU44" s="334"/>
      <c r="FV44" s="334">
        <f>IF(AND(AG44=AH44,AG44&gt;0),1,0)</f>
        <v>0</v>
      </c>
      <c r="FW44" s="334"/>
      <c r="FX44" s="90"/>
      <c r="FY44" s="334">
        <f>IF(C44&lt;D44,1,0)</f>
        <v>1</v>
      </c>
      <c r="FZ44" s="334"/>
      <c r="GA44" s="334">
        <f>IF(E44&lt;F44,1,0)</f>
        <v>0</v>
      </c>
      <c r="GB44" s="334"/>
      <c r="GC44" s="334">
        <f>IF(G44&lt;H44,1,0)</f>
        <v>1</v>
      </c>
      <c r="GD44" s="334"/>
      <c r="GE44" s="334">
        <f>IF(I44&lt;J44,1,0)</f>
        <v>1</v>
      </c>
      <c r="GF44" s="334"/>
      <c r="GG44" s="334">
        <f>IF(K44&lt;L44,1,0)</f>
        <v>1</v>
      </c>
      <c r="GH44" s="334"/>
      <c r="GI44" s="334">
        <f>IF(M44&lt;N44,1,0)</f>
        <v>1</v>
      </c>
      <c r="GJ44" s="334"/>
      <c r="GK44" s="334">
        <f>IF(O44&lt;P44,1,0)</f>
        <v>1</v>
      </c>
      <c r="GL44" s="334"/>
      <c r="GM44" s="334">
        <f>IF(Q44&lt;R44,1,0)</f>
        <v>1</v>
      </c>
      <c r="GN44" s="334"/>
      <c r="GO44" s="334">
        <f>IF(S44&lt;T44,1,0)</f>
        <v>1</v>
      </c>
      <c r="GP44" s="334"/>
      <c r="GQ44" s="334">
        <f>IF(U44&lt;V44,1,0)</f>
        <v>1</v>
      </c>
      <c r="GR44" s="334"/>
      <c r="GS44" s="334">
        <f>IF(W44&lt;X44,1,0)</f>
        <v>1</v>
      </c>
      <c r="GT44" s="334"/>
      <c r="GU44" s="334">
        <f>IF(Y44&lt;Z44,1,0)</f>
        <v>1</v>
      </c>
      <c r="GV44" s="334"/>
      <c r="GW44" s="334"/>
      <c r="GX44" s="334"/>
      <c r="GY44" s="334">
        <f>IF(AC44&lt;AD44,1,0)</f>
        <v>1</v>
      </c>
      <c r="GZ44" s="334"/>
      <c r="HA44" s="334">
        <f>IF(AE44&lt;AF44,1,0)</f>
        <v>1</v>
      </c>
      <c r="HB44" s="334"/>
      <c r="HC44" s="334">
        <f>IF(AG44&lt;AH44,1,0)</f>
        <v>0</v>
      </c>
      <c r="HD44" s="334"/>
      <c r="HE44" s="90"/>
      <c r="HF44" s="334">
        <f>C44</f>
        <v>0</v>
      </c>
      <c r="HG44" s="334"/>
      <c r="HH44" s="334">
        <f>E44</f>
        <v>6</v>
      </c>
      <c r="HI44" s="334"/>
      <c r="HJ44" s="334">
        <f>G44</f>
        <v>0</v>
      </c>
      <c r="HK44" s="334"/>
      <c r="HL44" s="334">
        <f>I44</f>
        <v>0</v>
      </c>
      <c r="HM44" s="334"/>
      <c r="HN44" s="334">
        <f>K44</f>
        <v>0</v>
      </c>
      <c r="HO44" s="334"/>
      <c r="HP44" s="334">
        <f>M44</f>
        <v>0</v>
      </c>
      <c r="HQ44" s="334"/>
      <c r="HR44" s="334">
        <f>O44</f>
        <v>0</v>
      </c>
      <c r="HS44" s="334"/>
      <c r="HT44" s="334">
        <f>Q44</f>
        <v>2</v>
      </c>
      <c r="HU44" s="334"/>
      <c r="HV44" s="334">
        <f>S44</f>
        <v>0</v>
      </c>
      <c r="HW44" s="334"/>
      <c r="HX44" s="334">
        <f>U44</f>
        <v>0</v>
      </c>
      <c r="HY44" s="334"/>
      <c r="HZ44" s="334">
        <f>W44</f>
        <v>2</v>
      </c>
      <c r="IA44" s="334"/>
      <c r="IB44" s="334">
        <f>Y44</f>
        <v>2</v>
      </c>
      <c r="IC44" s="334"/>
      <c r="ID44" s="334"/>
      <c r="IE44" s="334"/>
      <c r="IF44" s="334">
        <f>AC44</f>
        <v>2</v>
      </c>
      <c r="IG44" s="334"/>
      <c r="IH44" s="334">
        <f>AE44</f>
        <v>2</v>
      </c>
      <c r="II44" s="334"/>
      <c r="IJ44" s="334">
        <f>AG44</f>
        <v>4</v>
      </c>
      <c r="IK44" s="334"/>
      <c r="IL44" s="90"/>
      <c r="IM44" s="334">
        <f>D44</f>
        <v>6</v>
      </c>
      <c r="IN44" s="334"/>
      <c r="IO44" s="334">
        <f>F44</f>
        <v>0</v>
      </c>
      <c r="IP44" s="334"/>
      <c r="IQ44" s="334">
        <f>H44</f>
        <v>6</v>
      </c>
      <c r="IR44" s="334"/>
      <c r="IS44" s="334">
        <f>J44</f>
        <v>6</v>
      </c>
      <c r="IT44" s="334"/>
      <c r="IU44" s="334">
        <f>L44</f>
        <v>6</v>
      </c>
      <c r="IV44" s="334"/>
      <c r="IW44" s="334">
        <f>N44</f>
        <v>6</v>
      </c>
      <c r="IX44" s="334"/>
      <c r="IY44" s="334">
        <f>P44</f>
        <v>6</v>
      </c>
      <c r="IZ44" s="334"/>
      <c r="JA44" s="334">
        <f>R44</f>
        <v>4</v>
      </c>
      <c r="JB44" s="334"/>
      <c r="JC44" s="334">
        <f>T44</f>
        <v>6</v>
      </c>
      <c r="JD44" s="334"/>
      <c r="JE44" s="334">
        <f>V44</f>
        <v>6</v>
      </c>
      <c r="JF44" s="334"/>
      <c r="JG44" s="334">
        <f>X44</f>
        <v>4</v>
      </c>
      <c r="JH44" s="334"/>
      <c r="JI44" s="334">
        <f>Z44</f>
        <v>4</v>
      </c>
      <c r="JJ44" s="334"/>
      <c r="JK44" s="334"/>
      <c r="JL44" s="334"/>
      <c r="JM44" s="334">
        <f>AD44</f>
        <v>4</v>
      </c>
      <c r="JN44" s="334"/>
      <c r="JO44" s="334">
        <f>AF44</f>
        <v>4</v>
      </c>
      <c r="JP44" s="334"/>
      <c r="JQ44" s="334">
        <f>AH44</f>
        <v>2</v>
      </c>
      <c r="JR44" s="334"/>
      <c r="JS44" s="90"/>
      <c r="JT44" s="334">
        <f>C45</f>
        <v>1</v>
      </c>
      <c r="JU44" s="334"/>
      <c r="JV44" s="334">
        <f>E45</f>
        <v>6.5</v>
      </c>
      <c r="JW44" s="334"/>
      <c r="JX44" s="334">
        <f>G45</f>
        <v>2</v>
      </c>
      <c r="JY44" s="334"/>
      <c r="JZ44" s="334">
        <f>I45</f>
        <v>1</v>
      </c>
      <c r="KA44" s="334"/>
      <c r="KB44" s="334">
        <f>K45</f>
        <v>0</v>
      </c>
      <c r="KC44" s="334"/>
      <c r="KD44" s="334">
        <f>M45</f>
        <v>3</v>
      </c>
      <c r="KE44" s="334"/>
      <c r="KF44" s="334">
        <f>O45</f>
        <v>0</v>
      </c>
      <c r="KG44" s="334"/>
      <c r="KH44" s="334">
        <f>Q45</f>
        <v>3</v>
      </c>
      <c r="KI44" s="334"/>
      <c r="KJ44" s="334">
        <f>S45</f>
        <v>2</v>
      </c>
      <c r="KK44" s="334"/>
      <c r="KL44" s="334">
        <f>U45</f>
        <v>2</v>
      </c>
      <c r="KM44" s="334"/>
      <c r="KN44" s="334">
        <f>W45</f>
        <v>2.5</v>
      </c>
      <c r="KO44" s="334"/>
      <c r="KP44" s="334">
        <f>Y45</f>
        <v>3</v>
      </c>
      <c r="KQ44" s="334"/>
      <c r="KR44" s="334"/>
      <c r="KS44" s="334"/>
      <c r="KT44" s="334">
        <f>AC45</f>
        <v>4</v>
      </c>
      <c r="KU44" s="334"/>
      <c r="KV44" s="334">
        <f>AE45</f>
        <v>3</v>
      </c>
      <c r="KW44" s="334"/>
      <c r="KX44" s="334">
        <f>AG45</f>
        <v>6</v>
      </c>
      <c r="KY44" s="334"/>
      <c r="KZ44" s="90"/>
      <c r="LA44" s="334">
        <f>D45</f>
        <v>7</v>
      </c>
      <c r="LB44" s="334"/>
      <c r="LC44" s="334">
        <f>F45</f>
        <v>1.5</v>
      </c>
      <c r="LD44" s="334"/>
      <c r="LE44" s="334">
        <f>H45</f>
        <v>6</v>
      </c>
      <c r="LF44" s="334"/>
      <c r="LG44" s="334">
        <f>J45</f>
        <v>7</v>
      </c>
      <c r="LH44" s="334"/>
      <c r="LI44" s="334">
        <f>L45</f>
        <v>8</v>
      </c>
      <c r="LJ44" s="334"/>
      <c r="LK44" s="334">
        <f>N45</f>
        <v>5</v>
      </c>
      <c r="LL44" s="334"/>
      <c r="LM44" s="334">
        <f>P45</f>
        <v>8</v>
      </c>
      <c r="LN44" s="334"/>
      <c r="LO44" s="334">
        <f>R45</f>
        <v>5</v>
      </c>
      <c r="LP44" s="334"/>
      <c r="LQ44" s="334">
        <f>T45</f>
        <v>6</v>
      </c>
      <c r="LR44" s="334"/>
      <c r="LS44" s="334">
        <f>V45</f>
        <v>6</v>
      </c>
      <c r="LT44" s="334"/>
      <c r="LU44" s="334">
        <f>X45</f>
        <v>5.5</v>
      </c>
      <c r="LV44" s="334"/>
      <c r="LW44" s="334">
        <f>Z45</f>
        <v>5</v>
      </c>
      <c r="LX44" s="334"/>
      <c r="LY44" s="334"/>
      <c r="LZ44" s="334"/>
      <c r="MA44" s="334">
        <f>AD45</f>
        <v>4</v>
      </c>
      <c r="MB44" s="334"/>
      <c r="MC44" s="334">
        <f>AF45</f>
        <v>5</v>
      </c>
      <c r="MD44" s="334"/>
      <c r="ME44" s="334">
        <f>AH45</f>
        <v>2</v>
      </c>
      <c r="MF44" s="334"/>
      <c r="MG44" s="90"/>
      <c r="MH44" s="462">
        <f>AM44-AO44</f>
        <v>-50</v>
      </c>
      <c r="MI44" s="153"/>
      <c r="MJ44" s="461">
        <f>AP44-AR44</f>
        <v>-42</v>
      </c>
      <c r="MK44" s="188"/>
      <c r="ML44" s="336">
        <f>SUM(C46+E46+G46+I46+K46+M46+O46+Q46+S46+U46+W46+Y46+AC46+AE46+AG46)</f>
        <v>14040</v>
      </c>
      <c r="MM44" s="153"/>
      <c r="MN44" s="462">
        <f>(AT44*100000000)+(MH44*1000000)+(MJ44*10000)+AS44-MP44</f>
        <v>349580936</v>
      </c>
      <c r="MO44" s="90"/>
      <c r="MP44" s="327">
        <f t="shared" ref="MP44" si="23">IF(AI44=0,100000000,0)</f>
        <v>0</v>
      </c>
      <c r="MQ44" s="90"/>
      <c r="MR44" s="90"/>
      <c r="MS44" s="90"/>
      <c r="MT44" s="90"/>
      <c r="MU44" s="90"/>
      <c r="MV44" s="90"/>
      <c r="MW44" s="90"/>
      <c r="MX44" s="90"/>
      <c r="MY44" s="90"/>
      <c r="MZ44" s="90"/>
      <c r="NA44" s="90"/>
      <c r="NB44" s="90"/>
      <c r="NC44" s="90"/>
      <c r="ND44" s="90"/>
      <c r="NE44" s="90"/>
      <c r="NF44" s="90"/>
      <c r="NG44" s="90"/>
      <c r="NH44" s="90"/>
      <c r="NI44" s="90"/>
      <c r="NJ44" s="90"/>
      <c r="NK44" s="90"/>
      <c r="NL44" s="90"/>
      <c r="NM44" s="90"/>
      <c r="NN44" s="90"/>
      <c r="NO44" s="90"/>
      <c r="NP44" s="90"/>
      <c r="NQ44" s="90"/>
      <c r="NR44" s="90"/>
      <c r="NS44" s="90"/>
      <c r="NT44" s="90"/>
      <c r="NU44" s="90"/>
      <c r="NV44" s="90"/>
      <c r="NW44" s="90"/>
      <c r="NX44" s="90"/>
      <c r="NY44" s="90"/>
      <c r="NZ44" s="90"/>
      <c r="OA44" s="90"/>
      <c r="OB44" s="90"/>
      <c r="OC44" s="90"/>
      <c r="OD44" s="90"/>
      <c r="OE44" s="90"/>
      <c r="OF44" s="90"/>
      <c r="OG44" s="90"/>
      <c r="OH44" s="90"/>
      <c r="OI44" s="90"/>
      <c r="OJ44" s="90"/>
      <c r="OK44" s="90"/>
      <c r="OL44" s="90"/>
      <c r="OM44" s="90"/>
      <c r="ON44" s="90"/>
      <c r="OO44" s="90"/>
      <c r="OP44" s="90"/>
      <c r="OQ44" s="90"/>
      <c r="OR44" s="90"/>
      <c r="OS44" s="90"/>
      <c r="OT44" s="90"/>
      <c r="OU44" s="90"/>
      <c r="OV44" s="90"/>
      <c r="OW44" s="90"/>
      <c r="OX44" s="90"/>
      <c r="OY44" s="90"/>
      <c r="OZ44" s="90"/>
      <c r="PA44" s="90"/>
      <c r="PB44" s="90"/>
      <c r="PC44" s="90"/>
      <c r="PD44" s="90"/>
      <c r="PE44" s="90"/>
      <c r="PF44" s="90"/>
      <c r="PG44" s="90"/>
      <c r="PH44" s="90"/>
      <c r="PI44" s="90"/>
      <c r="PJ44" s="90"/>
      <c r="PK44" s="90"/>
      <c r="PL44" s="90"/>
      <c r="PM44" s="90"/>
      <c r="PN44" s="90"/>
      <c r="PO44" s="90"/>
      <c r="PP44" s="90"/>
      <c r="PQ44" s="90"/>
      <c r="PR44" s="90"/>
      <c r="PS44" s="90"/>
      <c r="PT44" s="90"/>
      <c r="PU44" s="90"/>
      <c r="PV44" s="90"/>
      <c r="PW44" s="90"/>
      <c r="PX44" s="90"/>
      <c r="PY44" s="90"/>
      <c r="PZ44" s="90"/>
      <c r="QA44" s="90"/>
      <c r="QB44" s="90"/>
      <c r="QC44" s="90"/>
      <c r="QD44" s="90"/>
      <c r="QE44" s="90"/>
      <c r="QF44" s="90"/>
      <c r="QG44" s="90"/>
      <c r="QH44" s="90"/>
      <c r="QI44" s="90"/>
      <c r="QJ44" s="90"/>
      <c r="QK44" s="90"/>
      <c r="QL44" s="90"/>
      <c r="QM44" s="90"/>
      <c r="QN44" s="90"/>
      <c r="QO44" s="90"/>
      <c r="QP44" s="90"/>
      <c r="QQ44" s="90"/>
      <c r="QR44" s="90"/>
      <c r="QS44" s="90"/>
      <c r="QT44" s="90"/>
      <c r="QU44" s="90"/>
      <c r="QV44" s="90"/>
      <c r="QW44" s="90"/>
      <c r="QX44" s="90"/>
      <c r="QY44" s="90"/>
      <c r="QZ44" s="90"/>
      <c r="RA44" s="90"/>
      <c r="RB44" s="90"/>
      <c r="RC44" s="90"/>
      <c r="RD44" s="90"/>
      <c r="RE44" s="90"/>
      <c r="RF44" s="90"/>
      <c r="RG44" s="90"/>
      <c r="RH44" s="90"/>
      <c r="RI44" s="90"/>
      <c r="RJ44" s="90"/>
      <c r="RK44" s="90"/>
      <c r="RL44" s="90"/>
      <c r="RM44" s="90"/>
      <c r="RN44" s="90"/>
      <c r="RO44" s="90"/>
      <c r="RP44" s="90"/>
      <c r="RQ44" s="90"/>
      <c r="RR44" s="90"/>
      <c r="RS44" s="90"/>
      <c r="RT44" s="90"/>
      <c r="RU44" s="90"/>
      <c r="RV44" s="90"/>
      <c r="RW44" s="90"/>
      <c r="RX44" s="90"/>
      <c r="RY44" s="90"/>
      <c r="RZ44" s="90"/>
      <c r="SA44" s="90"/>
      <c r="SB44" s="90"/>
      <c r="SC44" s="90"/>
      <c r="SD44" s="90"/>
      <c r="SE44" s="90"/>
      <c r="SF44" s="90"/>
      <c r="SG44" s="90"/>
      <c r="SH44" s="90"/>
      <c r="SI44" s="90"/>
      <c r="SJ44" s="90"/>
      <c r="SK44" s="90"/>
      <c r="SL44" s="90"/>
      <c r="SM44" s="90"/>
      <c r="SN44" s="90"/>
      <c r="SO44" s="90"/>
      <c r="SP44" s="90"/>
      <c r="SQ44" s="90"/>
      <c r="SR44" s="90"/>
      <c r="SS44" s="90"/>
      <c r="ST44" s="90"/>
      <c r="SU44" s="90"/>
      <c r="SV44" s="90"/>
      <c r="SW44" s="90"/>
      <c r="SX44" s="90"/>
      <c r="SY44" s="90"/>
      <c r="SZ44" s="90"/>
      <c r="TA44" s="90"/>
      <c r="TB44" s="90"/>
      <c r="TC44" s="90"/>
      <c r="TD44" s="90"/>
      <c r="TE44" s="90"/>
      <c r="TF44" s="90"/>
      <c r="TG44" s="90"/>
      <c r="TH44" s="90"/>
      <c r="TI44" s="90"/>
      <c r="TJ44" s="90"/>
      <c r="TK44" s="90"/>
      <c r="TL44" s="90"/>
      <c r="TM44" s="90"/>
      <c r="TN44" s="90"/>
      <c r="TO44" s="90"/>
      <c r="TP44" s="90"/>
      <c r="TQ44" s="90"/>
      <c r="TR44" s="90"/>
      <c r="TS44" s="90"/>
      <c r="TT44" s="90"/>
      <c r="TU44" s="90"/>
      <c r="TV44" s="90"/>
      <c r="TW44" s="90"/>
      <c r="TX44" s="90"/>
      <c r="TY44" s="90"/>
      <c r="TZ44" s="90"/>
      <c r="UA44" s="90"/>
      <c r="UB44" s="90"/>
      <c r="UC44" s="90"/>
      <c r="UD44" s="90"/>
      <c r="UE44" s="90"/>
      <c r="UF44" s="90"/>
      <c r="UG44" s="90"/>
      <c r="UH44" s="90"/>
      <c r="UI44" s="90"/>
      <c r="UJ44" s="90"/>
      <c r="UK44" s="90"/>
      <c r="UL44" s="90"/>
      <c r="UM44" s="90"/>
      <c r="UN44" s="90"/>
      <c r="UO44" s="90"/>
      <c r="UP44" s="90"/>
      <c r="UQ44" s="90"/>
      <c r="UR44" s="90"/>
      <c r="US44" s="90"/>
      <c r="UT44" s="90"/>
      <c r="UU44" s="90"/>
      <c r="UV44" s="90"/>
      <c r="UW44" s="90"/>
      <c r="UX44" s="90"/>
      <c r="UY44" s="90"/>
      <c r="UZ44" s="90"/>
      <c r="VA44" s="90"/>
      <c r="VB44" s="90"/>
      <c r="VC44" s="90"/>
      <c r="VD44" s="90"/>
      <c r="VE44" s="90"/>
      <c r="VF44" s="90"/>
      <c r="VG44" s="90"/>
      <c r="VH44" s="90"/>
      <c r="VI44" s="90"/>
      <c r="VJ44" s="90"/>
      <c r="VK44" s="90"/>
      <c r="VL44" s="90"/>
      <c r="VM44" s="90"/>
      <c r="VN44" s="90"/>
      <c r="VO44" s="90"/>
      <c r="VP44" s="90"/>
      <c r="VQ44" s="90"/>
      <c r="VR44" s="90"/>
      <c r="VS44" s="90"/>
      <c r="VT44" s="90"/>
      <c r="VU44" s="90"/>
      <c r="VV44" s="90"/>
      <c r="VW44" s="90"/>
      <c r="VX44" s="90"/>
      <c r="VY44" s="90"/>
      <c r="VZ44" s="90"/>
      <c r="WA44" s="90"/>
      <c r="WB44" s="90"/>
      <c r="WC44" s="90"/>
      <c r="WD44" s="90"/>
      <c r="WE44" s="90"/>
      <c r="WF44" s="90"/>
      <c r="WG44" s="90"/>
      <c r="WH44" s="90"/>
      <c r="WI44" s="90"/>
      <c r="WJ44" s="90"/>
      <c r="WK44" s="90"/>
      <c r="WL44" s="90"/>
      <c r="WM44" s="90"/>
      <c r="WN44" s="90"/>
      <c r="WO44" s="90"/>
      <c r="WP44" s="90"/>
      <c r="WQ44" s="90"/>
      <c r="WR44" s="90"/>
      <c r="WS44" s="90"/>
      <c r="WT44" s="90"/>
      <c r="WU44" s="90"/>
      <c r="WV44" s="90"/>
      <c r="WW44" s="90"/>
      <c r="WX44" s="90"/>
      <c r="WY44" s="90"/>
      <c r="WZ44" s="90"/>
      <c r="XA44" s="90"/>
      <c r="XB44" s="90"/>
      <c r="XC44" s="90"/>
      <c r="XD44" s="90"/>
      <c r="XE44" s="90"/>
      <c r="XF44" s="90"/>
      <c r="XG44" s="90"/>
      <c r="XH44" s="90"/>
      <c r="XI44" s="90"/>
      <c r="XJ44" s="90"/>
      <c r="XK44" s="90"/>
      <c r="XL44" s="90"/>
      <c r="XM44" s="90"/>
      <c r="XN44" s="90"/>
      <c r="XO44" s="90"/>
      <c r="XP44" s="90"/>
      <c r="XQ44" s="90"/>
      <c r="XR44" s="90"/>
      <c r="XS44" s="90"/>
      <c r="XT44" s="90"/>
      <c r="XU44" s="90"/>
      <c r="XV44" s="90"/>
      <c r="XW44" s="90"/>
      <c r="XX44" s="90"/>
      <c r="XY44" s="90"/>
      <c r="XZ44" s="90"/>
      <c r="YA44" s="90"/>
      <c r="YB44" s="90"/>
      <c r="YC44" s="90"/>
      <c r="YD44" s="90"/>
      <c r="YE44" s="90"/>
      <c r="YF44" s="90"/>
      <c r="YG44" s="90"/>
      <c r="YH44" s="90"/>
      <c r="YI44" s="90"/>
      <c r="YJ44" s="90"/>
      <c r="YK44" s="90"/>
      <c r="YL44" s="90"/>
      <c r="YM44" s="90"/>
      <c r="YN44" s="90"/>
      <c r="YO44" s="90"/>
      <c r="YP44" s="90"/>
      <c r="YQ44" s="90"/>
      <c r="YR44" s="90"/>
      <c r="YS44" s="90"/>
      <c r="YT44" s="90"/>
      <c r="YU44" s="90"/>
      <c r="YV44" s="90"/>
      <c r="YW44" s="90"/>
      <c r="YX44" s="90"/>
      <c r="YY44" s="90"/>
      <c r="YZ44" s="90"/>
      <c r="ZA44" s="90"/>
      <c r="ZB44" s="90"/>
      <c r="ZC44" s="90"/>
      <c r="ZD44" s="90"/>
      <c r="ZE44" s="90"/>
      <c r="ZF44" s="90"/>
      <c r="ZG44" s="90"/>
      <c r="ZH44" s="90"/>
      <c r="ZI44" s="90"/>
      <c r="ZJ44" s="90"/>
      <c r="ZK44" s="90"/>
      <c r="ZL44" s="90"/>
      <c r="ZM44" s="90"/>
      <c r="ZN44" s="90"/>
      <c r="ZO44" s="90"/>
      <c r="ZP44" s="90"/>
      <c r="ZQ44" s="90"/>
      <c r="ZR44" s="90"/>
      <c r="ZS44" s="90"/>
      <c r="ZT44" s="90"/>
      <c r="ZU44" s="90"/>
      <c r="ZV44" s="90"/>
      <c r="ZW44" s="90"/>
      <c r="ZX44" s="90"/>
      <c r="ZY44" s="90"/>
      <c r="ZZ44" s="90"/>
      <c r="AAA44" s="90"/>
      <c r="AAB44" s="90"/>
      <c r="AAC44" s="90"/>
      <c r="AAD44" s="90"/>
      <c r="AAE44" s="90"/>
      <c r="AAF44" s="90"/>
      <c r="AAG44" s="90"/>
      <c r="AAH44" s="90"/>
      <c r="AAI44" s="90"/>
      <c r="AAJ44" s="90"/>
      <c r="AAK44" s="90"/>
      <c r="AAL44" s="90"/>
      <c r="AAM44" s="90"/>
      <c r="AAN44" s="90"/>
      <c r="AAO44" s="90"/>
      <c r="AAP44" s="90"/>
      <c r="AAQ44" s="90"/>
      <c r="AAR44" s="90"/>
      <c r="AAS44" s="90"/>
      <c r="AAT44" s="90"/>
      <c r="AAU44" s="90"/>
      <c r="AAV44" s="90"/>
      <c r="AAW44" s="90"/>
      <c r="AAX44" s="90"/>
      <c r="AAY44" s="90"/>
      <c r="AAZ44" s="90"/>
      <c r="ABA44" s="90"/>
      <c r="ABB44" s="90"/>
      <c r="ABC44" s="90"/>
      <c r="ABD44" s="90"/>
      <c r="ABE44" s="90"/>
      <c r="ABF44" s="90"/>
      <c r="ABG44" s="90"/>
      <c r="ABH44" s="90"/>
      <c r="ABI44" s="90"/>
      <c r="ABJ44" s="90"/>
      <c r="ABK44" s="90"/>
      <c r="ABL44" s="90"/>
      <c r="ABM44" s="90"/>
      <c r="ABN44" s="90"/>
      <c r="ABO44" s="90"/>
      <c r="ABP44" s="90"/>
      <c r="ABQ44" s="90"/>
      <c r="ABR44" s="90"/>
      <c r="ABS44" s="90"/>
      <c r="ABT44" s="90"/>
      <c r="ABU44" s="90"/>
      <c r="ABV44" s="90"/>
      <c r="ABW44" s="90"/>
      <c r="ABX44" s="90"/>
      <c r="ABY44" s="90"/>
      <c r="ABZ44" s="90"/>
      <c r="ACA44" s="90"/>
      <c r="ACB44" s="90"/>
      <c r="ACC44" s="90"/>
      <c r="ACD44" s="90"/>
      <c r="ACE44" s="90"/>
      <c r="ACF44" s="90"/>
      <c r="ACG44" s="90"/>
      <c r="ACH44" s="90"/>
      <c r="ACI44" s="90"/>
      <c r="ACJ44" s="90"/>
      <c r="ACK44" s="90"/>
      <c r="ACL44" s="90"/>
      <c r="ACM44" s="90"/>
      <c r="ACN44" s="90"/>
      <c r="ACO44" s="90"/>
      <c r="ACP44" s="90"/>
      <c r="ACQ44" s="90"/>
      <c r="ACR44" s="90"/>
      <c r="ACS44" s="90"/>
      <c r="ACT44" s="90"/>
      <c r="ACU44" s="90"/>
      <c r="ACV44" s="90"/>
      <c r="ACW44" s="90"/>
      <c r="ACX44" s="90"/>
      <c r="ACY44" s="90"/>
      <c r="ACZ44" s="90"/>
      <c r="ADA44" s="90"/>
      <c r="ADB44" s="90"/>
      <c r="ADC44" s="90"/>
      <c r="ADD44" s="90"/>
      <c r="ADE44" s="90"/>
      <c r="ADF44" s="90"/>
      <c r="ADG44" s="90"/>
      <c r="ADH44" s="90"/>
      <c r="ADI44" s="90"/>
      <c r="ADJ44" s="90"/>
      <c r="ADK44" s="90"/>
      <c r="ADL44" s="90"/>
      <c r="ADM44" s="90"/>
      <c r="ADN44" s="90"/>
      <c r="ADO44" s="90"/>
      <c r="ADP44" s="90"/>
      <c r="ADQ44" s="90"/>
      <c r="ADR44" s="90"/>
      <c r="ADS44" s="90"/>
      <c r="ADT44" s="90"/>
      <c r="ADU44" s="90"/>
      <c r="ADV44" s="90"/>
      <c r="ADW44" s="90"/>
      <c r="ADX44" s="90"/>
      <c r="ADY44" s="90"/>
      <c r="ADZ44" s="90"/>
      <c r="AEA44" s="90"/>
      <c r="AEB44" s="90"/>
      <c r="AEC44" s="90"/>
      <c r="AED44" s="90"/>
      <c r="AEE44" s="90"/>
      <c r="AEF44" s="90"/>
      <c r="AEG44" s="90"/>
      <c r="AEH44" s="90"/>
      <c r="AEI44" s="90"/>
      <c r="AEJ44" s="90"/>
      <c r="AEK44" s="90"/>
      <c r="AEL44" s="90"/>
      <c r="AEM44" s="90"/>
      <c r="AEN44" s="90"/>
      <c r="AEO44" s="90"/>
      <c r="AEP44" s="90"/>
      <c r="AEQ44" s="90"/>
      <c r="AER44" s="90"/>
      <c r="AES44" s="90"/>
      <c r="AET44" s="90"/>
      <c r="AEU44" s="90"/>
      <c r="AEV44" s="90"/>
      <c r="AEW44" s="90"/>
      <c r="AEX44" s="90"/>
      <c r="AEY44" s="90"/>
      <c r="AEZ44" s="90"/>
      <c r="AFA44" s="90"/>
      <c r="AFB44" s="90"/>
      <c r="AFC44" s="90"/>
      <c r="AFD44" s="90"/>
      <c r="AFE44" s="90"/>
      <c r="AFF44" s="90"/>
      <c r="AFG44" s="90"/>
      <c r="AFH44" s="90"/>
      <c r="AFI44" s="90"/>
      <c r="AFJ44" s="90"/>
      <c r="AFK44" s="90"/>
      <c r="AFL44" s="90"/>
      <c r="AFM44" s="90"/>
      <c r="AFN44" s="90"/>
      <c r="AFO44" s="90"/>
      <c r="AFP44" s="90"/>
      <c r="AFQ44" s="90"/>
      <c r="AFR44" s="90"/>
      <c r="AFS44" s="90"/>
      <c r="AFT44" s="90"/>
      <c r="AFU44" s="90"/>
      <c r="AFV44" s="90"/>
      <c r="AFW44" s="90"/>
      <c r="AFX44" s="90"/>
      <c r="AFY44" s="90"/>
      <c r="AFZ44" s="90"/>
      <c r="AGA44" s="90"/>
      <c r="AGB44" s="90"/>
      <c r="AGC44" s="90"/>
      <c r="AGD44" s="90"/>
      <c r="AGE44" s="90"/>
      <c r="AGF44" s="90"/>
      <c r="AGG44" s="90"/>
      <c r="AGH44" s="90"/>
      <c r="AGI44" s="90"/>
      <c r="AGJ44" s="90"/>
      <c r="AGK44" s="90"/>
      <c r="AGL44" s="90"/>
      <c r="AGM44" s="90"/>
      <c r="AGN44" s="90"/>
      <c r="AGO44" s="90"/>
      <c r="AGP44" s="90"/>
      <c r="AGQ44" s="90"/>
      <c r="AGR44" s="90"/>
      <c r="AGS44" s="90"/>
      <c r="AGT44" s="90"/>
      <c r="AGU44" s="90"/>
      <c r="AGV44" s="90"/>
      <c r="AGW44" s="90"/>
      <c r="AGX44" s="90"/>
      <c r="AGY44" s="90"/>
      <c r="AGZ44" s="90"/>
      <c r="AHA44" s="90"/>
      <c r="AHB44" s="90"/>
      <c r="AHC44" s="90"/>
      <c r="AHD44" s="90"/>
      <c r="AHE44" s="90"/>
      <c r="AHF44" s="90"/>
      <c r="AHG44" s="90"/>
      <c r="AHH44" s="90"/>
      <c r="AHI44" s="90"/>
      <c r="AHJ44" s="90"/>
      <c r="AHK44" s="90"/>
      <c r="AHL44" s="90"/>
      <c r="AHM44" s="90"/>
      <c r="AHN44" s="90"/>
      <c r="AHO44" s="90"/>
      <c r="AHP44" s="90"/>
      <c r="AHQ44" s="90"/>
      <c r="AHR44" s="90"/>
      <c r="AHS44" s="90"/>
      <c r="AHT44" s="90"/>
      <c r="AHU44" s="90"/>
      <c r="AHV44" s="90"/>
      <c r="AHW44" s="90"/>
      <c r="AHX44" s="90"/>
      <c r="AHY44" s="90"/>
      <c r="AHZ44" s="90"/>
      <c r="AIA44" s="90"/>
      <c r="AIB44" s="90"/>
      <c r="AIC44" s="90"/>
      <c r="AID44" s="90"/>
      <c r="AIE44" s="90"/>
      <c r="AIF44" s="90"/>
      <c r="AIG44" s="90"/>
      <c r="AIH44" s="90"/>
      <c r="AII44" s="90"/>
      <c r="AIJ44" s="90"/>
      <c r="AIK44" s="90"/>
      <c r="AIL44" s="90"/>
      <c r="AIM44" s="90"/>
      <c r="AIN44" s="90"/>
      <c r="AIO44" s="90"/>
      <c r="AIP44" s="90"/>
      <c r="AIQ44" s="90"/>
      <c r="AIR44" s="90"/>
      <c r="AIS44" s="90"/>
      <c r="AIT44" s="90"/>
      <c r="AIU44" s="90"/>
      <c r="AIV44" s="90"/>
      <c r="AIW44" s="90"/>
      <c r="AIX44" s="90"/>
      <c r="AIY44" s="90"/>
      <c r="AIZ44" s="90"/>
      <c r="AJA44" s="90"/>
      <c r="AJB44" s="90"/>
      <c r="AJC44" s="90"/>
      <c r="AJD44" s="90"/>
      <c r="AJE44" s="90"/>
      <c r="AJF44" s="90"/>
      <c r="AJG44" s="90"/>
      <c r="AJH44" s="90"/>
      <c r="AJI44" s="90"/>
      <c r="AJJ44" s="90"/>
      <c r="AJK44" s="90"/>
      <c r="AJL44" s="90"/>
      <c r="AJM44" s="90"/>
      <c r="AJN44" s="90"/>
      <c r="AJO44" s="90"/>
      <c r="AJP44" s="90"/>
      <c r="AJQ44" s="90"/>
      <c r="AJR44" s="90"/>
      <c r="AJS44" s="90"/>
      <c r="AJT44" s="90"/>
      <c r="AJU44" s="90"/>
      <c r="AJV44" s="90"/>
      <c r="AJW44" s="90"/>
      <c r="AJX44" s="90"/>
      <c r="AJY44" s="90"/>
      <c r="AJZ44" s="90"/>
      <c r="AKA44" s="90"/>
      <c r="AKB44" s="90"/>
      <c r="AKC44" s="90"/>
      <c r="AKD44" s="90"/>
      <c r="AKE44" s="90"/>
      <c r="AKF44" s="90"/>
      <c r="AKG44" s="90"/>
      <c r="AKH44" s="90"/>
      <c r="AKI44" s="90"/>
      <c r="AKJ44" s="90"/>
      <c r="AKK44" s="90"/>
      <c r="AKL44" s="90"/>
      <c r="AKM44" s="90"/>
      <c r="AKN44" s="90"/>
      <c r="AKO44" s="90"/>
      <c r="AKP44" s="90"/>
      <c r="AKQ44" s="90"/>
      <c r="AKR44" s="90"/>
      <c r="AKS44" s="90"/>
      <c r="AKT44" s="90"/>
      <c r="AKU44" s="90"/>
      <c r="AKV44" s="90"/>
      <c r="AKW44" s="90"/>
      <c r="AKX44" s="90"/>
      <c r="AKY44" s="90"/>
      <c r="AKZ44" s="90"/>
      <c r="ALA44" s="90"/>
      <c r="ALB44" s="90"/>
      <c r="ALC44" s="90"/>
      <c r="ALD44" s="90"/>
      <c r="ALE44" s="90"/>
      <c r="ALF44" s="90"/>
      <c r="ALG44" s="90"/>
      <c r="ALH44" s="90"/>
      <c r="ALI44" s="90"/>
      <c r="ALJ44" s="90"/>
      <c r="ALK44" s="90"/>
      <c r="ALL44" s="90"/>
      <c r="ALM44" s="90"/>
      <c r="ALN44" s="90"/>
      <c r="ALO44" s="90"/>
      <c r="ALP44" s="90"/>
      <c r="ALQ44" s="90"/>
      <c r="ALR44" s="90"/>
      <c r="ALS44" s="90"/>
      <c r="ALT44" s="90"/>
      <c r="ALU44" s="90"/>
      <c r="ALV44" s="90"/>
      <c r="ALW44" s="90"/>
      <c r="ALX44" s="90"/>
      <c r="ALY44" s="90"/>
      <c r="ALZ44" s="90"/>
      <c r="AMA44" s="90"/>
      <c r="AMB44" s="90"/>
      <c r="AMC44" s="90"/>
      <c r="AMD44" s="90"/>
      <c r="AME44" s="90"/>
      <c r="AMF44" s="90"/>
      <c r="AMG44" s="90"/>
      <c r="AMH44" s="90"/>
      <c r="AMI44" s="90"/>
      <c r="AMJ44" s="90"/>
      <c r="AMK44" s="90"/>
      <c r="AML44" s="90"/>
      <c r="AMM44" s="90"/>
      <c r="AMN44" s="90"/>
      <c r="AMO44" s="90"/>
      <c r="AMP44" s="90"/>
      <c r="AMQ44" s="90"/>
      <c r="AMR44" s="90"/>
      <c r="AMS44" s="90"/>
      <c r="AMT44" s="90"/>
      <c r="AMU44" s="90"/>
      <c r="AMV44" s="90"/>
      <c r="AMW44" s="90"/>
      <c r="AMX44" s="90"/>
      <c r="AMY44" s="90"/>
      <c r="AMZ44" s="90"/>
      <c r="ANA44" s="90"/>
      <c r="ANB44" s="90"/>
      <c r="ANC44" s="90"/>
      <c r="AND44" s="90"/>
      <c r="ANE44" s="90"/>
      <c r="ANF44" s="90"/>
      <c r="ANG44" s="90"/>
      <c r="ANH44" s="90"/>
      <c r="ANI44" s="90"/>
      <c r="ANJ44" s="90"/>
      <c r="ANK44" s="90"/>
      <c r="ANL44" s="90"/>
      <c r="ANM44" s="90"/>
      <c r="ANN44" s="90"/>
      <c r="ANO44" s="90"/>
      <c r="ANP44" s="90"/>
      <c r="ANQ44" s="90"/>
      <c r="ANR44" s="90"/>
      <c r="ANS44" s="90"/>
      <c r="ANT44" s="90"/>
      <c r="ANU44" s="90"/>
      <c r="ANV44" s="90"/>
      <c r="ANW44" s="90"/>
      <c r="ANX44" s="90"/>
      <c r="ANY44" s="90"/>
      <c r="ANZ44" s="90"/>
      <c r="AOA44" s="90"/>
      <c r="AOB44" s="90"/>
      <c r="AOC44" s="90"/>
      <c r="AOD44" s="90"/>
      <c r="AOE44" s="90"/>
      <c r="AOF44" s="90"/>
      <c r="AOG44" s="90"/>
      <c r="AOH44" s="90"/>
      <c r="AOI44" s="90"/>
      <c r="AOJ44" s="90"/>
      <c r="AOK44" s="90"/>
      <c r="AOL44" s="90"/>
      <c r="AOM44" s="90"/>
      <c r="AON44" s="90"/>
      <c r="AOO44" s="90"/>
      <c r="AOP44" s="90"/>
      <c r="AOQ44" s="90"/>
      <c r="AOR44" s="90"/>
      <c r="AOS44" s="90"/>
      <c r="AOT44" s="90"/>
      <c r="AOU44" s="90"/>
      <c r="AOV44" s="90"/>
      <c r="AOW44" s="90"/>
      <c r="AOX44" s="90"/>
      <c r="AOY44" s="90"/>
      <c r="AOZ44" s="90"/>
      <c r="APA44" s="90"/>
      <c r="APB44" s="90"/>
      <c r="APC44" s="90"/>
      <c r="APD44" s="90"/>
      <c r="APE44" s="90"/>
      <c r="APF44" s="90"/>
      <c r="APG44" s="90"/>
      <c r="APH44" s="90"/>
      <c r="API44" s="90"/>
      <c r="APJ44" s="90"/>
      <c r="APK44" s="90"/>
      <c r="APL44" s="90"/>
      <c r="APM44" s="90"/>
      <c r="APN44" s="90"/>
      <c r="APO44" s="90"/>
      <c r="APP44" s="90"/>
      <c r="APQ44" s="90"/>
      <c r="APR44" s="90"/>
      <c r="APS44" s="90"/>
      <c r="APT44" s="90"/>
      <c r="APU44" s="90"/>
      <c r="APV44" s="90"/>
      <c r="APW44" s="90"/>
      <c r="APX44" s="90"/>
      <c r="APY44" s="90"/>
      <c r="APZ44" s="90"/>
      <c r="AQA44" s="90"/>
      <c r="AQB44" s="90"/>
      <c r="AQC44" s="90"/>
      <c r="AQD44" s="90"/>
      <c r="AQE44" s="90"/>
      <c r="AQF44" s="90"/>
      <c r="AQG44" s="90"/>
      <c r="AQH44" s="90"/>
      <c r="AQI44" s="90"/>
      <c r="AQJ44" s="90"/>
      <c r="AQK44" s="90"/>
      <c r="AQL44" s="90"/>
      <c r="AQM44" s="90"/>
      <c r="AQN44" s="90"/>
      <c r="AQO44" s="90"/>
      <c r="AQP44" s="90"/>
      <c r="AQQ44" s="90"/>
      <c r="AQR44" s="90"/>
      <c r="AQS44" s="90"/>
      <c r="AQT44" s="90"/>
      <c r="AQU44" s="90"/>
      <c r="AQV44" s="90"/>
      <c r="AQW44" s="90"/>
      <c r="AQX44" s="90"/>
      <c r="AQY44" s="90"/>
      <c r="AQZ44" s="90"/>
      <c r="ARA44" s="90"/>
      <c r="ARB44" s="90"/>
      <c r="ARC44" s="90"/>
      <c r="ARD44" s="90"/>
      <c r="ARE44" s="90"/>
      <c r="ARF44" s="90"/>
      <c r="ARG44" s="90"/>
      <c r="ARH44" s="90"/>
      <c r="ARI44" s="90"/>
      <c r="ARJ44" s="90"/>
      <c r="ARK44" s="90"/>
      <c r="ARL44" s="90"/>
      <c r="ARM44" s="90"/>
      <c r="ARN44" s="90"/>
      <c r="ARO44" s="90"/>
      <c r="ARP44" s="90"/>
      <c r="ARQ44" s="90"/>
      <c r="ARR44" s="90"/>
      <c r="ARS44" s="90"/>
      <c r="ART44" s="90"/>
      <c r="ARU44" s="90"/>
      <c r="ARV44" s="90"/>
      <c r="ARW44" s="90"/>
      <c r="ARX44" s="90"/>
      <c r="ARY44" s="90"/>
      <c r="ARZ44" s="90"/>
      <c r="ASA44" s="90"/>
      <c r="ASB44" s="90"/>
      <c r="ASC44" s="90"/>
      <c r="ASD44" s="90"/>
      <c r="ASE44" s="90"/>
      <c r="ASF44" s="90"/>
      <c r="ASG44" s="90"/>
      <c r="ASH44" s="90"/>
      <c r="ASI44" s="90"/>
      <c r="ASJ44" s="90"/>
      <c r="ASK44" s="90"/>
      <c r="ASL44" s="90"/>
      <c r="ASM44" s="90"/>
      <c r="ASN44" s="90"/>
      <c r="ASO44" s="90"/>
      <c r="ASP44" s="90"/>
      <c r="ASQ44" s="90"/>
      <c r="ASR44" s="90"/>
      <c r="ASS44" s="90"/>
      <c r="AST44" s="90"/>
      <c r="ASU44" s="90"/>
      <c r="ASV44" s="90"/>
      <c r="ASW44" s="90"/>
      <c r="ASX44" s="90"/>
      <c r="ASY44" s="90"/>
      <c r="ASZ44" s="90"/>
      <c r="ATA44" s="90"/>
      <c r="ATB44" s="90"/>
      <c r="ATC44" s="90"/>
      <c r="ATD44" s="90"/>
      <c r="ATE44" s="90"/>
      <c r="ATF44" s="90"/>
      <c r="ATG44" s="90"/>
      <c r="ATH44" s="90"/>
      <c r="ATI44" s="90"/>
      <c r="ATJ44" s="90"/>
      <c r="ATK44" s="90"/>
      <c r="ATL44" s="90"/>
      <c r="ATM44" s="90"/>
      <c r="ATN44" s="90"/>
      <c r="ATO44" s="90"/>
      <c r="ATP44" s="90"/>
      <c r="ATQ44" s="90"/>
      <c r="ATR44" s="90"/>
      <c r="ATS44" s="90"/>
      <c r="ATT44" s="90"/>
      <c r="ATU44" s="90"/>
      <c r="ATV44" s="90"/>
      <c r="ATW44" s="90"/>
      <c r="ATX44" s="90"/>
      <c r="ATY44" s="90"/>
      <c r="ATZ44" s="90"/>
      <c r="AUA44" s="90"/>
      <c r="AUB44" s="90"/>
      <c r="AUC44" s="90"/>
      <c r="AUD44" s="90"/>
      <c r="AUE44" s="90"/>
      <c r="AUF44" s="90"/>
      <c r="AUG44" s="90"/>
      <c r="AUH44" s="90"/>
      <c r="AUI44" s="90"/>
      <c r="AUJ44" s="90"/>
      <c r="AUK44" s="90"/>
      <c r="AUL44" s="90"/>
      <c r="AUM44" s="90"/>
      <c r="AUN44" s="90"/>
      <c r="AUO44" s="90"/>
      <c r="AUP44" s="90"/>
      <c r="AUQ44" s="90"/>
      <c r="AUR44" s="90"/>
      <c r="AUS44" s="90"/>
      <c r="AUT44" s="90"/>
      <c r="AUU44" s="90"/>
      <c r="AUV44" s="90"/>
      <c r="AUW44" s="90"/>
      <c r="AUX44" s="90"/>
      <c r="AUY44" s="90"/>
      <c r="AUZ44" s="90"/>
      <c r="AVA44" s="90"/>
      <c r="AVB44" s="90"/>
      <c r="AVC44" s="90"/>
      <c r="AVD44" s="90"/>
      <c r="AVE44" s="90"/>
      <c r="AVF44" s="90"/>
      <c r="AVG44" s="90"/>
      <c r="AVH44" s="90"/>
      <c r="AVI44" s="90"/>
      <c r="AVJ44" s="90"/>
      <c r="AVK44" s="90"/>
      <c r="AVL44" s="90"/>
      <c r="AVM44" s="90"/>
      <c r="AVN44" s="90"/>
      <c r="AVO44" s="90"/>
      <c r="AVP44" s="90"/>
      <c r="AVQ44" s="90"/>
      <c r="AVR44" s="90"/>
      <c r="AVS44" s="90"/>
      <c r="AVT44" s="90"/>
      <c r="AVU44" s="90"/>
      <c r="AVV44" s="90"/>
      <c r="AVW44" s="90"/>
      <c r="AVX44" s="90"/>
      <c r="AVY44" s="90"/>
      <c r="AVZ44" s="90"/>
      <c r="AWA44" s="90"/>
      <c r="AWB44" s="90"/>
      <c r="AWC44" s="90"/>
      <c r="AWD44" s="90"/>
      <c r="AWE44" s="90"/>
      <c r="AWF44" s="90"/>
      <c r="AWG44" s="90"/>
      <c r="AWH44" s="90"/>
      <c r="AWI44" s="90"/>
      <c r="AWJ44" s="90"/>
      <c r="AWK44" s="90"/>
      <c r="AWL44" s="90"/>
      <c r="AWM44" s="90"/>
      <c r="AWN44" s="90"/>
      <c r="AWO44" s="90"/>
      <c r="AWP44" s="90"/>
      <c r="AWQ44" s="90"/>
      <c r="AWR44" s="90"/>
      <c r="AWS44" s="90"/>
      <c r="AWT44" s="90"/>
      <c r="AWU44" s="90"/>
      <c r="AWV44" s="90"/>
      <c r="AWW44" s="90"/>
      <c r="AWX44" s="90"/>
      <c r="AWY44" s="90"/>
      <c r="AWZ44" s="90"/>
      <c r="AXA44" s="90"/>
      <c r="AXB44" s="90"/>
      <c r="AXC44" s="90"/>
      <c r="AXD44" s="90"/>
      <c r="AXE44" s="90"/>
      <c r="AXF44" s="90"/>
      <c r="AXG44" s="90"/>
      <c r="AXH44" s="90"/>
      <c r="AXI44" s="90"/>
      <c r="AXJ44" s="90"/>
      <c r="AXK44" s="90"/>
      <c r="AXL44" s="90"/>
      <c r="AXM44" s="90"/>
      <c r="AXN44" s="90"/>
      <c r="AXO44" s="90"/>
      <c r="AXP44" s="90"/>
      <c r="AXQ44" s="90"/>
      <c r="AXR44" s="90"/>
      <c r="AXS44" s="90"/>
      <c r="AXT44" s="90"/>
      <c r="AXU44" s="90"/>
      <c r="AXV44" s="90"/>
      <c r="AXW44" s="90"/>
      <c r="AXX44" s="90"/>
      <c r="AXY44" s="90"/>
      <c r="AXZ44" s="90"/>
      <c r="AYA44" s="90"/>
      <c r="AYB44" s="90"/>
      <c r="AYC44" s="90"/>
      <c r="AYD44" s="90"/>
      <c r="AYE44" s="90"/>
      <c r="AYF44" s="90"/>
      <c r="AYG44" s="90"/>
      <c r="AYH44" s="90"/>
      <c r="AYI44" s="90"/>
      <c r="AYJ44" s="90"/>
      <c r="AYK44" s="90"/>
      <c r="AYL44" s="90"/>
      <c r="AYM44" s="90"/>
      <c r="AYN44" s="90"/>
      <c r="AYO44" s="90"/>
      <c r="AYP44" s="90"/>
      <c r="AYQ44" s="90"/>
      <c r="AYR44" s="90"/>
      <c r="AYS44" s="90"/>
      <c r="AYT44" s="90"/>
      <c r="AYU44" s="90"/>
      <c r="AYV44" s="90"/>
      <c r="AYW44" s="90"/>
      <c r="AYX44" s="90"/>
      <c r="AYY44" s="90"/>
      <c r="AYZ44" s="90"/>
      <c r="AZA44" s="90"/>
      <c r="AZB44" s="90"/>
      <c r="AZC44" s="90"/>
      <c r="AZD44" s="90"/>
      <c r="AZE44" s="90"/>
      <c r="AZF44" s="90"/>
      <c r="AZG44" s="90"/>
      <c r="AZH44" s="90"/>
      <c r="AZI44" s="90"/>
      <c r="AZJ44" s="90"/>
      <c r="AZK44" s="90"/>
      <c r="AZL44" s="90"/>
      <c r="AZM44" s="90"/>
      <c r="AZN44" s="90"/>
      <c r="AZO44" s="90"/>
      <c r="AZP44" s="90"/>
      <c r="AZQ44" s="90"/>
      <c r="AZR44" s="90"/>
      <c r="AZS44" s="90"/>
      <c r="AZT44" s="90"/>
      <c r="AZU44" s="90"/>
      <c r="AZV44" s="90"/>
      <c r="AZW44" s="90"/>
      <c r="AZX44" s="90"/>
      <c r="AZY44" s="90"/>
      <c r="AZZ44" s="90"/>
      <c r="BAA44" s="90"/>
      <c r="BAB44" s="90"/>
      <c r="BAC44" s="90"/>
      <c r="BAD44" s="90"/>
      <c r="BAE44" s="90"/>
      <c r="BAF44" s="90"/>
      <c r="BAG44" s="90"/>
      <c r="BAH44" s="90"/>
      <c r="BAI44" s="90"/>
      <c r="BAJ44" s="90"/>
      <c r="BAK44" s="90"/>
      <c r="BAL44" s="90"/>
      <c r="BAM44" s="90"/>
      <c r="BAN44" s="90"/>
      <c r="BAO44" s="90"/>
      <c r="BAP44" s="90"/>
      <c r="BAQ44" s="90"/>
      <c r="BAR44" s="90"/>
      <c r="BAS44" s="90"/>
      <c r="BAT44" s="90"/>
      <c r="BAU44" s="90"/>
      <c r="BAV44" s="90"/>
      <c r="BAW44" s="90"/>
      <c r="BAX44" s="90"/>
      <c r="BAY44" s="90"/>
      <c r="BAZ44" s="90"/>
      <c r="BBA44" s="90"/>
      <c r="BBB44" s="90"/>
      <c r="BBC44" s="90"/>
      <c r="BBD44" s="90"/>
      <c r="BBE44" s="90"/>
      <c r="BBF44" s="90"/>
      <c r="BBG44" s="90"/>
      <c r="BBH44" s="90"/>
      <c r="BBI44" s="90"/>
      <c r="BBJ44" s="90"/>
      <c r="BBK44" s="90"/>
      <c r="BBL44" s="90"/>
      <c r="BBM44" s="90"/>
      <c r="BBN44" s="90"/>
      <c r="BBO44" s="90"/>
      <c r="BBP44" s="90"/>
      <c r="BBQ44" s="90"/>
      <c r="BBR44" s="90"/>
      <c r="BBS44" s="90"/>
      <c r="BBT44" s="90"/>
      <c r="BBU44" s="90"/>
      <c r="BBV44" s="90"/>
      <c r="BBW44" s="90"/>
      <c r="BBX44" s="90"/>
      <c r="BBY44" s="90"/>
      <c r="BBZ44" s="90"/>
      <c r="BCA44" s="90"/>
      <c r="BCB44" s="90"/>
      <c r="BCC44" s="90"/>
      <c r="BCD44" s="90"/>
      <c r="BCE44" s="90"/>
      <c r="BCF44" s="90"/>
      <c r="BCG44" s="90"/>
      <c r="BCH44" s="90"/>
      <c r="BCI44" s="90"/>
      <c r="BCJ44" s="90"/>
      <c r="BCK44" s="90"/>
      <c r="BCL44" s="90"/>
      <c r="BCM44" s="90"/>
      <c r="BCN44" s="90"/>
      <c r="BCO44" s="90"/>
      <c r="BCP44" s="90"/>
      <c r="BCQ44" s="90"/>
      <c r="BCR44" s="90"/>
      <c r="BCS44" s="90"/>
      <c r="BCT44" s="90"/>
      <c r="BCU44" s="90"/>
      <c r="BCV44" s="90"/>
      <c r="BCW44" s="90"/>
      <c r="BCX44" s="90"/>
      <c r="BCY44" s="90"/>
      <c r="BCZ44" s="90"/>
      <c r="BDA44" s="90"/>
      <c r="BDB44" s="90"/>
      <c r="BDC44" s="90"/>
      <c r="BDD44" s="90"/>
      <c r="BDE44" s="90"/>
      <c r="BDF44" s="90"/>
      <c r="BDG44" s="90"/>
      <c r="BDH44" s="90"/>
      <c r="BDI44" s="90"/>
      <c r="BDJ44" s="90"/>
      <c r="BDK44" s="90"/>
      <c r="BDL44" s="90"/>
      <c r="BDM44" s="90"/>
      <c r="BDN44" s="90"/>
      <c r="BDO44" s="90"/>
      <c r="BDP44" s="90"/>
      <c r="BDQ44" s="90"/>
      <c r="BDR44" s="90"/>
      <c r="BDS44" s="90"/>
      <c r="BDT44" s="90"/>
      <c r="BDU44" s="90"/>
      <c r="BDV44" s="90"/>
      <c r="BDW44" s="90"/>
      <c r="BDX44" s="90"/>
      <c r="BDY44" s="90"/>
      <c r="BDZ44" s="90"/>
      <c r="BEA44" s="90"/>
      <c r="BEB44" s="90"/>
      <c r="BEC44" s="90"/>
      <c r="BED44" s="90"/>
      <c r="BEE44" s="90"/>
      <c r="BEF44" s="90"/>
      <c r="BEG44" s="90"/>
      <c r="BEH44" s="90"/>
      <c r="BEI44" s="90"/>
      <c r="BEJ44" s="90"/>
      <c r="BEK44" s="90"/>
      <c r="BEL44" s="90"/>
      <c r="BEM44" s="90"/>
      <c r="BEN44" s="90"/>
      <c r="BEO44" s="90"/>
      <c r="BEP44" s="90"/>
      <c r="BEQ44" s="90"/>
      <c r="BER44" s="90"/>
      <c r="BES44" s="90"/>
      <c r="BET44" s="90"/>
      <c r="BEU44" s="90"/>
      <c r="BEV44" s="90"/>
      <c r="BEW44" s="90"/>
      <c r="BEX44" s="90"/>
      <c r="BEY44" s="90"/>
      <c r="BEZ44" s="90"/>
      <c r="BFA44" s="90"/>
      <c r="BFB44" s="90"/>
      <c r="BFC44" s="90"/>
      <c r="BFD44" s="90"/>
      <c r="BFE44" s="90"/>
      <c r="BFF44" s="90"/>
      <c r="BFG44" s="90"/>
      <c r="BFH44" s="90"/>
      <c r="BFI44" s="90"/>
      <c r="BFJ44" s="90"/>
      <c r="BFK44" s="90"/>
      <c r="BFL44" s="90"/>
      <c r="BFM44" s="90"/>
      <c r="BFN44" s="90"/>
      <c r="BFO44" s="90"/>
      <c r="BFP44" s="90"/>
      <c r="BFQ44" s="90"/>
      <c r="BFR44" s="90"/>
      <c r="BFS44" s="90"/>
      <c r="BFT44" s="90"/>
      <c r="BFU44" s="90"/>
      <c r="BFV44" s="90"/>
      <c r="BFW44" s="90"/>
      <c r="BFX44" s="90"/>
      <c r="BFY44" s="90"/>
      <c r="BFZ44" s="90"/>
      <c r="BGA44" s="90"/>
    </row>
    <row r="45" spans="1:1535" ht="12" hidden="1" customHeight="1" x14ac:dyDescent="0.2">
      <c r="A45" s="347"/>
      <c r="B45" s="348"/>
      <c r="C45" s="183">
        <f>Zápisy!W546</f>
        <v>1</v>
      </c>
      <c r="D45" s="171">
        <f>Zápisy!X546</f>
        <v>7</v>
      </c>
      <c r="E45" s="165">
        <f>Zápisy!W238</f>
        <v>6.5</v>
      </c>
      <c r="F45" s="175">
        <f>Zápisy!X238</f>
        <v>1.5</v>
      </c>
      <c r="G45" s="138">
        <f>Zápisy!W1537</f>
        <v>2</v>
      </c>
      <c r="H45" s="171">
        <f>Zápisy!X1537</f>
        <v>6</v>
      </c>
      <c r="I45" s="165">
        <f>Zápisy!U83</f>
        <v>1</v>
      </c>
      <c r="J45" s="175">
        <f>Zápisy!V83</f>
        <v>7</v>
      </c>
      <c r="K45" s="138">
        <f>Zápisy!U1338</f>
        <v>0</v>
      </c>
      <c r="L45" s="171">
        <f>Zápisy!V1338</f>
        <v>8</v>
      </c>
      <c r="M45" s="165">
        <f>Zápisy!W2570</f>
        <v>3</v>
      </c>
      <c r="N45" s="175">
        <f>Zápisy!X2570</f>
        <v>5</v>
      </c>
      <c r="O45" s="138">
        <f>Zápisy!W1141</f>
        <v>0</v>
      </c>
      <c r="P45" s="171">
        <f>Zápisy!X1141</f>
        <v>8</v>
      </c>
      <c r="Q45" s="165">
        <f>Zápisy!U2417</f>
        <v>3</v>
      </c>
      <c r="R45" s="175">
        <f>Zápisy!V2417</f>
        <v>5</v>
      </c>
      <c r="S45" s="138">
        <f>Zápisy!U942</f>
        <v>2</v>
      </c>
      <c r="T45" s="171">
        <f>Zápisy!V942</f>
        <v>6</v>
      </c>
      <c r="U45" s="165">
        <f>Zápisy!W2262</f>
        <v>2</v>
      </c>
      <c r="V45" s="175">
        <f>Zápisy!X2262</f>
        <v>6</v>
      </c>
      <c r="W45" s="138">
        <f>Zápisy!W745</f>
        <v>2.5</v>
      </c>
      <c r="X45" s="171">
        <f>Zápisy!X745</f>
        <v>5.5</v>
      </c>
      <c r="Y45" s="165">
        <f>Zápisy!U2109</f>
        <v>3</v>
      </c>
      <c r="Z45" s="175">
        <f>Zápisy!V2109</f>
        <v>5</v>
      </c>
      <c r="AA45" s="312"/>
      <c r="AB45" s="313"/>
      <c r="AC45" s="165">
        <f>Zápisy!W1933</f>
        <v>4</v>
      </c>
      <c r="AD45" s="175">
        <f>Zápisy!X1933</f>
        <v>4</v>
      </c>
      <c r="AE45" s="138">
        <f>Zápisy!U393</f>
        <v>3</v>
      </c>
      <c r="AF45" s="171">
        <f>Zápisy!V393</f>
        <v>5</v>
      </c>
      <c r="AG45" s="165">
        <f>Zápisy!U1734</f>
        <v>6</v>
      </c>
      <c r="AH45" s="132">
        <f>Zápisy!V1734</f>
        <v>2</v>
      </c>
      <c r="AI45" s="351"/>
      <c r="AJ45" s="420"/>
      <c r="AK45" s="420"/>
      <c r="AL45" s="420"/>
      <c r="AM45" s="376"/>
      <c r="AN45" s="443"/>
      <c r="AO45" s="399"/>
      <c r="AP45" s="394"/>
      <c r="AQ45" s="400"/>
      <c r="AR45" s="395"/>
      <c r="AS45" s="356"/>
      <c r="AT45" s="353"/>
      <c r="AU45" s="343"/>
      <c r="AV45" s="90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90"/>
      <c r="CD45" s="334"/>
      <c r="CE45" s="334"/>
      <c r="CF45" s="334"/>
      <c r="CG45" s="334"/>
      <c r="CH45" s="334"/>
      <c r="CI45" s="334"/>
      <c r="CJ45" s="334"/>
      <c r="CK45" s="334"/>
      <c r="CL45" s="334"/>
      <c r="CM45" s="334"/>
      <c r="CN45" s="334"/>
      <c r="CO45" s="334"/>
      <c r="CP45" s="334"/>
      <c r="CQ45" s="334"/>
      <c r="CR45" s="334"/>
      <c r="CS45" s="334"/>
      <c r="CT45" s="334"/>
      <c r="CU45" s="334"/>
      <c r="CV45" s="334"/>
      <c r="CW45" s="334"/>
      <c r="CX45" s="334"/>
      <c r="CY45" s="334"/>
      <c r="CZ45" s="334"/>
      <c r="DA45" s="334"/>
      <c r="DB45" s="334"/>
      <c r="DC45" s="334"/>
      <c r="DD45" s="334"/>
      <c r="DE45" s="334"/>
      <c r="DF45" s="334"/>
      <c r="DG45" s="334"/>
      <c r="DH45" s="334"/>
      <c r="DI45" s="334"/>
      <c r="DJ45" s="151"/>
      <c r="DK45" s="334"/>
      <c r="DL45" s="334"/>
      <c r="DM45" s="334"/>
      <c r="DN45" s="334"/>
      <c r="DO45" s="334"/>
      <c r="DP45" s="334"/>
      <c r="DQ45" s="334"/>
      <c r="DR45" s="334"/>
      <c r="DS45" s="334"/>
      <c r="DT45" s="334"/>
      <c r="DU45" s="334"/>
      <c r="DV45" s="334"/>
      <c r="DW45" s="334"/>
      <c r="DX45" s="334"/>
      <c r="DY45" s="334"/>
      <c r="DZ45" s="334"/>
      <c r="EA45" s="334"/>
      <c r="EB45" s="334"/>
      <c r="EC45" s="334"/>
      <c r="ED45" s="334"/>
      <c r="EE45" s="334"/>
      <c r="EF45" s="334"/>
      <c r="EG45" s="334"/>
      <c r="EH45" s="334"/>
      <c r="EI45" s="334"/>
      <c r="EJ45" s="334"/>
      <c r="EK45" s="334"/>
      <c r="EL45" s="334"/>
      <c r="EM45" s="334"/>
      <c r="EN45" s="334"/>
      <c r="EO45" s="334"/>
      <c r="EP45" s="334"/>
      <c r="EQ45" s="90"/>
      <c r="ER45" s="334"/>
      <c r="ES45" s="334"/>
      <c r="ET45" s="334"/>
      <c r="EU45" s="334"/>
      <c r="EV45" s="334"/>
      <c r="EW45" s="334"/>
      <c r="EX45" s="334"/>
      <c r="EY45" s="334"/>
      <c r="EZ45" s="334"/>
      <c r="FA45" s="334"/>
      <c r="FB45" s="334"/>
      <c r="FC45" s="334"/>
      <c r="FD45" s="334"/>
      <c r="FE45" s="334"/>
      <c r="FF45" s="334"/>
      <c r="FG45" s="334"/>
      <c r="FH45" s="334"/>
      <c r="FI45" s="334"/>
      <c r="FJ45" s="334"/>
      <c r="FK45" s="334"/>
      <c r="FL45" s="334"/>
      <c r="FM45" s="334"/>
      <c r="FN45" s="334"/>
      <c r="FO45" s="334"/>
      <c r="FP45" s="334"/>
      <c r="FQ45" s="334"/>
      <c r="FR45" s="334"/>
      <c r="FS45" s="334"/>
      <c r="FT45" s="334"/>
      <c r="FU45" s="334"/>
      <c r="FV45" s="334"/>
      <c r="FW45" s="334"/>
      <c r="FX45" s="90"/>
      <c r="FY45" s="334"/>
      <c r="FZ45" s="334"/>
      <c r="GA45" s="334"/>
      <c r="GB45" s="334"/>
      <c r="GC45" s="334"/>
      <c r="GD45" s="334"/>
      <c r="GE45" s="334"/>
      <c r="GF45" s="334"/>
      <c r="GG45" s="334"/>
      <c r="GH45" s="334"/>
      <c r="GI45" s="334"/>
      <c r="GJ45" s="334"/>
      <c r="GK45" s="334"/>
      <c r="GL45" s="334"/>
      <c r="GM45" s="334"/>
      <c r="GN45" s="334"/>
      <c r="GO45" s="334"/>
      <c r="GP45" s="334"/>
      <c r="GQ45" s="334"/>
      <c r="GR45" s="334"/>
      <c r="GS45" s="334"/>
      <c r="GT45" s="334"/>
      <c r="GU45" s="334"/>
      <c r="GV45" s="334"/>
      <c r="GW45" s="334"/>
      <c r="GX45" s="334"/>
      <c r="GY45" s="334"/>
      <c r="GZ45" s="334"/>
      <c r="HA45" s="334"/>
      <c r="HB45" s="334"/>
      <c r="HC45" s="334"/>
      <c r="HD45" s="334"/>
      <c r="HE45" s="90"/>
      <c r="HF45" s="334"/>
      <c r="HG45" s="334"/>
      <c r="HH45" s="334"/>
      <c r="HI45" s="334"/>
      <c r="HJ45" s="334"/>
      <c r="HK45" s="334"/>
      <c r="HL45" s="334"/>
      <c r="HM45" s="334"/>
      <c r="HN45" s="334"/>
      <c r="HO45" s="334"/>
      <c r="HP45" s="334"/>
      <c r="HQ45" s="334"/>
      <c r="HR45" s="334"/>
      <c r="HS45" s="334"/>
      <c r="HT45" s="334"/>
      <c r="HU45" s="334"/>
      <c r="HV45" s="334"/>
      <c r="HW45" s="334"/>
      <c r="HX45" s="334"/>
      <c r="HY45" s="334"/>
      <c r="HZ45" s="334"/>
      <c r="IA45" s="334"/>
      <c r="IB45" s="334"/>
      <c r="IC45" s="334"/>
      <c r="ID45" s="334"/>
      <c r="IE45" s="334"/>
      <c r="IF45" s="334"/>
      <c r="IG45" s="334"/>
      <c r="IH45" s="334"/>
      <c r="II45" s="334"/>
      <c r="IJ45" s="334"/>
      <c r="IK45" s="334"/>
      <c r="IL45" s="90"/>
      <c r="IM45" s="334"/>
      <c r="IN45" s="334"/>
      <c r="IO45" s="334"/>
      <c r="IP45" s="334"/>
      <c r="IQ45" s="334"/>
      <c r="IR45" s="334"/>
      <c r="IS45" s="334"/>
      <c r="IT45" s="334"/>
      <c r="IU45" s="334"/>
      <c r="IV45" s="334"/>
      <c r="IW45" s="334"/>
      <c r="IX45" s="334"/>
      <c r="IY45" s="334"/>
      <c r="IZ45" s="334"/>
      <c r="JA45" s="334"/>
      <c r="JB45" s="334"/>
      <c r="JC45" s="334"/>
      <c r="JD45" s="334"/>
      <c r="JE45" s="334"/>
      <c r="JF45" s="334"/>
      <c r="JG45" s="334"/>
      <c r="JH45" s="334"/>
      <c r="JI45" s="334"/>
      <c r="JJ45" s="334"/>
      <c r="JK45" s="334"/>
      <c r="JL45" s="334"/>
      <c r="JM45" s="334"/>
      <c r="JN45" s="334"/>
      <c r="JO45" s="334"/>
      <c r="JP45" s="334"/>
      <c r="JQ45" s="334"/>
      <c r="JR45" s="334"/>
      <c r="JS45" s="90"/>
      <c r="JT45" s="334"/>
      <c r="JU45" s="334"/>
      <c r="JV45" s="334"/>
      <c r="JW45" s="334"/>
      <c r="JX45" s="334"/>
      <c r="JY45" s="334"/>
      <c r="JZ45" s="334"/>
      <c r="KA45" s="334"/>
      <c r="KB45" s="334"/>
      <c r="KC45" s="334"/>
      <c r="KD45" s="334"/>
      <c r="KE45" s="334"/>
      <c r="KF45" s="334"/>
      <c r="KG45" s="334"/>
      <c r="KH45" s="334"/>
      <c r="KI45" s="334"/>
      <c r="KJ45" s="334"/>
      <c r="KK45" s="334"/>
      <c r="KL45" s="334"/>
      <c r="KM45" s="334"/>
      <c r="KN45" s="334"/>
      <c r="KO45" s="334"/>
      <c r="KP45" s="334"/>
      <c r="KQ45" s="334"/>
      <c r="KR45" s="334"/>
      <c r="KS45" s="334"/>
      <c r="KT45" s="334"/>
      <c r="KU45" s="334"/>
      <c r="KV45" s="334"/>
      <c r="KW45" s="334"/>
      <c r="KX45" s="334"/>
      <c r="KY45" s="334"/>
      <c r="KZ45" s="90"/>
      <c r="LA45" s="334"/>
      <c r="LB45" s="334"/>
      <c r="LC45" s="334"/>
      <c r="LD45" s="334"/>
      <c r="LE45" s="334"/>
      <c r="LF45" s="334"/>
      <c r="LG45" s="334"/>
      <c r="LH45" s="334"/>
      <c r="LI45" s="334"/>
      <c r="LJ45" s="334"/>
      <c r="LK45" s="334"/>
      <c r="LL45" s="334"/>
      <c r="LM45" s="334"/>
      <c r="LN45" s="334"/>
      <c r="LO45" s="334"/>
      <c r="LP45" s="334"/>
      <c r="LQ45" s="334"/>
      <c r="LR45" s="334"/>
      <c r="LS45" s="334"/>
      <c r="LT45" s="334"/>
      <c r="LU45" s="334"/>
      <c r="LV45" s="334"/>
      <c r="LW45" s="334"/>
      <c r="LX45" s="334"/>
      <c r="LY45" s="334"/>
      <c r="LZ45" s="334"/>
      <c r="MA45" s="334"/>
      <c r="MB45" s="334"/>
      <c r="MC45" s="334"/>
      <c r="MD45" s="334"/>
      <c r="ME45" s="334"/>
      <c r="MF45" s="334"/>
      <c r="MG45" s="90"/>
      <c r="MH45" s="462"/>
      <c r="MI45" s="153"/>
      <c r="MJ45" s="462"/>
      <c r="MK45" s="157"/>
      <c r="ML45" s="336"/>
      <c r="MM45" s="153"/>
      <c r="MN45" s="462"/>
      <c r="MO45" s="90"/>
      <c r="MP45" s="327"/>
      <c r="MQ45" s="90"/>
      <c r="MR45" s="90"/>
      <c r="MS45" s="90"/>
      <c r="MT45" s="90"/>
      <c r="MU45" s="90"/>
      <c r="MV45" s="90"/>
      <c r="MW45" s="90"/>
      <c r="MX45" s="90"/>
      <c r="MY45" s="90"/>
      <c r="MZ45" s="90"/>
      <c r="NA45" s="90"/>
      <c r="NB45" s="90"/>
      <c r="NC45" s="90"/>
      <c r="ND45" s="90"/>
      <c r="NE45" s="90"/>
      <c r="NF45" s="90"/>
      <c r="NG45" s="90"/>
      <c r="NH45" s="90"/>
      <c r="NI45" s="90"/>
      <c r="NJ45" s="90"/>
      <c r="NK45" s="90"/>
      <c r="NL45" s="90"/>
      <c r="NM45" s="90"/>
      <c r="NN45" s="90"/>
      <c r="NO45" s="90"/>
      <c r="NP45" s="90"/>
      <c r="NQ45" s="90"/>
      <c r="NR45" s="90"/>
      <c r="NS45" s="90"/>
      <c r="NT45" s="90"/>
      <c r="NU45" s="90"/>
      <c r="NV45" s="90"/>
      <c r="NW45" s="90"/>
      <c r="NX45" s="90"/>
      <c r="NY45" s="90"/>
      <c r="NZ45" s="90"/>
      <c r="OA45" s="90"/>
      <c r="OB45" s="90"/>
      <c r="OC45" s="90"/>
      <c r="OD45" s="90"/>
      <c r="OE45" s="90"/>
      <c r="OF45" s="90"/>
      <c r="OG45" s="90"/>
      <c r="OH45" s="90"/>
      <c r="OI45" s="90"/>
      <c r="OJ45" s="90"/>
      <c r="OK45" s="90"/>
      <c r="OL45" s="90"/>
      <c r="OM45" s="90"/>
      <c r="ON45" s="90"/>
      <c r="OO45" s="90"/>
      <c r="OP45" s="90"/>
      <c r="OQ45" s="90"/>
      <c r="OR45" s="90"/>
      <c r="OS45" s="90"/>
      <c r="OT45" s="90"/>
      <c r="OU45" s="90"/>
      <c r="OV45" s="90"/>
      <c r="OW45" s="90"/>
      <c r="OX45" s="90"/>
      <c r="OY45" s="90"/>
      <c r="OZ45" s="90"/>
      <c r="PA45" s="90"/>
      <c r="PB45" s="90"/>
      <c r="PC45" s="90"/>
      <c r="PD45" s="90"/>
      <c r="PE45" s="90"/>
      <c r="PF45" s="90"/>
      <c r="PG45" s="90"/>
      <c r="PH45" s="90"/>
      <c r="PI45" s="90"/>
      <c r="PJ45" s="90"/>
      <c r="PK45" s="90"/>
      <c r="PL45" s="90"/>
      <c r="PM45" s="90"/>
      <c r="PN45" s="90"/>
      <c r="PO45" s="90"/>
      <c r="PP45" s="90"/>
      <c r="PQ45" s="90"/>
      <c r="PR45" s="90"/>
      <c r="PS45" s="90"/>
      <c r="PT45" s="90"/>
      <c r="PU45" s="90"/>
      <c r="PV45" s="90"/>
      <c r="PW45" s="90"/>
      <c r="PX45" s="90"/>
      <c r="PY45" s="90"/>
      <c r="PZ45" s="90"/>
      <c r="QA45" s="90"/>
      <c r="QB45" s="90"/>
      <c r="QC45" s="90"/>
      <c r="QD45" s="90"/>
      <c r="QE45" s="90"/>
      <c r="QF45" s="90"/>
      <c r="QG45" s="90"/>
      <c r="QH45" s="90"/>
      <c r="QI45" s="90"/>
      <c r="QJ45" s="90"/>
      <c r="QK45" s="90"/>
      <c r="QL45" s="90"/>
      <c r="QM45" s="90"/>
      <c r="QN45" s="90"/>
      <c r="QO45" s="90"/>
      <c r="QP45" s="90"/>
      <c r="QQ45" s="90"/>
      <c r="QR45" s="90"/>
      <c r="QS45" s="90"/>
      <c r="QT45" s="90"/>
      <c r="QU45" s="90"/>
      <c r="QV45" s="90"/>
      <c r="QW45" s="90"/>
      <c r="QX45" s="90"/>
      <c r="QY45" s="90"/>
      <c r="QZ45" s="90"/>
      <c r="RA45" s="90"/>
      <c r="RB45" s="90"/>
      <c r="RC45" s="90"/>
      <c r="RD45" s="90"/>
      <c r="RE45" s="90"/>
      <c r="RF45" s="90"/>
      <c r="RG45" s="90"/>
      <c r="RH45" s="90"/>
      <c r="RI45" s="90"/>
      <c r="RJ45" s="90"/>
      <c r="RK45" s="90"/>
      <c r="RL45" s="90"/>
      <c r="RM45" s="90"/>
      <c r="RN45" s="90"/>
      <c r="RO45" s="90"/>
      <c r="RP45" s="90"/>
      <c r="RQ45" s="90"/>
      <c r="RR45" s="90"/>
      <c r="RS45" s="90"/>
      <c r="RT45" s="90"/>
      <c r="RU45" s="90"/>
      <c r="RV45" s="90"/>
      <c r="RW45" s="90"/>
      <c r="RX45" s="90"/>
      <c r="RY45" s="90"/>
      <c r="RZ45" s="90"/>
      <c r="SA45" s="90"/>
      <c r="SB45" s="90"/>
      <c r="SC45" s="90"/>
      <c r="SD45" s="90"/>
      <c r="SE45" s="90"/>
      <c r="SF45" s="90"/>
      <c r="SG45" s="90"/>
      <c r="SH45" s="90"/>
      <c r="SI45" s="90"/>
      <c r="SJ45" s="90"/>
      <c r="SK45" s="90"/>
      <c r="SL45" s="90"/>
      <c r="SM45" s="90"/>
      <c r="SN45" s="90"/>
      <c r="SO45" s="90"/>
      <c r="SP45" s="90"/>
      <c r="SQ45" s="90"/>
      <c r="SR45" s="90"/>
      <c r="SS45" s="90"/>
      <c r="ST45" s="90"/>
      <c r="SU45" s="90"/>
      <c r="SV45" s="90"/>
      <c r="SW45" s="90"/>
      <c r="SX45" s="90"/>
      <c r="SY45" s="90"/>
      <c r="SZ45" s="90"/>
      <c r="TA45" s="90"/>
      <c r="TB45" s="90"/>
      <c r="TC45" s="90"/>
      <c r="TD45" s="90"/>
      <c r="TE45" s="90"/>
      <c r="TF45" s="90"/>
      <c r="TG45" s="90"/>
      <c r="TH45" s="90"/>
      <c r="TI45" s="90"/>
      <c r="TJ45" s="90"/>
      <c r="TK45" s="90"/>
      <c r="TL45" s="90"/>
      <c r="TM45" s="90"/>
      <c r="TN45" s="90"/>
      <c r="TO45" s="90"/>
      <c r="TP45" s="90"/>
      <c r="TQ45" s="90"/>
      <c r="TR45" s="90"/>
      <c r="TS45" s="90"/>
      <c r="TT45" s="90"/>
      <c r="TU45" s="90"/>
      <c r="TV45" s="90"/>
      <c r="TW45" s="90"/>
      <c r="TX45" s="90"/>
      <c r="TY45" s="90"/>
      <c r="TZ45" s="90"/>
      <c r="UA45" s="90"/>
      <c r="UB45" s="90"/>
      <c r="UC45" s="90"/>
      <c r="UD45" s="90"/>
      <c r="UE45" s="90"/>
      <c r="UF45" s="90"/>
      <c r="UG45" s="90"/>
      <c r="UH45" s="90"/>
      <c r="UI45" s="90"/>
      <c r="UJ45" s="90"/>
      <c r="UK45" s="90"/>
      <c r="UL45" s="90"/>
      <c r="UM45" s="90"/>
      <c r="UN45" s="90"/>
      <c r="UO45" s="90"/>
      <c r="UP45" s="90"/>
      <c r="UQ45" s="90"/>
      <c r="UR45" s="90"/>
      <c r="US45" s="90"/>
      <c r="UT45" s="90"/>
      <c r="UU45" s="90"/>
      <c r="UV45" s="90"/>
      <c r="UW45" s="90"/>
      <c r="UX45" s="90"/>
      <c r="UY45" s="90"/>
      <c r="UZ45" s="90"/>
      <c r="VA45" s="90"/>
      <c r="VB45" s="90"/>
      <c r="VC45" s="90"/>
      <c r="VD45" s="90"/>
      <c r="VE45" s="90"/>
      <c r="VF45" s="90"/>
      <c r="VG45" s="90"/>
      <c r="VH45" s="90"/>
      <c r="VI45" s="90"/>
      <c r="VJ45" s="90"/>
      <c r="VK45" s="90"/>
      <c r="VL45" s="90"/>
      <c r="VM45" s="90"/>
      <c r="VN45" s="90"/>
      <c r="VO45" s="90"/>
      <c r="VP45" s="90"/>
      <c r="VQ45" s="90"/>
      <c r="VR45" s="90"/>
      <c r="VS45" s="90"/>
      <c r="VT45" s="90"/>
      <c r="VU45" s="90"/>
      <c r="VV45" s="90"/>
      <c r="VW45" s="90"/>
      <c r="VX45" s="90"/>
      <c r="VY45" s="90"/>
      <c r="VZ45" s="90"/>
      <c r="WA45" s="90"/>
      <c r="WB45" s="90"/>
      <c r="WC45" s="90"/>
      <c r="WD45" s="90"/>
      <c r="WE45" s="90"/>
      <c r="WF45" s="90"/>
      <c r="WG45" s="90"/>
      <c r="WH45" s="90"/>
      <c r="WI45" s="90"/>
      <c r="WJ45" s="90"/>
      <c r="WK45" s="90"/>
      <c r="WL45" s="90"/>
      <c r="WM45" s="90"/>
      <c r="WN45" s="90"/>
      <c r="WO45" s="90"/>
      <c r="WP45" s="90"/>
      <c r="WQ45" s="90"/>
      <c r="WR45" s="90"/>
      <c r="WS45" s="90"/>
      <c r="WT45" s="90"/>
      <c r="WU45" s="90"/>
      <c r="WV45" s="90"/>
      <c r="WW45" s="90"/>
      <c r="WX45" s="90"/>
      <c r="WY45" s="90"/>
      <c r="WZ45" s="90"/>
      <c r="XA45" s="90"/>
      <c r="XB45" s="90"/>
      <c r="XC45" s="90"/>
      <c r="XD45" s="90"/>
      <c r="XE45" s="90"/>
      <c r="XF45" s="90"/>
      <c r="XG45" s="90"/>
      <c r="XH45" s="90"/>
      <c r="XI45" s="90"/>
      <c r="XJ45" s="90"/>
      <c r="XK45" s="90"/>
      <c r="XL45" s="90"/>
      <c r="XM45" s="90"/>
      <c r="XN45" s="90"/>
      <c r="XO45" s="90"/>
      <c r="XP45" s="90"/>
      <c r="XQ45" s="90"/>
      <c r="XR45" s="90"/>
      <c r="XS45" s="90"/>
      <c r="XT45" s="90"/>
      <c r="XU45" s="90"/>
      <c r="XV45" s="90"/>
      <c r="XW45" s="90"/>
      <c r="XX45" s="90"/>
      <c r="XY45" s="90"/>
      <c r="XZ45" s="90"/>
      <c r="YA45" s="90"/>
      <c r="YB45" s="90"/>
      <c r="YC45" s="90"/>
      <c r="YD45" s="90"/>
      <c r="YE45" s="90"/>
      <c r="YF45" s="90"/>
      <c r="YG45" s="90"/>
      <c r="YH45" s="90"/>
      <c r="YI45" s="90"/>
      <c r="YJ45" s="90"/>
      <c r="YK45" s="90"/>
      <c r="YL45" s="90"/>
      <c r="YM45" s="90"/>
      <c r="YN45" s="90"/>
      <c r="YO45" s="90"/>
      <c r="YP45" s="90"/>
      <c r="YQ45" s="90"/>
      <c r="YR45" s="90"/>
      <c r="YS45" s="90"/>
      <c r="YT45" s="90"/>
      <c r="YU45" s="90"/>
      <c r="YV45" s="90"/>
      <c r="YW45" s="90"/>
      <c r="YX45" s="90"/>
      <c r="YY45" s="90"/>
      <c r="YZ45" s="90"/>
      <c r="ZA45" s="90"/>
      <c r="ZB45" s="90"/>
      <c r="ZC45" s="90"/>
      <c r="ZD45" s="90"/>
      <c r="ZE45" s="90"/>
      <c r="ZF45" s="90"/>
      <c r="ZG45" s="90"/>
      <c r="ZH45" s="90"/>
      <c r="ZI45" s="90"/>
      <c r="ZJ45" s="90"/>
      <c r="ZK45" s="90"/>
      <c r="ZL45" s="90"/>
      <c r="ZM45" s="90"/>
      <c r="ZN45" s="90"/>
      <c r="ZO45" s="90"/>
      <c r="ZP45" s="90"/>
      <c r="ZQ45" s="90"/>
      <c r="ZR45" s="90"/>
      <c r="ZS45" s="90"/>
      <c r="ZT45" s="90"/>
      <c r="ZU45" s="90"/>
      <c r="ZV45" s="90"/>
      <c r="ZW45" s="90"/>
      <c r="ZX45" s="90"/>
      <c r="ZY45" s="90"/>
      <c r="ZZ45" s="90"/>
      <c r="AAA45" s="90"/>
      <c r="AAB45" s="90"/>
      <c r="AAC45" s="90"/>
      <c r="AAD45" s="90"/>
      <c r="AAE45" s="90"/>
      <c r="AAF45" s="90"/>
      <c r="AAG45" s="90"/>
      <c r="AAH45" s="90"/>
      <c r="AAI45" s="90"/>
      <c r="AAJ45" s="90"/>
      <c r="AAK45" s="90"/>
      <c r="AAL45" s="90"/>
      <c r="AAM45" s="90"/>
      <c r="AAN45" s="90"/>
      <c r="AAO45" s="90"/>
      <c r="AAP45" s="90"/>
      <c r="AAQ45" s="90"/>
      <c r="AAR45" s="90"/>
      <c r="AAS45" s="90"/>
      <c r="AAT45" s="90"/>
      <c r="AAU45" s="90"/>
      <c r="AAV45" s="90"/>
      <c r="AAW45" s="90"/>
      <c r="AAX45" s="90"/>
      <c r="AAY45" s="90"/>
      <c r="AAZ45" s="90"/>
      <c r="ABA45" s="90"/>
      <c r="ABB45" s="90"/>
      <c r="ABC45" s="90"/>
      <c r="ABD45" s="90"/>
      <c r="ABE45" s="90"/>
      <c r="ABF45" s="90"/>
      <c r="ABG45" s="90"/>
      <c r="ABH45" s="90"/>
      <c r="ABI45" s="90"/>
      <c r="ABJ45" s="90"/>
      <c r="ABK45" s="90"/>
      <c r="ABL45" s="90"/>
      <c r="ABM45" s="90"/>
      <c r="ABN45" s="90"/>
      <c r="ABO45" s="90"/>
      <c r="ABP45" s="90"/>
      <c r="ABQ45" s="90"/>
      <c r="ABR45" s="90"/>
      <c r="ABS45" s="90"/>
      <c r="ABT45" s="90"/>
      <c r="ABU45" s="90"/>
      <c r="ABV45" s="90"/>
      <c r="ABW45" s="90"/>
      <c r="ABX45" s="90"/>
      <c r="ABY45" s="90"/>
      <c r="ABZ45" s="90"/>
      <c r="ACA45" s="90"/>
      <c r="ACB45" s="90"/>
      <c r="ACC45" s="90"/>
      <c r="ACD45" s="90"/>
      <c r="ACE45" s="90"/>
      <c r="ACF45" s="90"/>
      <c r="ACG45" s="90"/>
      <c r="ACH45" s="90"/>
      <c r="ACI45" s="90"/>
      <c r="ACJ45" s="90"/>
      <c r="ACK45" s="90"/>
      <c r="ACL45" s="90"/>
      <c r="ACM45" s="90"/>
      <c r="ACN45" s="90"/>
      <c r="ACO45" s="90"/>
      <c r="ACP45" s="90"/>
      <c r="ACQ45" s="90"/>
      <c r="ACR45" s="90"/>
      <c r="ACS45" s="90"/>
      <c r="ACT45" s="90"/>
      <c r="ACU45" s="90"/>
      <c r="ACV45" s="90"/>
      <c r="ACW45" s="90"/>
      <c r="ACX45" s="90"/>
      <c r="ACY45" s="90"/>
      <c r="ACZ45" s="90"/>
      <c r="ADA45" s="90"/>
      <c r="ADB45" s="90"/>
      <c r="ADC45" s="90"/>
      <c r="ADD45" s="90"/>
      <c r="ADE45" s="90"/>
      <c r="ADF45" s="90"/>
      <c r="ADG45" s="90"/>
      <c r="ADH45" s="90"/>
      <c r="ADI45" s="90"/>
      <c r="ADJ45" s="90"/>
      <c r="ADK45" s="90"/>
      <c r="ADL45" s="90"/>
      <c r="ADM45" s="90"/>
      <c r="ADN45" s="90"/>
      <c r="ADO45" s="90"/>
      <c r="ADP45" s="90"/>
      <c r="ADQ45" s="90"/>
      <c r="ADR45" s="90"/>
      <c r="ADS45" s="90"/>
      <c r="ADT45" s="90"/>
      <c r="ADU45" s="90"/>
      <c r="ADV45" s="90"/>
      <c r="ADW45" s="90"/>
      <c r="ADX45" s="90"/>
      <c r="ADY45" s="90"/>
      <c r="ADZ45" s="90"/>
      <c r="AEA45" s="90"/>
      <c r="AEB45" s="90"/>
      <c r="AEC45" s="90"/>
      <c r="AED45" s="90"/>
      <c r="AEE45" s="90"/>
      <c r="AEF45" s="90"/>
      <c r="AEG45" s="90"/>
      <c r="AEH45" s="90"/>
      <c r="AEI45" s="90"/>
      <c r="AEJ45" s="90"/>
      <c r="AEK45" s="90"/>
      <c r="AEL45" s="90"/>
      <c r="AEM45" s="90"/>
      <c r="AEN45" s="90"/>
      <c r="AEO45" s="90"/>
      <c r="AEP45" s="90"/>
      <c r="AEQ45" s="90"/>
      <c r="AER45" s="90"/>
      <c r="AES45" s="90"/>
      <c r="AET45" s="90"/>
      <c r="AEU45" s="90"/>
      <c r="AEV45" s="90"/>
      <c r="AEW45" s="90"/>
      <c r="AEX45" s="90"/>
      <c r="AEY45" s="90"/>
      <c r="AEZ45" s="90"/>
      <c r="AFA45" s="90"/>
      <c r="AFB45" s="90"/>
      <c r="AFC45" s="90"/>
      <c r="AFD45" s="90"/>
      <c r="AFE45" s="90"/>
      <c r="AFF45" s="90"/>
      <c r="AFG45" s="90"/>
      <c r="AFH45" s="90"/>
      <c r="AFI45" s="90"/>
      <c r="AFJ45" s="90"/>
      <c r="AFK45" s="90"/>
      <c r="AFL45" s="90"/>
      <c r="AFM45" s="90"/>
      <c r="AFN45" s="90"/>
      <c r="AFO45" s="90"/>
      <c r="AFP45" s="90"/>
      <c r="AFQ45" s="90"/>
      <c r="AFR45" s="90"/>
      <c r="AFS45" s="90"/>
      <c r="AFT45" s="90"/>
      <c r="AFU45" s="90"/>
      <c r="AFV45" s="90"/>
      <c r="AFW45" s="90"/>
      <c r="AFX45" s="90"/>
      <c r="AFY45" s="90"/>
      <c r="AFZ45" s="90"/>
      <c r="AGA45" s="90"/>
      <c r="AGB45" s="90"/>
      <c r="AGC45" s="90"/>
      <c r="AGD45" s="90"/>
      <c r="AGE45" s="90"/>
      <c r="AGF45" s="90"/>
      <c r="AGG45" s="90"/>
      <c r="AGH45" s="90"/>
      <c r="AGI45" s="90"/>
      <c r="AGJ45" s="90"/>
      <c r="AGK45" s="90"/>
      <c r="AGL45" s="90"/>
      <c r="AGM45" s="90"/>
      <c r="AGN45" s="90"/>
      <c r="AGO45" s="90"/>
      <c r="AGP45" s="90"/>
      <c r="AGQ45" s="90"/>
      <c r="AGR45" s="90"/>
      <c r="AGS45" s="90"/>
      <c r="AGT45" s="90"/>
      <c r="AGU45" s="90"/>
      <c r="AGV45" s="90"/>
      <c r="AGW45" s="90"/>
      <c r="AGX45" s="90"/>
      <c r="AGY45" s="90"/>
      <c r="AGZ45" s="90"/>
      <c r="AHA45" s="90"/>
      <c r="AHB45" s="90"/>
      <c r="AHC45" s="90"/>
      <c r="AHD45" s="90"/>
      <c r="AHE45" s="90"/>
      <c r="AHF45" s="90"/>
      <c r="AHG45" s="90"/>
      <c r="AHH45" s="90"/>
      <c r="AHI45" s="90"/>
      <c r="AHJ45" s="90"/>
      <c r="AHK45" s="90"/>
      <c r="AHL45" s="90"/>
      <c r="AHM45" s="90"/>
      <c r="AHN45" s="90"/>
      <c r="AHO45" s="90"/>
      <c r="AHP45" s="90"/>
      <c r="AHQ45" s="90"/>
      <c r="AHR45" s="90"/>
      <c r="AHS45" s="90"/>
      <c r="AHT45" s="90"/>
      <c r="AHU45" s="90"/>
      <c r="AHV45" s="90"/>
      <c r="AHW45" s="90"/>
      <c r="AHX45" s="90"/>
      <c r="AHY45" s="90"/>
      <c r="AHZ45" s="90"/>
      <c r="AIA45" s="90"/>
      <c r="AIB45" s="90"/>
      <c r="AIC45" s="90"/>
      <c r="AID45" s="90"/>
      <c r="AIE45" s="90"/>
      <c r="AIF45" s="90"/>
      <c r="AIG45" s="90"/>
      <c r="AIH45" s="90"/>
      <c r="AII45" s="90"/>
      <c r="AIJ45" s="90"/>
      <c r="AIK45" s="90"/>
      <c r="AIL45" s="90"/>
      <c r="AIM45" s="90"/>
      <c r="AIN45" s="90"/>
      <c r="AIO45" s="90"/>
      <c r="AIP45" s="90"/>
      <c r="AIQ45" s="90"/>
      <c r="AIR45" s="90"/>
      <c r="AIS45" s="90"/>
      <c r="AIT45" s="90"/>
      <c r="AIU45" s="90"/>
      <c r="AIV45" s="90"/>
      <c r="AIW45" s="90"/>
      <c r="AIX45" s="90"/>
      <c r="AIY45" s="90"/>
      <c r="AIZ45" s="90"/>
      <c r="AJA45" s="90"/>
      <c r="AJB45" s="90"/>
      <c r="AJC45" s="90"/>
      <c r="AJD45" s="90"/>
      <c r="AJE45" s="90"/>
      <c r="AJF45" s="90"/>
      <c r="AJG45" s="90"/>
      <c r="AJH45" s="90"/>
      <c r="AJI45" s="90"/>
      <c r="AJJ45" s="90"/>
      <c r="AJK45" s="90"/>
      <c r="AJL45" s="90"/>
      <c r="AJM45" s="90"/>
      <c r="AJN45" s="90"/>
      <c r="AJO45" s="90"/>
      <c r="AJP45" s="90"/>
      <c r="AJQ45" s="90"/>
      <c r="AJR45" s="90"/>
      <c r="AJS45" s="90"/>
      <c r="AJT45" s="90"/>
      <c r="AJU45" s="90"/>
      <c r="AJV45" s="90"/>
      <c r="AJW45" s="90"/>
      <c r="AJX45" s="90"/>
      <c r="AJY45" s="90"/>
      <c r="AJZ45" s="90"/>
      <c r="AKA45" s="90"/>
      <c r="AKB45" s="90"/>
      <c r="AKC45" s="90"/>
      <c r="AKD45" s="90"/>
      <c r="AKE45" s="90"/>
      <c r="AKF45" s="90"/>
      <c r="AKG45" s="90"/>
      <c r="AKH45" s="90"/>
      <c r="AKI45" s="90"/>
      <c r="AKJ45" s="90"/>
      <c r="AKK45" s="90"/>
      <c r="AKL45" s="90"/>
      <c r="AKM45" s="90"/>
      <c r="AKN45" s="90"/>
      <c r="AKO45" s="90"/>
      <c r="AKP45" s="90"/>
      <c r="AKQ45" s="90"/>
      <c r="AKR45" s="90"/>
      <c r="AKS45" s="90"/>
      <c r="AKT45" s="90"/>
      <c r="AKU45" s="90"/>
      <c r="AKV45" s="90"/>
      <c r="AKW45" s="90"/>
      <c r="AKX45" s="90"/>
      <c r="AKY45" s="90"/>
      <c r="AKZ45" s="90"/>
      <c r="ALA45" s="90"/>
      <c r="ALB45" s="90"/>
      <c r="ALC45" s="90"/>
      <c r="ALD45" s="90"/>
      <c r="ALE45" s="90"/>
      <c r="ALF45" s="90"/>
      <c r="ALG45" s="90"/>
      <c r="ALH45" s="90"/>
      <c r="ALI45" s="90"/>
      <c r="ALJ45" s="90"/>
      <c r="ALK45" s="90"/>
      <c r="ALL45" s="90"/>
      <c r="ALM45" s="90"/>
      <c r="ALN45" s="90"/>
      <c r="ALO45" s="90"/>
      <c r="ALP45" s="90"/>
      <c r="ALQ45" s="90"/>
      <c r="ALR45" s="90"/>
      <c r="ALS45" s="90"/>
      <c r="ALT45" s="90"/>
      <c r="ALU45" s="90"/>
      <c r="ALV45" s="90"/>
      <c r="ALW45" s="90"/>
      <c r="ALX45" s="90"/>
      <c r="ALY45" s="90"/>
      <c r="ALZ45" s="90"/>
      <c r="AMA45" s="90"/>
      <c r="AMB45" s="90"/>
      <c r="AMC45" s="90"/>
      <c r="AMD45" s="90"/>
      <c r="AME45" s="90"/>
      <c r="AMF45" s="90"/>
      <c r="AMG45" s="90"/>
      <c r="AMH45" s="90"/>
      <c r="AMI45" s="90"/>
      <c r="AMJ45" s="90"/>
      <c r="AMK45" s="90"/>
      <c r="AML45" s="90"/>
      <c r="AMM45" s="90"/>
      <c r="AMN45" s="90"/>
      <c r="AMO45" s="90"/>
      <c r="AMP45" s="90"/>
      <c r="AMQ45" s="90"/>
      <c r="AMR45" s="90"/>
      <c r="AMS45" s="90"/>
      <c r="AMT45" s="90"/>
      <c r="AMU45" s="90"/>
      <c r="AMV45" s="90"/>
      <c r="AMW45" s="90"/>
      <c r="AMX45" s="90"/>
      <c r="AMY45" s="90"/>
      <c r="AMZ45" s="90"/>
      <c r="ANA45" s="90"/>
      <c r="ANB45" s="90"/>
      <c r="ANC45" s="90"/>
      <c r="AND45" s="90"/>
      <c r="ANE45" s="90"/>
      <c r="ANF45" s="90"/>
      <c r="ANG45" s="90"/>
      <c r="ANH45" s="90"/>
      <c r="ANI45" s="90"/>
      <c r="ANJ45" s="90"/>
      <c r="ANK45" s="90"/>
      <c r="ANL45" s="90"/>
      <c r="ANM45" s="90"/>
      <c r="ANN45" s="90"/>
      <c r="ANO45" s="90"/>
      <c r="ANP45" s="90"/>
      <c r="ANQ45" s="90"/>
      <c r="ANR45" s="90"/>
      <c r="ANS45" s="90"/>
      <c r="ANT45" s="90"/>
      <c r="ANU45" s="90"/>
      <c r="ANV45" s="90"/>
      <c r="ANW45" s="90"/>
      <c r="ANX45" s="90"/>
      <c r="ANY45" s="90"/>
      <c r="ANZ45" s="90"/>
      <c r="AOA45" s="90"/>
      <c r="AOB45" s="90"/>
      <c r="AOC45" s="90"/>
      <c r="AOD45" s="90"/>
      <c r="AOE45" s="90"/>
      <c r="AOF45" s="90"/>
      <c r="AOG45" s="90"/>
      <c r="AOH45" s="90"/>
      <c r="AOI45" s="90"/>
      <c r="AOJ45" s="90"/>
      <c r="AOK45" s="90"/>
      <c r="AOL45" s="90"/>
      <c r="AOM45" s="90"/>
      <c r="AON45" s="90"/>
      <c r="AOO45" s="90"/>
      <c r="AOP45" s="90"/>
      <c r="AOQ45" s="90"/>
      <c r="AOR45" s="90"/>
      <c r="AOS45" s="90"/>
      <c r="AOT45" s="90"/>
      <c r="AOU45" s="90"/>
      <c r="AOV45" s="90"/>
      <c r="AOW45" s="90"/>
      <c r="AOX45" s="90"/>
      <c r="AOY45" s="90"/>
      <c r="AOZ45" s="90"/>
      <c r="APA45" s="90"/>
      <c r="APB45" s="90"/>
      <c r="APC45" s="90"/>
      <c r="APD45" s="90"/>
      <c r="APE45" s="90"/>
      <c r="APF45" s="90"/>
      <c r="APG45" s="90"/>
      <c r="APH45" s="90"/>
      <c r="API45" s="90"/>
      <c r="APJ45" s="90"/>
      <c r="APK45" s="90"/>
      <c r="APL45" s="90"/>
      <c r="APM45" s="90"/>
      <c r="APN45" s="90"/>
      <c r="APO45" s="90"/>
      <c r="APP45" s="90"/>
      <c r="APQ45" s="90"/>
      <c r="APR45" s="90"/>
      <c r="APS45" s="90"/>
      <c r="APT45" s="90"/>
      <c r="APU45" s="90"/>
      <c r="APV45" s="90"/>
      <c r="APW45" s="90"/>
      <c r="APX45" s="90"/>
      <c r="APY45" s="90"/>
      <c r="APZ45" s="90"/>
      <c r="AQA45" s="90"/>
      <c r="AQB45" s="90"/>
      <c r="AQC45" s="90"/>
      <c r="AQD45" s="90"/>
      <c r="AQE45" s="90"/>
      <c r="AQF45" s="90"/>
      <c r="AQG45" s="90"/>
      <c r="AQH45" s="90"/>
      <c r="AQI45" s="90"/>
      <c r="AQJ45" s="90"/>
      <c r="AQK45" s="90"/>
      <c r="AQL45" s="90"/>
      <c r="AQM45" s="90"/>
      <c r="AQN45" s="90"/>
      <c r="AQO45" s="90"/>
      <c r="AQP45" s="90"/>
      <c r="AQQ45" s="90"/>
      <c r="AQR45" s="90"/>
      <c r="AQS45" s="90"/>
      <c r="AQT45" s="90"/>
      <c r="AQU45" s="90"/>
      <c r="AQV45" s="90"/>
      <c r="AQW45" s="90"/>
      <c r="AQX45" s="90"/>
      <c r="AQY45" s="90"/>
      <c r="AQZ45" s="90"/>
      <c r="ARA45" s="90"/>
      <c r="ARB45" s="90"/>
      <c r="ARC45" s="90"/>
      <c r="ARD45" s="90"/>
      <c r="ARE45" s="90"/>
      <c r="ARF45" s="90"/>
      <c r="ARG45" s="90"/>
      <c r="ARH45" s="90"/>
      <c r="ARI45" s="90"/>
      <c r="ARJ45" s="90"/>
      <c r="ARK45" s="90"/>
      <c r="ARL45" s="90"/>
      <c r="ARM45" s="90"/>
      <c r="ARN45" s="90"/>
      <c r="ARO45" s="90"/>
      <c r="ARP45" s="90"/>
      <c r="ARQ45" s="90"/>
      <c r="ARR45" s="90"/>
      <c r="ARS45" s="90"/>
      <c r="ART45" s="90"/>
      <c r="ARU45" s="90"/>
      <c r="ARV45" s="90"/>
      <c r="ARW45" s="90"/>
      <c r="ARX45" s="90"/>
      <c r="ARY45" s="90"/>
      <c r="ARZ45" s="90"/>
      <c r="ASA45" s="90"/>
      <c r="ASB45" s="90"/>
      <c r="ASC45" s="90"/>
      <c r="ASD45" s="90"/>
      <c r="ASE45" s="90"/>
      <c r="ASF45" s="90"/>
      <c r="ASG45" s="90"/>
      <c r="ASH45" s="90"/>
      <c r="ASI45" s="90"/>
      <c r="ASJ45" s="90"/>
      <c r="ASK45" s="90"/>
      <c r="ASL45" s="90"/>
      <c r="ASM45" s="90"/>
      <c r="ASN45" s="90"/>
      <c r="ASO45" s="90"/>
      <c r="ASP45" s="90"/>
      <c r="ASQ45" s="90"/>
      <c r="ASR45" s="90"/>
      <c r="ASS45" s="90"/>
      <c r="AST45" s="90"/>
      <c r="ASU45" s="90"/>
      <c r="ASV45" s="90"/>
      <c r="ASW45" s="90"/>
      <c r="ASX45" s="90"/>
      <c r="ASY45" s="90"/>
      <c r="ASZ45" s="90"/>
      <c r="ATA45" s="90"/>
      <c r="ATB45" s="90"/>
      <c r="ATC45" s="90"/>
      <c r="ATD45" s="90"/>
      <c r="ATE45" s="90"/>
      <c r="ATF45" s="90"/>
      <c r="ATG45" s="90"/>
      <c r="ATH45" s="90"/>
      <c r="ATI45" s="90"/>
      <c r="ATJ45" s="90"/>
      <c r="ATK45" s="90"/>
      <c r="ATL45" s="90"/>
      <c r="ATM45" s="90"/>
      <c r="ATN45" s="90"/>
      <c r="ATO45" s="90"/>
      <c r="ATP45" s="90"/>
      <c r="ATQ45" s="90"/>
      <c r="ATR45" s="90"/>
      <c r="ATS45" s="90"/>
      <c r="ATT45" s="90"/>
      <c r="ATU45" s="90"/>
      <c r="ATV45" s="90"/>
      <c r="ATW45" s="90"/>
      <c r="ATX45" s="90"/>
      <c r="ATY45" s="90"/>
      <c r="ATZ45" s="90"/>
      <c r="AUA45" s="90"/>
      <c r="AUB45" s="90"/>
      <c r="AUC45" s="90"/>
      <c r="AUD45" s="90"/>
      <c r="AUE45" s="90"/>
      <c r="AUF45" s="90"/>
      <c r="AUG45" s="90"/>
      <c r="AUH45" s="90"/>
      <c r="AUI45" s="90"/>
      <c r="AUJ45" s="90"/>
      <c r="AUK45" s="90"/>
      <c r="AUL45" s="90"/>
      <c r="AUM45" s="90"/>
      <c r="AUN45" s="90"/>
      <c r="AUO45" s="90"/>
      <c r="AUP45" s="90"/>
      <c r="AUQ45" s="90"/>
      <c r="AUR45" s="90"/>
      <c r="AUS45" s="90"/>
      <c r="AUT45" s="90"/>
      <c r="AUU45" s="90"/>
      <c r="AUV45" s="90"/>
      <c r="AUW45" s="90"/>
      <c r="AUX45" s="90"/>
      <c r="AUY45" s="90"/>
      <c r="AUZ45" s="90"/>
      <c r="AVA45" s="90"/>
      <c r="AVB45" s="90"/>
      <c r="AVC45" s="90"/>
      <c r="AVD45" s="90"/>
      <c r="AVE45" s="90"/>
      <c r="AVF45" s="90"/>
      <c r="AVG45" s="90"/>
      <c r="AVH45" s="90"/>
      <c r="AVI45" s="90"/>
      <c r="AVJ45" s="90"/>
      <c r="AVK45" s="90"/>
      <c r="AVL45" s="90"/>
      <c r="AVM45" s="90"/>
      <c r="AVN45" s="90"/>
      <c r="AVO45" s="90"/>
      <c r="AVP45" s="90"/>
      <c r="AVQ45" s="90"/>
      <c r="AVR45" s="90"/>
      <c r="AVS45" s="90"/>
      <c r="AVT45" s="90"/>
      <c r="AVU45" s="90"/>
      <c r="AVV45" s="90"/>
      <c r="AVW45" s="90"/>
      <c r="AVX45" s="90"/>
      <c r="AVY45" s="90"/>
      <c r="AVZ45" s="90"/>
      <c r="AWA45" s="90"/>
      <c r="AWB45" s="90"/>
      <c r="AWC45" s="90"/>
      <c r="AWD45" s="90"/>
      <c r="AWE45" s="90"/>
      <c r="AWF45" s="90"/>
      <c r="AWG45" s="90"/>
      <c r="AWH45" s="90"/>
      <c r="AWI45" s="90"/>
      <c r="AWJ45" s="90"/>
      <c r="AWK45" s="90"/>
      <c r="AWL45" s="90"/>
      <c r="AWM45" s="90"/>
      <c r="AWN45" s="90"/>
      <c r="AWO45" s="90"/>
      <c r="AWP45" s="90"/>
      <c r="AWQ45" s="90"/>
      <c r="AWR45" s="90"/>
      <c r="AWS45" s="90"/>
      <c r="AWT45" s="90"/>
      <c r="AWU45" s="90"/>
      <c r="AWV45" s="90"/>
      <c r="AWW45" s="90"/>
      <c r="AWX45" s="90"/>
      <c r="AWY45" s="90"/>
      <c r="AWZ45" s="90"/>
      <c r="AXA45" s="90"/>
      <c r="AXB45" s="90"/>
      <c r="AXC45" s="90"/>
      <c r="AXD45" s="90"/>
      <c r="AXE45" s="90"/>
      <c r="AXF45" s="90"/>
      <c r="AXG45" s="90"/>
      <c r="AXH45" s="90"/>
      <c r="AXI45" s="90"/>
      <c r="AXJ45" s="90"/>
      <c r="AXK45" s="90"/>
      <c r="AXL45" s="90"/>
      <c r="AXM45" s="90"/>
      <c r="AXN45" s="90"/>
      <c r="AXO45" s="90"/>
      <c r="AXP45" s="90"/>
      <c r="AXQ45" s="90"/>
      <c r="AXR45" s="90"/>
      <c r="AXS45" s="90"/>
      <c r="AXT45" s="90"/>
      <c r="AXU45" s="90"/>
      <c r="AXV45" s="90"/>
      <c r="AXW45" s="90"/>
      <c r="AXX45" s="90"/>
      <c r="AXY45" s="90"/>
      <c r="AXZ45" s="90"/>
      <c r="AYA45" s="90"/>
      <c r="AYB45" s="90"/>
      <c r="AYC45" s="90"/>
      <c r="AYD45" s="90"/>
      <c r="AYE45" s="90"/>
      <c r="AYF45" s="90"/>
      <c r="AYG45" s="90"/>
      <c r="AYH45" s="90"/>
      <c r="AYI45" s="90"/>
      <c r="AYJ45" s="90"/>
      <c r="AYK45" s="90"/>
      <c r="AYL45" s="90"/>
      <c r="AYM45" s="90"/>
      <c r="AYN45" s="90"/>
      <c r="AYO45" s="90"/>
      <c r="AYP45" s="90"/>
      <c r="AYQ45" s="90"/>
      <c r="AYR45" s="90"/>
      <c r="AYS45" s="90"/>
      <c r="AYT45" s="90"/>
      <c r="AYU45" s="90"/>
      <c r="AYV45" s="90"/>
      <c r="AYW45" s="90"/>
      <c r="AYX45" s="90"/>
      <c r="AYY45" s="90"/>
      <c r="AYZ45" s="90"/>
      <c r="AZA45" s="90"/>
      <c r="AZB45" s="90"/>
      <c r="AZC45" s="90"/>
      <c r="AZD45" s="90"/>
      <c r="AZE45" s="90"/>
      <c r="AZF45" s="90"/>
      <c r="AZG45" s="90"/>
      <c r="AZH45" s="90"/>
      <c r="AZI45" s="90"/>
      <c r="AZJ45" s="90"/>
      <c r="AZK45" s="90"/>
      <c r="AZL45" s="90"/>
      <c r="AZM45" s="90"/>
      <c r="AZN45" s="90"/>
      <c r="AZO45" s="90"/>
      <c r="AZP45" s="90"/>
      <c r="AZQ45" s="90"/>
      <c r="AZR45" s="90"/>
      <c r="AZS45" s="90"/>
      <c r="AZT45" s="90"/>
      <c r="AZU45" s="90"/>
      <c r="AZV45" s="90"/>
      <c r="AZW45" s="90"/>
      <c r="AZX45" s="90"/>
      <c r="AZY45" s="90"/>
      <c r="AZZ45" s="90"/>
      <c r="BAA45" s="90"/>
      <c r="BAB45" s="90"/>
      <c r="BAC45" s="90"/>
      <c r="BAD45" s="90"/>
      <c r="BAE45" s="90"/>
      <c r="BAF45" s="90"/>
      <c r="BAG45" s="90"/>
      <c r="BAH45" s="90"/>
      <c r="BAI45" s="90"/>
      <c r="BAJ45" s="90"/>
      <c r="BAK45" s="90"/>
      <c r="BAL45" s="90"/>
      <c r="BAM45" s="90"/>
      <c r="BAN45" s="90"/>
      <c r="BAO45" s="90"/>
      <c r="BAP45" s="90"/>
      <c r="BAQ45" s="90"/>
      <c r="BAR45" s="90"/>
      <c r="BAS45" s="90"/>
      <c r="BAT45" s="90"/>
      <c r="BAU45" s="90"/>
      <c r="BAV45" s="90"/>
      <c r="BAW45" s="90"/>
      <c r="BAX45" s="90"/>
      <c r="BAY45" s="90"/>
      <c r="BAZ45" s="90"/>
      <c r="BBA45" s="90"/>
      <c r="BBB45" s="90"/>
      <c r="BBC45" s="90"/>
      <c r="BBD45" s="90"/>
      <c r="BBE45" s="90"/>
      <c r="BBF45" s="90"/>
      <c r="BBG45" s="90"/>
      <c r="BBH45" s="90"/>
      <c r="BBI45" s="90"/>
      <c r="BBJ45" s="90"/>
      <c r="BBK45" s="90"/>
      <c r="BBL45" s="90"/>
      <c r="BBM45" s="90"/>
      <c r="BBN45" s="90"/>
      <c r="BBO45" s="90"/>
      <c r="BBP45" s="90"/>
      <c r="BBQ45" s="90"/>
      <c r="BBR45" s="90"/>
      <c r="BBS45" s="90"/>
      <c r="BBT45" s="90"/>
      <c r="BBU45" s="90"/>
      <c r="BBV45" s="90"/>
      <c r="BBW45" s="90"/>
      <c r="BBX45" s="90"/>
      <c r="BBY45" s="90"/>
      <c r="BBZ45" s="90"/>
      <c r="BCA45" s="90"/>
      <c r="BCB45" s="90"/>
      <c r="BCC45" s="90"/>
      <c r="BCD45" s="90"/>
      <c r="BCE45" s="90"/>
      <c r="BCF45" s="90"/>
      <c r="BCG45" s="90"/>
      <c r="BCH45" s="90"/>
      <c r="BCI45" s="90"/>
      <c r="BCJ45" s="90"/>
      <c r="BCK45" s="90"/>
      <c r="BCL45" s="90"/>
      <c r="BCM45" s="90"/>
      <c r="BCN45" s="90"/>
      <c r="BCO45" s="90"/>
      <c r="BCP45" s="90"/>
      <c r="BCQ45" s="90"/>
      <c r="BCR45" s="90"/>
      <c r="BCS45" s="90"/>
      <c r="BCT45" s="90"/>
      <c r="BCU45" s="90"/>
      <c r="BCV45" s="90"/>
      <c r="BCW45" s="90"/>
      <c r="BCX45" s="90"/>
      <c r="BCY45" s="90"/>
      <c r="BCZ45" s="90"/>
      <c r="BDA45" s="90"/>
      <c r="BDB45" s="90"/>
      <c r="BDC45" s="90"/>
      <c r="BDD45" s="90"/>
      <c r="BDE45" s="90"/>
      <c r="BDF45" s="90"/>
      <c r="BDG45" s="90"/>
      <c r="BDH45" s="90"/>
      <c r="BDI45" s="90"/>
      <c r="BDJ45" s="90"/>
      <c r="BDK45" s="90"/>
      <c r="BDL45" s="90"/>
      <c r="BDM45" s="90"/>
      <c r="BDN45" s="90"/>
      <c r="BDO45" s="90"/>
      <c r="BDP45" s="90"/>
      <c r="BDQ45" s="90"/>
      <c r="BDR45" s="90"/>
      <c r="BDS45" s="90"/>
      <c r="BDT45" s="90"/>
      <c r="BDU45" s="90"/>
      <c r="BDV45" s="90"/>
      <c r="BDW45" s="90"/>
      <c r="BDX45" s="90"/>
      <c r="BDY45" s="90"/>
      <c r="BDZ45" s="90"/>
      <c r="BEA45" s="90"/>
      <c r="BEB45" s="90"/>
      <c r="BEC45" s="90"/>
      <c r="BED45" s="90"/>
      <c r="BEE45" s="90"/>
      <c r="BEF45" s="90"/>
      <c r="BEG45" s="90"/>
      <c r="BEH45" s="90"/>
      <c r="BEI45" s="90"/>
      <c r="BEJ45" s="90"/>
      <c r="BEK45" s="90"/>
      <c r="BEL45" s="90"/>
      <c r="BEM45" s="90"/>
      <c r="BEN45" s="90"/>
      <c r="BEO45" s="90"/>
      <c r="BEP45" s="90"/>
      <c r="BEQ45" s="90"/>
      <c r="BER45" s="90"/>
      <c r="BES45" s="90"/>
      <c r="BET45" s="90"/>
      <c r="BEU45" s="90"/>
      <c r="BEV45" s="90"/>
      <c r="BEW45" s="90"/>
      <c r="BEX45" s="90"/>
      <c r="BEY45" s="90"/>
      <c r="BEZ45" s="90"/>
      <c r="BFA45" s="90"/>
      <c r="BFB45" s="90"/>
      <c r="BFC45" s="90"/>
      <c r="BFD45" s="90"/>
      <c r="BFE45" s="90"/>
      <c r="BFF45" s="90"/>
      <c r="BFG45" s="90"/>
      <c r="BFH45" s="90"/>
      <c r="BFI45" s="90"/>
      <c r="BFJ45" s="90"/>
      <c r="BFK45" s="90"/>
      <c r="BFL45" s="90"/>
      <c r="BFM45" s="90"/>
      <c r="BFN45" s="90"/>
      <c r="BFO45" s="90"/>
      <c r="BFP45" s="90"/>
      <c r="BFQ45" s="90"/>
      <c r="BFR45" s="90"/>
      <c r="BFS45" s="90"/>
      <c r="BFT45" s="90"/>
      <c r="BFU45" s="90"/>
      <c r="BFV45" s="90"/>
      <c r="BFW45" s="90"/>
      <c r="BFX45" s="90"/>
      <c r="BFY45" s="90"/>
      <c r="BFZ45" s="90"/>
      <c r="BGA45" s="90"/>
    </row>
    <row r="46" spans="1:1535" ht="12" customHeight="1" thickBot="1" x14ac:dyDescent="0.25">
      <c r="A46" s="349"/>
      <c r="B46" s="350"/>
      <c r="C46" s="184">
        <f>Zápisy!W547</f>
        <v>951</v>
      </c>
      <c r="D46" s="172">
        <f>Zápisy!X547</f>
        <v>1105</v>
      </c>
      <c r="E46" s="168">
        <f>Zápisy!W239</f>
        <v>949</v>
      </c>
      <c r="F46" s="178">
        <f>Zápisy!X239</f>
        <v>871</v>
      </c>
      <c r="G46" s="139">
        <f>Zápisy!W1538</f>
        <v>977</v>
      </c>
      <c r="H46" s="172">
        <f>Zápisy!X1538</f>
        <v>1056</v>
      </c>
      <c r="I46" s="168">
        <f>Zápisy!U84</f>
        <v>917</v>
      </c>
      <c r="J46" s="178">
        <f>Zápisy!V84</f>
        <v>1042</v>
      </c>
      <c r="K46" s="139">
        <f>Zápisy!U1339</f>
        <v>916</v>
      </c>
      <c r="L46" s="172">
        <f>Zápisy!V1339</f>
        <v>1064</v>
      </c>
      <c r="M46" s="168">
        <f>Zápisy!W2571</f>
        <v>902</v>
      </c>
      <c r="N46" s="178">
        <f>Zápisy!X2571</f>
        <v>955</v>
      </c>
      <c r="O46" s="139">
        <f>Zápisy!W1142</f>
        <v>935</v>
      </c>
      <c r="P46" s="172">
        <f>Zápisy!X1142</f>
        <v>1079</v>
      </c>
      <c r="Q46" s="168">
        <f>Zápisy!U2418</f>
        <v>915</v>
      </c>
      <c r="R46" s="178">
        <f>Zápisy!V2418</f>
        <v>970</v>
      </c>
      <c r="S46" s="139">
        <f>Zápisy!U943</f>
        <v>963</v>
      </c>
      <c r="T46" s="172">
        <f>Zápisy!V943</f>
        <v>1040</v>
      </c>
      <c r="U46" s="168">
        <f>Zápisy!W2263</f>
        <v>909</v>
      </c>
      <c r="V46" s="178">
        <f>Zápisy!X2263</f>
        <v>1000</v>
      </c>
      <c r="W46" s="139">
        <f>Zápisy!W746</f>
        <v>880</v>
      </c>
      <c r="X46" s="172">
        <f>Zápisy!X746</f>
        <v>914</v>
      </c>
      <c r="Y46" s="168">
        <f>Zápisy!U2110</f>
        <v>967</v>
      </c>
      <c r="Z46" s="178">
        <f>Zápisy!V2110</f>
        <v>968</v>
      </c>
      <c r="AA46" s="314"/>
      <c r="AB46" s="315"/>
      <c r="AC46" s="168">
        <f>Zápisy!W1934</f>
        <v>940</v>
      </c>
      <c r="AD46" s="178">
        <f>Zápisy!X1934</f>
        <v>955</v>
      </c>
      <c r="AE46" s="139">
        <f>Zápisy!U394</f>
        <v>952</v>
      </c>
      <c r="AF46" s="172">
        <f>Zápisy!V394</f>
        <v>988</v>
      </c>
      <c r="AG46" s="168">
        <f>Zápisy!U1735</f>
        <v>967</v>
      </c>
      <c r="AH46" s="135">
        <f>Zápisy!V1735</f>
        <v>900</v>
      </c>
      <c r="AI46" s="351"/>
      <c r="AJ46" s="420"/>
      <c r="AK46" s="420"/>
      <c r="AL46" s="420"/>
      <c r="AM46" s="376"/>
      <c r="AN46" s="443"/>
      <c r="AO46" s="399"/>
      <c r="AP46" s="394"/>
      <c r="AQ46" s="400"/>
      <c r="AR46" s="395"/>
      <c r="AS46" s="357"/>
      <c r="AT46" s="354"/>
      <c r="AU46" s="344"/>
      <c r="AV46" s="90"/>
      <c r="AW46" s="334"/>
      <c r="AX46" s="334"/>
      <c r="AY46" s="334"/>
      <c r="AZ46" s="334"/>
      <c r="BA46" s="334"/>
      <c r="BB46" s="334"/>
      <c r="BC46" s="334"/>
      <c r="BD46" s="334"/>
      <c r="BE46" s="334"/>
      <c r="BF46" s="334"/>
      <c r="BG46" s="334"/>
      <c r="BH46" s="334"/>
      <c r="BI46" s="334"/>
      <c r="BJ46" s="334"/>
      <c r="BK46" s="334"/>
      <c r="BL46" s="334"/>
      <c r="BM46" s="334"/>
      <c r="BN46" s="334"/>
      <c r="BO46" s="334"/>
      <c r="BP46" s="334"/>
      <c r="BQ46" s="334"/>
      <c r="BR46" s="334"/>
      <c r="BS46" s="334"/>
      <c r="BT46" s="334"/>
      <c r="BU46" s="334"/>
      <c r="BV46" s="334"/>
      <c r="BW46" s="334"/>
      <c r="BX46" s="334"/>
      <c r="BY46" s="334"/>
      <c r="BZ46" s="334"/>
      <c r="CA46" s="334"/>
      <c r="CB46" s="334"/>
      <c r="CC46" s="90"/>
      <c r="CD46" s="334"/>
      <c r="CE46" s="334"/>
      <c r="CF46" s="334"/>
      <c r="CG46" s="334"/>
      <c r="CH46" s="334"/>
      <c r="CI46" s="334"/>
      <c r="CJ46" s="334"/>
      <c r="CK46" s="334"/>
      <c r="CL46" s="334"/>
      <c r="CM46" s="334"/>
      <c r="CN46" s="334"/>
      <c r="CO46" s="334"/>
      <c r="CP46" s="334"/>
      <c r="CQ46" s="334"/>
      <c r="CR46" s="334"/>
      <c r="CS46" s="334"/>
      <c r="CT46" s="334"/>
      <c r="CU46" s="334"/>
      <c r="CV46" s="334"/>
      <c r="CW46" s="334"/>
      <c r="CX46" s="334"/>
      <c r="CY46" s="334"/>
      <c r="CZ46" s="334"/>
      <c r="DA46" s="334"/>
      <c r="DB46" s="334"/>
      <c r="DC46" s="334"/>
      <c r="DD46" s="334"/>
      <c r="DE46" s="334"/>
      <c r="DF46" s="334"/>
      <c r="DG46" s="334"/>
      <c r="DH46" s="334"/>
      <c r="DI46" s="334"/>
      <c r="DJ46" s="151"/>
      <c r="DK46" s="334"/>
      <c r="DL46" s="334"/>
      <c r="DM46" s="334"/>
      <c r="DN46" s="334"/>
      <c r="DO46" s="334"/>
      <c r="DP46" s="334"/>
      <c r="DQ46" s="334"/>
      <c r="DR46" s="334"/>
      <c r="DS46" s="334"/>
      <c r="DT46" s="334"/>
      <c r="DU46" s="334"/>
      <c r="DV46" s="334"/>
      <c r="DW46" s="334"/>
      <c r="DX46" s="334"/>
      <c r="DY46" s="334"/>
      <c r="DZ46" s="334"/>
      <c r="EA46" s="334"/>
      <c r="EB46" s="334"/>
      <c r="EC46" s="334"/>
      <c r="ED46" s="334"/>
      <c r="EE46" s="334"/>
      <c r="EF46" s="334"/>
      <c r="EG46" s="334"/>
      <c r="EH46" s="334"/>
      <c r="EI46" s="334"/>
      <c r="EJ46" s="334"/>
      <c r="EK46" s="334"/>
      <c r="EL46" s="334"/>
      <c r="EM46" s="334"/>
      <c r="EN46" s="334"/>
      <c r="EO46" s="334"/>
      <c r="EP46" s="334"/>
      <c r="EQ46" s="90"/>
      <c r="ER46" s="334"/>
      <c r="ES46" s="334"/>
      <c r="ET46" s="334"/>
      <c r="EU46" s="334"/>
      <c r="EV46" s="334"/>
      <c r="EW46" s="334"/>
      <c r="EX46" s="334"/>
      <c r="EY46" s="334"/>
      <c r="EZ46" s="334"/>
      <c r="FA46" s="334"/>
      <c r="FB46" s="334"/>
      <c r="FC46" s="334"/>
      <c r="FD46" s="334"/>
      <c r="FE46" s="334"/>
      <c r="FF46" s="334"/>
      <c r="FG46" s="334"/>
      <c r="FH46" s="334"/>
      <c r="FI46" s="334"/>
      <c r="FJ46" s="334"/>
      <c r="FK46" s="334"/>
      <c r="FL46" s="334"/>
      <c r="FM46" s="334"/>
      <c r="FN46" s="334"/>
      <c r="FO46" s="334"/>
      <c r="FP46" s="334"/>
      <c r="FQ46" s="334"/>
      <c r="FR46" s="334"/>
      <c r="FS46" s="334"/>
      <c r="FT46" s="334"/>
      <c r="FU46" s="334"/>
      <c r="FV46" s="334"/>
      <c r="FW46" s="334"/>
      <c r="FX46" s="90"/>
      <c r="FY46" s="334"/>
      <c r="FZ46" s="334"/>
      <c r="GA46" s="334"/>
      <c r="GB46" s="334"/>
      <c r="GC46" s="334"/>
      <c r="GD46" s="334"/>
      <c r="GE46" s="334"/>
      <c r="GF46" s="334"/>
      <c r="GG46" s="334"/>
      <c r="GH46" s="334"/>
      <c r="GI46" s="334"/>
      <c r="GJ46" s="334"/>
      <c r="GK46" s="334"/>
      <c r="GL46" s="334"/>
      <c r="GM46" s="334"/>
      <c r="GN46" s="334"/>
      <c r="GO46" s="334"/>
      <c r="GP46" s="334"/>
      <c r="GQ46" s="334"/>
      <c r="GR46" s="334"/>
      <c r="GS46" s="334"/>
      <c r="GT46" s="334"/>
      <c r="GU46" s="334"/>
      <c r="GV46" s="334"/>
      <c r="GW46" s="334"/>
      <c r="GX46" s="334"/>
      <c r="GY46" s="334"/>
      <c r="GZ46" s="334"/>
      <c r="HA46" s="334"/>
      <c r="HB46" s="334"/>
      <c r="HC46" s="334"/>
      <c r="HD46" s="334"/>
      <c r="HE46" s="90"/>
      <c r="HF46" s="334"/>
      <c r="HG46" s="334"/>
      <c r="HH46" s="334"/>
      <c r="HI46" s="334"/>
      <c r="HJ46" s="334"/>
      <c r="HK46" s="334"/>
      <c r="HL46" s="334"/>
      <c r="HM46" s="334"/>
      <c r="HN46" s="334"/>
      <c r="HO46" s="334"/>
      <c r="HP46" s="334"/>
      <c r="HQ46" s="334"/>
      <c r="HR46" s="334"/>
      <c r="HS46" s="334"/>
      <c r="HT46" s="334"/>
      <c r="HU46" s="334"/>
      <c r="HV46" s="334"/>
      <c r="HW46" s="334"/>
      <c r="HX46" s="334"/>
      <c r="HY46" s="334"/>
      <c r="HZ46" s="334"/>
      <c r="IA46" s="334"/>
      <c r="IB46" s="334"/>
      <c r="IC46" s="334"/>
      <c r="ID46" s="334"/>
      <c r="IE46" s="334"/>
      <c r="IF46" s="334"/>
      <c r="IG46" s="334"/>
      <c r="IH46" s="334"/>
      <c r="II46" s="334"/>
      <c r="IJ46" s="334"/>
      <c r="IK46" s="334"/>
      <c r="IL46" s="90"/>
      <c r="IM46" s="334"/>
      <c r="IN46" s="334"/>
      <c r="IO46" s="334"/>
      <c r="IP46" s="334"/>
      <c r="IQ46" s="334"/>
      <c r="IR46" s="334"/>
      <c r="IS46" s="334"/>
      <c r="IT46" s="334"/>
      <c r="IU46" s="334"/>
      <c r="IV46" s="334"/>
      <c r="IW46" s="334"/>
      <c r="IX46" s="334"/>
      <c r="IY46" s="334"/>
      <c r="IZ46" s="334"/>
      <c r="JA46" s="334"/>
      <c r="JB46" s="334"/>
      <c r="JC46" s="334"/>
      <c r="JD46" s="334"/>
      <c r="JE46" s="334"/>
      <c r="JF46" s="334"/>
      <c r="JG46" s="334"/>
      <c r="JH46" s="334"/>
      <c r="JI46" s="334"/>
      <c r="JJ46" s="334"/>
      <c r="JK46" s="334"/>
      <c r="JL46" s="334"/>
      <c r="JM46" s="334"/>
      <c r="JN46" s="334"/>
      <c r="JO46" s="334"/>
      <c r="JP46" s="334"/>
      <c r="JQ46" s="334"/>
      <c r="JR46" s="334"/>
      <c r="JS46" s="90"/>
      <c r="JT46" s="334"/>
      <c r="JU46" s="334"/>
      <c r="JV46" s="334"/>
      <c r="JW46" s="334"/>
      <c r="JX46" s="334"/>
      <c r="JY46" s="334"/>
      <c r="JZ46" s="334"/>
      <c r="KA46" s="334"/>
      <c r="KB46" s="334"/>
      <c r="KC46" s="334"/>
      <c r="KD46" s="334"/>
      <c r="KE46" s="334"/>
      <c r="KF46" s="334"/>
      <c r="KG46" s="334"/>
      <c r="KH46" s="334"/>
      <c r="KI46" s="334"/>
      <c r="KJ46" s="334"/>
      <c r="KK46" s="334"/>
      <c r="KL46" s="334"/>
      <c r="KM46" s="334"/>
      <c r="KN46" s="334"/>
      <c r="KO46" s="334"/>
      <c r="KP46" s="334"/>
      <c r="KQ46" s="334"/>
      <c r="KR46" s="334"/>
      <c r="KS46" s="334"/>
      <c r="KT46" s="334"/>
      <c r="KU46" s="334"/>
      <c r="KV46" s="334"/>
      <c r="KW46" s="334"/>
      <c r="KX46" s="334"/>
      <c r="KY46" s="334"/>
      <c r="KZ46" s="90"/>
      <c r="LA46" s="334"/>
      <c r="LB46" s="334"/>
      <c r="LC46" s="334"/>
      <c r="LD46" s="334"/>
      <c r="LE46" s="334"/>
      <c r="LF46" s="334"/>
      <c r="LG46" s="334"/>
      <c r="LH46" s="334"/>
      <c r="LI46" s="334"/>
      <c r="LJ46" s="334"/>
      <c r="LK46" s="334"/>
      <c r="LL46" s="334"/>
      <c r="LM46" s="334"/>
      <c r="LN46" s="334"/>
      <c r="LO46" s="334"/>
      <c r="LP46" s="334"/>
      <c r="LQ46" s="334"/>
      <c r="LR46" s="334"/>
      <c r="LS46" s="334"/>
      <c r="LT46" s="334"/>
      <c r="LU46" s="334"/>
      <c r="LV46" s="334"/>
      <c r="LW46" s="334"/>
      <c r="LX46" s="334"/>
      <c r="LY46" s="334"/>
      <c r="LZ46" s="334"/>
      <c r="MA46" s="334"/>
      <c r="MB46" s="334"/>
      <c r="MC46" s="334"/>
      <c r="MD46" s="334"/>
      <c r="ME46" s="334"/>
      <c r="MF46" s="334"/>
      <c r="MG46" s="90"/>
      <c r="MH46" s="462"/>
      <c r="MI46" s="153"/>
      <c r="MJ46" s="462"/>
      <c r="MK46" s="157"/>
      <c r="ML46" s="336"/>
      <c r="MM46" s="153"/>
      <c r="MN46" s="462"/>
      <c r="MO46" s="90"/>
      <c r="MP46" s="327"/>
      <c r="MQ46" s="90"/>
      <c r="MR46" s="90"/>
      <c r="MS46" s="90"/>
      <c r="MT46" s="90"/>
      <c r="MU46" s="90"/>
      <c r="MV46" s="90"/>
      <c r="MW46" s="90"/>
      <c r="MX46" s="90"/>
      <c r="MY46" s="90"/>
      <c r="MZ46" s="90"/>
      <c r="NA46" s="90"/>
      <c r="NB46" s="90"/>
      <c r="NC46" s="90"/>
      <c r="ND46" s="90"/>
      <c r="NE46" s="90"/>
      <c r="NF46" s="90"/>
      <c r="NG46" s="90"/>
      <c r="NH46" s="90"/>
      <c r="NI46" s="90"/>
      <c r="NJ46" s="90"/>
      <c r="NK46" s="90"/>
      <c r="NL46" s="90"/>
      <c r="NM46" s="90"/>
      <c r="NN46" s="90"/>
      <c r="NO46" s="90"/>
      <c r="NP46" s="90"/>
      <c r="NQ46" s="90"/>
      <c r="NR46" s="90"/>
      <c r="NS46" s="90"/>
      <c r="NT46" s="90"/>
      <c r="NU46" s="90"/>
      <c r="NV46" s="90"/>
      <c r="NW46" s="90"/>
      <c r="NX46" s="90"/>
      <c r="NY46" s="90"/>
      <c r="NZ46" s="90"/>
      <c r="OA46" s="90"/>
      <c r="OB46" s="90"/>
      <c r="OC46" s="90"/>
      <c r="OD46" s="90"/>
      <c r="OE46" s="90"/>
      <c r="OF46" s="90"/>
      <c r="OG46" s="90"/>
      <c r="OH46" s="90"/>
      <c r="OI46" s="90"/>
      <c r="OJ46" s="90"/>
      <c r="OK46" s="90"/>
      <c r="OL46" s="90"/>
      <c r="OM46" s="90"/>
      <c r="ON46" s="90"/>
      <c r="OO46" s="90"/>
      <c r="OP46" s="90"/>
      <c r="OQ46" s="90"/>
      <c r="OR46" s="90"/>
      <c r="OS46" s="90"/>
      <c r="OT46" s="90"/>
      <c r="OU46" s="90"/>
      <c r="OV46" s="90"/>
      <c r="OW46" s="90"/>
      <c r="OX46" s="90"/>
      <c r="OY46" s="90"/>
      <c r="OZ46" s="90"/>
      <c r="PA46" s="90"/>
      <c r="PB46" s="90"/>
      <c r="PC46" s="90"/>
      <c r="PD46" s="90"/>
      <c r="PE46" s="90"/>
      <c r="PF46" s="90"/>
      <c r="PG46" s="90"/>
      <c r="PH46" s="90"/>
      <c r="PI46" s="90"/>
      <c r="PJ46" s="90"/>
      <c r="PK46" s="90"/>
      <c r="PL46" s="90"/>
      <c r="PM46" s="90"/>
      <c r="PN46" s="90"/>
      <c r="PO46" s="90"/>
      <c r="PP46" s="90"/>
      <c r="PQ46" s="90"/>
      <c r="PR46" s="90"/>
      <c r="PS46" s="90"/>
      <c r="PT46" s="90"/>
      <c r="PU46" s="90"/>
      <c r="PV46" s="90"/>
      <c r="PW46" s="90"/>
      <c r="PX46" s="90"/>
      <c r="PY46" s="90"/>
      <c r="PZ46" s="90"/>
      <c r="QA46" s="90"/>
      <c r="QB46" s="90"/>
      <c r="QC46" s="90"/>
      <c r="QD46" s="90"/>
      <c r="QE46" s="90"/>
      <c r="QF46" s="90"/>
      <c r="QG46" s="90"/>
      <c r="QH46" s="90"/>
      <c r="QI46" s="90"/>
      <c r="QJ46" s="90"/>
      <c r="QK46" s="90"/>
      <c r="QL46" s="90"/>
      <c r="QM46" s="90"/>
      <c r="QN46" s="90"/>
      <c r="QO46" s="90"/>
      <c r="QP46" s="90"/>
      <c r="QQ46" s="90"/>
      <c r="QR46" s="90"/>
      <c r="QS46" s="90"/>
      <c r="QT46" s="90"/>
      <c r="QU46" s="90"/>
      <c r="QV46" s="90"/>
      <c r="QW46" s="90"/>
      <c r="QX46" s="90"/>
      <c r="QY46" s="90"/>
      <c r="QZ46" s="90"/>
      <c r="RA46" s="90"/>
      <c r="RB46" s="90"/>
      <c r="RC46" s="90"/>
      <c r="RD46" s="90"/>
      <c r="RE46" s="90"/>
      <c r="RF46" s="90"/>
      <c r="RG46" s="90"/>
      <c r="RH46" s="90"/>
      <c r="RI46" s="90"/>
      <c r="RJ46" s="90"/>
      <c r="RK46" s="90"/>
      <c r="RL46" s="90"/>
      <c r="RM46" s="90"/>
      <c r="RN46" s="90"/>
      <c r="RO46" s="90"/>
      <c r="RP46" s="90"/>
      <c r="RQ46" s="90"/>
      <c r="RR46" s="90"/>
      <c r="RS46" s="90"/>
      <c r="RT46" s="90"/>
      <c r="RU46" s="90"/>
      <c r="RV46" s="90"/>
      <c r="RW46" s="90"/>
      <c r="RX46" s="90"/>
      <c r="RY46" s="90"/>
      <c r="RZ46" s="90"/>
      <c r="SA46" s="90"/>
      <c r="SB46" s="90"/>
      <c r="SC46" s="90"/>
      <c r="SD46" s="90"/>
      <c r="SE46" s="90"/>
      <c r="SF46" s="90"/>
      <c r="SG46" s="90"/>
      <c r="SH46" s="90"/>
      <c r="SI46" s="90"/>
      <c r="SJ46" s="90"/>
      <c r="SK46" s="90"/>
      <c r="SL46" s="90"/>
      <c r="SM46" s="90"/>
      <c r="SN46" s="90"/>
      <c r="SO46" s="90"/>
      <c r="SP46" s="90"/>
      <c r="SQ46" s="90"/>
      <c r="SR46" s="90"/>
      <c r="SS46" s="90"/>
      <c r="ST46" s="90"/>
      <c r="SU46" s="90"/>
      <c r="SV46" s="90"/>
      <c r="SW46" s="90"/>
      <c r="SX46" s="90"/>
      <c r="SY46" s="90"/>
      <c r="SZ46" s="90"/>
      <c r="TA46" s="90"/>
      <c r="TB46" s="90"/>
      <c r="TC46" s="90"/>
      <c r="TD46" s="90"/>
      <c r="TE46" s="90"/>
      <c r="TF46" s="90"/>
      <c r="TG46" s="90"/>
      <c r="TH46" s="90"/>
      <c r="TI46" s="90"/>
      <c r="TJ46" s="90"/>
      <c r="TK46" s="90"/>
      <c r="TL46" s="90"/>
      <c r="TM46" s="90"/>
      <c r="TN46" s="90"/>
      <c r="TO46" s="90"/>
      <c r="TP46" s="90"/>
      <c r="TQ46" s="90"/>
      <c r="TR46" s="90"/>
      <c r="TS46" s="90"/>
      <c r="TT46" s="90"/>
      <c r="TU46" s="90"/>
      <c r="TV46" s="90"/>
      <c r="TW46" s="90"/>
      <c r="TX46" s="90"/>
      <c r="TY46" s="90"/>
      <c r="TZ46" s="90"/>
      <c r="UA46" s="90"/>
      <c r="UB46" s="90"/>
      <c r="UC46" s="90"/>
      <c r="UD46" s="90"/>
      <c r="UE46" s="90"/>
      <c r="UF46" s="90"/>
      <c r="UG46" s="90"/>
      <c r="UH46" s="90"/>
      <c r="UI46" s="90"/>
      <c r="UJ46" s="90"/>
      <c r="UK46" s="90"/>
      <c r="UL46" s="90"/>
      <c r="UM46" s="90"/>
      <c r="UN46" s="90"/>
      <c r="UO46" s="90"/>
      <c r="UP46" s="90"/>
      <c r="UQ46" s="90"/>
      <c r="UR46" s="90"/>
      <c r="US46" s="90"/>
      <c r="UT46" s="90"/>
      <c r="UU46" s="90"/>
      <c r="UV46" s="90"/>
      <c r="UW46" s="90"/>
      <c r="UX46" s="90"/>
      <c r="UY46" s="90"/>
      <c r="UZ46" s="90"/>
      <c r="VA46" s="90"/>
      <c r="VB46" s="90"/>
      <c r="VC46" s="90"/>
      <c r="VD46" s="90"/>
      <c r="VE46" s="90"/>
      <c r="VF46" s="90"/>
      <c r="VG46" s="90"/>
      <c r="VH46" s="90"/>
      <c r="VI46" s="90"/>
      <c r="VJ46" s="90"/>
      <c r="VK46" s="90"/>
      <c r="VL46" s="90"/>
      <c r="VM46" s="90"/>
      <c r="VN46" s="90"/>
      <c r="VO46" s="90"/>
      <c r="VP46" s="90"/>
      <c r="VQ46" s="90"/>
      <c r="VR46" s="90"/>
      <c r="VS46" s="90"/>
      <c r="VT46" s="90"/>
      <c r="VU46" s="90"/>
      <c r="VV46" s="90"/>
      <c r="VW46" s="90"/>
      <c r="VX46" s="90"/>
      <c r="VY46" s="90"/>
      <c r="VZ46" s="90"/>
      <c r="WA46" s="90"/>
      <c r="WB46" s="90"/>
      <c r="WC46" s="90"/>
      <c r="WD46" s="90"/>
      <c r="WE46" s="90"/>
      <c r="WF46" s="90"/>
      <c r="WG46" s="90"/>
      <c r="WH46" s="90"/>
      <c r="WI46" s="90"/>
      <c r="WJ46" s="90"/>
      <c r="WK46" s="90"/>
      <c r="WL46" s="90"/>
      <c r="WM46" s="90"/>
      <c r="WN46" s="90"/>
      <c r="WO46" s="90"/>
      <c r="WP46" s="90"/>
      <c r="WQ46" s="90"/>
      <c r="WR46" s="90"/>
      <c r="WS46" s="90"/>
      <c r="WT46" s="90"/>
      <c r="WU46" s="90"/>
      <c r="WV46" s="90"/>
      <c r="WW46" s="90"/>
      <c r="WX46" s="90"/>
      <c r="WY46" s="90"/>
      <c r="WZ46" s="90"/>
      <c r="XA46" s="90"/>
      <c r="XB46" s="90"/>
      <c r="XC46" s="90"/>
      <c r="XD46" s="90"/>
      <c r="XE46" s="90"/>
      <c r="XF46" s="90"/>
      <c r="XG46" s="90"/>
      <c r="XH46" s="90"/>
      <c r="XI46" s="90"/>
      <c r="XJ46" s="90"/>
      <c r="XK46" s="90"/>
      <c r="XL46" s="90"/>
      <c r="XM46" s="90"/>
      <c r="XN46" s="90"/>
      <c r="XO46" s="90"/>
      <c r="XP46" s="90"/>
      <c r="XQ46" s="90"/>
      <c r="XR46" s="90"/>
      <c r="XS46" s="90"/>
      <c r="XT46" s="90"/>
      <c r="XU46" s="90"/>
      <c r="XV46" s="90"/>
      <c r="XW46" s="90"/>
      <c r="XX46" s="90"/>
      <c r="XY46" s="90"/>
      <c r="XZ46" s="90"/>
      <c r="YA46" s="90"/>
      <c r="YB46" s="90"/>
      <c r="YC46" s="90"/>
      <c r="YD46" s="90"/>
      <c r="YE46" s="90"/>
      <c r="YF46" s="90"/>
      <c r="YG46" s="90"/>
      <c r="YH46" s="90"/>
      <c r="YI46" s="90"/>
      <c r="YJ46" s="90"/>
      <c r="YK46" s="90"/>
      <c r="YL46" s="90"/>
      <c r="YM46" s="90"/>
      <c r="YN46" s="90"/>
      <c r="YO46" s="90"/>
      <c r="YP46" s="90"/>
      <c r="YQ46" s="90"/>
      <c r="YR46" s="90"/>
      <c r="YS46" s="90"/>
      <c r="YT46" s="90"/>
      <c r="YU46" s="90"/>
      <c r="YV46" s="90"/>
      <c r="YW46" s="90"/>
      <c r="YX46" s="90"/>
      <c r="YY46" s="90"/>
      <c r="YZ46" s="90"/>
      <c r="ZA46" s="90"/>
      <c r="ZB46" s="90"/>
      <c r="ZC46" s="90"/>
      <c r="ZD46" s="90"/>
      <c r="ZE46" s="90"/>
      <c r="ZF46" s="90"/>
      <c r="ZG46" s="90"/>
      <c r="ZH46" s="90"/>
      <c r="ZI46" s="90"/>
      <c r="ZJ46" s="90"/>
      <c r="ZK46" s="90"/>
      <c r="ZL46" s="90"/>
      <c r="ZM46" s="90"/>
      <c r="ZN46" s="90"/>
      <c r="ZO46" s="90"/>
      <c r="ZP46" s="90"/>
      <c r="ZQ46" s="90"/>
      <c r="ZR46" s="90"/>
      <c r="ZS46" s="90"/>
      <c r="ZT46" s="90"/>
      <c r="ZU46" s="90"/>
      <c r="ZV46" s="90"/>
      <c r="ZW46" s="90"/>
      <c r="ZX46" s="90"/>
      <c r="ZY46" s="90"/>
      <c r="ZZ46" s="90"/>
      <c r="AAA46" s="90"/>
      <c r="AAB46" s="90"/>
      <c r="AAC46" s="90"/>
      <c r="AAD46" s="90"/>
      <c r="AAE46" s="90"/>
      <c r="AAF46" s="90"/>
      <c r="AAG46" s="90"/>
      <c r="AAH46" s="90"/>
      <c r="AAI46" s="90"/>
      <c r="AAJ46" s="90"/>
      <c r="AAK46" s="90"/>
      <c r="AAL46" s="90"/>
      <c r="AAM46" s="90"/>
      <c r="AAN46" s="90"/>
      <c r="AAO46" s="90"/>
      <c r="AAP46" s="90"/>
      <c r="AAQ46" s="90"/>
      <c r="AAR46" s="90"/>
      <c r="AAS46" s="90"/>
      <c r="AAT46" s="90"/>
      <c r="AAU46" s="90"/>
      <c r="AAV46" s="90"/>
      <c r="AAW46" s="90"/>
      <c r="AAX46" s="90"/>
      <c r="AAY46" s="90"/>
      <c r="AAZ46" s="90"/>
      <c r="ABA46" s="90"/>
      <c r="ABB46" s="90"/>
      <c r="ABC46" s="90"/>
      <c r="ABD46" s="90"/>
      <c r="ABE46" s="90"/>
      <c r="ABF46" s="90"/>
      <c r="ABG46" s="90"/>
      <c r="ABH46" s="90"/>
      <c r="ABI46" s="90"/>
      <c r="ABJ46" s="90"/>
      <c r="ABK46" s="90"/>
      <c r="ABL46" s="90"/>
      <c r="ABM46" s="90"/>
      <c r="ABN46" s="90"/>
      <c r="ABO46" s="90"/>
      <c r="ABP46" s="90"/>
      <c r="ABQ46" s="90"/>
      <c r="ABR46" s="90"/>
      <c r="ABS46" s="90"/>
      <c r="ABT46" s="90"/>
      <c r="ABU46" s="90"/>
      <c r="ABV46" s="90"/>
      <c r="ABW46" s="90"/>
      <c r="ABX46" s="90"/>
      <c r="ABY46" s="90"/>
      <c r="ABZ46" s="90"/>
      <c r="ACA46" s="90"/>
      <c r="ACB46" s="90"/>
      <c r="ACC46" s="90"/>
      <c r="ACD46" s="90"/>
      <c r="ACE46" s="90"/>
      <c r="ACF46" s="90"/>
      <c r="ACG46" s="90"/>
      <c r="ACH46" s="90"/>
      <c r="ACI46" s="90"/>
      <c r="ACJ46" s="90"/>
      <c r="ACK46" s="90"/>
      <c r="ACL46" s="90"/>
      <c r="ACM46" s="90"/>
      <c r="ACN46" s="90"/>
      <c r="ACO46" s="90"/>
      <c r="ACP46" s="90"/>
      <c r="ACQ46" s="90"/>
      <c r="ACR46" s="90"/>
      <c r="ACS46" s="90"/>
      <c r="ACT46" s="90"/>
      <c r="ACU46" s="90"/>
      <c r="ACV46" s="90"/>
      <c r="ACW46" s="90"/>
      <c r="ACX46" s="90"/>
      <c r="ACY46" s="90"/>
      <c r="ACZ46" s="90"/>
      <c r="ADA46" s="90"/>
      <c r="ADB46" s="90"/>
      <c r="ADC46" s="90"/>
      <c r="ADD46" s="90"/>
      <c r="ADE46" s="90"/>
      <c r="ADF46" s="90"/>
      <c r="ADG46" s="90"/>
      <c r="ADH46" s="90"/>
      <c r="ADI46" s="90"/>
      <c r="ADJ46" s="90"/>
      <c r="ADK46" s="90"/>
      <c r="ADL46" s="90"/>
      <c r="ADM46" s="90"/>
      <c r="ADN46" s="90"/>
      <c r="ADO46" s="90"/>
      <c r="ADP46" s="90"/>
      <c r="ADQ46" s="90"/>
      <c r="ADR46" s="90"/>
      <c r="ADS46" s="90"/>
      <c r="ADT46" s="90"/>
      <c r="ADU46" s="90"/>
      <c r="ADV46" s="90"/>
      <c r="ADW46" s="90"/>
      <c r="ADX46" s="90"/>
      <c r="ADY46" s="90"/>
      <c r="ADZ46" s="90"/>
      <c r="AEA46" s="90"/>
      <c r="AEB46" s="90"/>
      <c r="AEC46" s="90"/>
      <c r="AED46" s="90"/>
      <c r="AEE46" s="90"/>
      <c r="AEF46" s="90"/>
      <c r="AEG46" s="90"/>
      <c r="AEH46" s="90"/>
      <c r="AEI46" s="90"/>
      <c r="AEJ46" s="90"/>
      <c r="AEK46" s="90"/>
      <c r="AEL46" s="90"/>
      <c r="AEM46" s="90"/>
      <c r="AEN46" s="90"/>
      <c r="AEO46" s="90"/>
      <c r="AEP46" s="90"/>
      <c r="AEQ46" s="90"/>
      <c r="AER46" s="90"/>
      <c r="AES46" s="90"/>
      <c r="AET46" s="90"/>
      <c r="AEU46" s="90"/>
      <c r="AEV46" s="90"/>
      <c r="AEW46" s="90"/>
      <c r="AEX46" s="90"/>
      <c r="AEY46" s="90"/>
      <c r="AEZ46" s="90"/>
      <c r="AFA46" s="90"/>
      <c r="AFB46" s="90"/>
      <c r="AFC46" s="90"/>
      <c r="AFD46" s="90"/>
      <c r="AFE46" s="90"/>
      <c r="AFF46" s="90"/>
      <c r="AFG46" s="90"/>
      <c r="AFH46" s="90"/>
      <c r="AFI46" s="90"/>
      <c r="AFJ46" s="90"/>
      <c r="AFK46" s="90"/>
      <c r="AFL46" s="90"/>
      <c r="AFM46" s="90"/>
      <c r="AFN46" s="90"/>
      <c r="AFO46" s="90"/>
      <c r="AFP46" s="90"/>
      <c r="AFQ46" s="90"/>
      <c r="AFR46" s="90"/>
      <c r="AFS46" s="90"/>
      <c r="AFT46" s="90"/>
      <c r="AFU46" s="90"/>
      <c r="AFV46" s="90"/>
      <c r="AFW46" s="90"/>
      <c r="AFX46" s="90"/>
      <c r="AFY46" s="90"/>
      <c r="AFZ46" s="90"/>
      <c r="AGA46" s="90"/>
      <c r="AGB46" s="90"/>
      <c r="AGC46" s="90"/>
      <c r="AGD46" s="90"/>
      <c r="AGE46" s="90"/>
      <c r="AGF46" s="90"/>
      <c r="AGG46" s="90"/>
      <c r="AGH46" s="90"/>
      <c r="AGI46" s="90"/>
      <c r="AGJ46" s="90"/>
      <c r="AGK46" s="90"/>
      <c r="AGL46" s="90"/>
      <c r="AGM46" s="90"/>
      <c r="AGN46" s="90"/>
      <c r="AGO46" s="90"/>
      <c r="AGP46" s="90"/>
      <c r="AGQ46" s="90"/>
      <c r="AGR46" s="90"/>
      <c r="AGS46" s="90"/>
      <c r="AGT46" s="90"/>
      <c r="AGU46" s="90"/>
      <c r="AGV46" s="90"/>
      <c r="AGW46" s="90"/>
      <c r="AGX46" s="90"/>
      <c r="AGY46" s="90"/>
      <c r="AGZ46" s="90"/>
      <c r="AHA46" s="90"/>
      <c r="AHB46" s="90"/>
      <c r="AHC46" s="90"/>
      <c r="AHD46" s="90"/>
      <c r="AHE46" s="90"/>
      <c r="AHF46" s="90"/>
      <c r="AHG46" s="90"/>
      <c r="AHH46" s="90"/>
      <c r="AHI46" s="90"/>
      <c r="AHJ46" s="90"/>
      <c r="AHK46" s="90"/>
      <c r="AHL46" s="90"/>
      <c r="AHM46" s="90"/>
      <c r="AHN46" s="90"/>
      <c r="AHO46" s="90"/>
      <c r="AHP46" s="90"/>
      <c r="AHQ46" s="90"/>
      <c r="AHR46" s="90"/>
      <c r="AHS46" s="90"/>
      <c r="AHT46" s="90"/>
      <c r="AHU46" s="90"/>
      <c r="AHV46" s="90"/>
      <c r="AHW46" s="90"/>
      <c r="AHX46" s="90"/>
      <c r="AHY46" s="90"/>
      <c r="AHZ46" s="90"/>
      <c r="AIA46" s="90"/>
      <c r="AIB46" s="90"/>
      <c r="AIC46" s="90"/>
      <c r="AID46" s="90"/>
      <c r="AIE46" s="90"/>
      <c r="AIF46" s="90"/>
      <c r="AIG46" s="90"/>
      <c r="AIH46" s="90"/>
      <c r="AII46" s="90"/>
      <c r="AIJ46" s="90"/>
      <c r="AIK46" s="90"/>
      <c r="AIL46" s="90"/>
      <c r="AIM46" s="90"/>
      <c r="AIN46" s="90"/>
      <c r="AIO46" s="90"/>
      <c r="AIP46" s="90"/>
      <c r="AIQ46" s="90"/>
      <c r="AIR46" s="90"/>
      <c r="AIS46" s="90"/>
      <c r="AIT46" s="90"/>
      <c r="AIU46" s="90"/>
      <c r="AIV46" s="90"/>
      <c r="AIW46" s="90"/>
      <c r="AIX46" s="90"/>
      <c r="AIY46" s="90"/>
      <c r="AIZ46" s="90"/>
      <c r="AJA46" s="90"/>
      <c r="AJB46" s="90"/>
      <c r="AJC46" s="90"/>
      <c r="AJD46" s="90"/>
      <c r="AJE46" s="90"/>
      <c r="AJF46" s="90"/>
      <c r="AJG46" s="90"/>
      <c r="AJH46" s="90"/>
      <c r="AJI46" s="90"/>
      <c r="AJJ46" s="90"/>
      <c r="AJK46" s="90"/>
      <c r="AJL46" s="90"/>
      <c r="AJM46" s="90"/>
      <c r="AJN46" s="90"/>
      <c r="AJO46" s="90"/>
      <c r="AJP46" s="90"/>
      <c r="AJQ46" s="90"/>
      <c r="AJR46" s="90"/>
      <c r="AJS46" s="90"/>
      <c r="AJT46" s="90"/>
      <c r="AJU46" s="90"/>
      <c r="AJV46" s="90"/>
      <c r="AJW46" s="90"/>
      <c r="AJX46" s="90"/>
      <c r="AJY46" s="90"/>
      <c r="AJZ46" s="90"/>
      <c r="AKA46" s="90"/>
      <c r="AKB46" s="90"/>
      <c r="AKC46" s="90"/>
      <c r="AKD46" s="90"/>
      <c r="AKE46" s="90"/>
      <c r="AKF46" s="90"/>
      <c r="AKG46" s="90"/>
      <c r="AKH46" s="90"/>
      <c r="AKI46" s="90"/>
      <c r="AKJ46" s="90"/>
      <c r="AKK46" s="90"/>
      <c r="AKL46" s="90"/>
      <c r="AKM46" s="90"/>
      <c r="AKN46" s="90"/>
      <c r="AKO46" s="90"/>
      <c r="AKP46" s="90"/>
      <c r="AKQ46" s="90"/>
      <c r="AKR46" s="90"/>
      <c r="AKS46" s="90"/>
      <c r="AKT46" s="90"/>
      <c r="AKU46" s="90"/>
      <c r="AKV46" s="90"/>
      <c r="AKW46" s="90"/>
      <c r="AKX46" s="90"/>
      <c r="AKY46" s="90"/>
      <c r="AKZ46" s="90"/>
      <c r="ALA46" s="90"/>
      <c r="ALB46" s="90"/>
      <c r="ALC46" s="90"/>
      <c r="ALD46" s="90"/>
      <c r="ALE46" s="90"/>
      <c r="ALF46" s="90"/>
      <c r="ALG46" s="90"/>
      <c r="ALH46" s="90"/>
      <c r="ALI46" s="90"/>
      <c r="ALJ46" s="90"/>
      <c r="ALK46" s="90"/>
      <c r="ALL46" s="90"/>
      <c r="ALM46" s="90"/>
      <c r="ALN46" s="90"/>
      <c r="ALO46" s="90"/>
      <c r="ALP46" s="90"/>
      <c r="ALQ46" s="90"/>
      <c r="ALR46" s="90"/>
      <c r="ALS46" s="90"/>
      <c r="ALT46" s="90"/>
      <c r="ALU46" s="90"/>
      <c r="ALV46" s="90"/>
      <c r="ALW46" s="90"/>
      <c r="ALX46" s="90"/>
      <c r="ALY46" s="90"/>
      <c r="ALZ46" s="90"/>
      <c r="AMA46" s="90"/>
      <c r="AMB46" s="90"/>
      <c r="AMC46" s="90"/>
      <c r="AMD46" s="90"/>
      <c r="AME46" s="90"/>
      <c r="AMF46" s="90"/>
      <c r="AMG46" s="90"/>
      <c r="AMH46" s="90"/>
      <c r="AMI46" s="90"/>
      <c r="AMJ46" s="90"/>
      <c r="AMK46" s="90"/>
      <c r="AML46" s="90"/>
      <c r="AMM46" s="90"/>
      <c r="AMN46" s="90"/>
      <c r="AMO46" s="90"/>
      <c r="AMP46" s="90"/>
      <c r="AMQ46" s="90"/>
      <c r="AMR46" s="90"/>
      <c r="AMS46" s="90"/>
      <c r="AMT46" s="90"/>
      <c r="AMU46" s="90"/>
      <c r="AMV46" s="90"/>
      <c r="AMW46" s="90"/>
      <c r="AMX46" s="90"/>
      <c r="AMY46" s="90"/>
      <c r="AMZ46" s="90"/>
      <c r="ANA46" s="90"/>
      <c r="ANB46" s="90"/>
      <c r="ANC46" s="90"/>
      <c r="AND46" s="90"/>
      <c r="ANE46" s="90"/>
      <c r="ANF46" s="90"/>
      <c r="ANG46" s="90"/>
      <c r="ANH46" s="90"/>
      <c r="ANI46" s="90"/>
      <c r="ANJ46" s="90"/>
      <c r="ANK46" s="90"/>
      <c r="ANL46" s="90"/>
      <c r="ANM46" s="90"/>
      <c r="ANN46" s="90"/>
      <c r="ANO46" s="90"/>
      <c r="ANP46" s="90"/>
      <c r="ANQ46" s="90"/>
      <c r="ANR46" s="90"/>
      <c r="ANS46" s="90"/>
      <c r="ANT46" s="90"/>
      <c r="ANU46" s="90"/>
      <c r="ANV46" s="90"/>
      <c r="ANW46" s="90"/>
      <c r="ANX46" s="90"/>
      <c r="ANY46" s="90"/>
      <c r="ANZ46" s="90"/>
      <c r="AOA46" s="90"/>
      <c r="AOB46" s="90"/>
      <c r="AOC46" s="90"/>
      <c r="AOD46" s="90"/>
      <c r="AOE46" s="90"/>
      <c r="AOF46" s="90"/>
      <c r="AOG46" s="90"/>
      <c r="AOH46" s="90"/>
      <c r="AOI46" s="90"/>
      <c r="AOJ46" s="90"/>
      <c r="AOK46" s="90"/>
      <c r="AOL46" s="90"/>
      <c r="AOM46" s="90"/>
      <c r="AON46" s="90"/>
      <c r="AOO46" s="90"/>
      <c r="AOP46" s="90"/>
      <c r="AOQ46" s="90"/>
      <c r="AOR46" s="90"/>
      <c r="AOS46" s="90"/>
      <c r="AOT46" s="90"/>
      <c r="AOU46" s="90"/>
      <c r="AOV46" s="90"/>
      <c r="AOW46" s="90"/>
      <c r="AOX46" s="90"/>
      <c r="AOY46" s="90"/>
      <c r="AOZ46" s="90"/>
      <c r="APA46" s="90"/>
      <c r="APB46" s="90"/>
      <c r="APC46" s="90"/>
      <c r="APD46" s="90"/>
      <c r="APE46" s="90"/>
      <c r="APF46" s="90"/>
      <c r="APG46" s="90"/>
      <c r="APH46" s="90"/>
      <c r="API46" s="90"/>
      <c r="APJ46" s="90"/>
      <c r="APK46" s="90"/>
      <c r="APL46" s="90"/>
      <c r="APM46" s="90"/>
      <c r="APN46" s="90"/>
      <c r="APO46" s="90"/>
      <c r="APP46" s="90"/>
      <c r="APQ46" s="90"/>
      <c r="APR46" s="90"/>
      <c r="APS46" s="90"/>
      <c r="APT46" s="90"/>
      <c r="APU46" s="90"/>
      <c r="APV46" s="90"/>
      <c r="APW46" s="90"/>
      <c r="APX46" s="90"/>
      <c r="APY46" s="90"/>
      <c r="APZ46" s="90"/>
      <c r="AQA46" s="90"/>
      <c r="AQB46" s="90"/>
      <c r="AQC46" s="90"/>
      <c r="AQD46" s="90"/>
      <c r="AQE46" s="90"/>
      <c r="AQF46" s="90"/>
      <c r="AQG46" s="90"/>
      <c r="AQH46" s="90"/>
      <c r="AQI46" s="90"/>
      <c r="AQJ46" s="90"/>
      <c r="AQK46" s="90"/>
      <c r="AQL46" s="90"/>
      <c r="AQM46" s="90"/>
      <c r="AQN46" s="90"/>
      <c r="AQO46" s="90"/>
      <c r="AQP46" s="90"/>
      <c r="AQQ46" s="90"/>
      <c r="AQR46" s="90"/>
      <c r="AQS46" s="90"/>
      <c r="AQT46" s="90"/>
      <c r="AQU46" s="90"/>
      <c r="AQV46" s="90"/>
      <c r="AQW46" s="90"/>
      <c r="AQX46" s="90"/>
      <c r="AQY46" s="90"/>
      <c r="AQZ46" s="90"/>
      <c r="ARA46" s="90"/>
      <c r="ARB46" s="90"/>
      <c r="ARC46" s="90"/>
      <c r="ARD46" s="90"/>
      <c r="ARE46" s="90"/>
      <c r="ARF46" s="90"/>
      <c r="ARG46" s="90"/>
      <c r="ARH46" s="90"/>
      <c r="ARI46" s="90"/>
      <c r="ARJ46" s="90"/>
      <c r="ARK46" s="90"/>
      <c r="ARL46" s="90"/>
      <c r="ARM46" s="90"/>
      <c r="ARN46" s="90"/>
      <c r="ARO46" s="90"/>
      <c r="ARP46" s="90"/>
      <c r="ARQ46" s="90"/>
      <c r="ARR46" s="90"/>
      <c r="ARS46" s="90"/>
      <c r="ART46" s="90"/>
      <c r="ARU46" s="90"/>
      <c r="ARV46" s="90"/>
      <c r="ARW46" s="90"/>
      <c r="ARX46" s="90"/>
      <c r="ARY46" s="90"/>
      <c r="ARZ46" s="90"/>
      <c r="ASA46" s="90"/>
      <c r="ASB46" s="90"/>
      <c r="ASC46" s="90"/>
      <c r="ASD46" s="90"/>
      <c r="ASE46" s="90"/>
      <c r="ASF46" s="90"/>
      <c r="ASG46" s="90"/>
      <c r="ASH46" s="90"/>
      <c r="ASI46" s="90"/>
      <c r="ASJ46" s="90"/>
      <c r="ASK46" s="90"/>
      <c r="ASL46" s="90"/>
      <c r="ASM46" s="90"/>
      <c r="ASN46" s="90"/>
      <c r="ASO46" s="90"/>
      <c r="ASP46" s="90"/>
      <c r="ASQ46" s="90"/>
      <c r="ASR46" s="90"/>
      <c r="ASS46" s="90"/>
      <c r="AST46" s="90"/>
      <c r="ASU46" s="90"/>
      <c r="ASV46" s="90"/>
      <c r="ASW46" s="90"/>
      <c r="ASX46" s="90"/>
      <c r="ASY46" s="90"/>
      <c r="ASZ46" s="90"/>
      <c r="ATA46" s="90"/>
      <c r="ATB46" s="90"/>
      <c r="ATC46" s="90"/>
      <c r="ATD46" s="90"/>
      <c r="ATE46" s="90"/>
      <c r="ATF46" s="90"/>
      <c r="ATG46" s="90"/>
      <c r="ATH46" s="90"/>
      <c r="ATI46" s="90"/>
      <c r="ATJ46" s="90"/>
      <c r="ATK46" s="90"/>
      <c r="ATL46" s="90"/>
      <c r="ATM46" s="90"/>
      <c r="ATN46" s="90"/>
      <c r="ATO46" s="90"/>
      <c r="ATP46" s="90"/>
      <c r="ATQ46" s="90"/>
      <c r="ATR46" s="90"/>
      <c r="ATS46" s="90"/>
      <c r="ATT46" s="90"/>
      <c r="ATU46" s="90"/>
      <c r="ATV46" s="90"/>
      <c r="ATW46" s="90"/>
      <c r="ATX46" s="90"/>
      <c r="ATY46" s="90"/>
      <c r="ATZ46" s="90"/>
      <c r="AUA46" s="90"/>
      <c r="AUB46" s="90"/>
      <c r="AUC46" s="90"/>
      <c r="AUD46" s="90"/>
      <c r="AUE46" s="90"/>
      <c r="AUF46" s="90"/>
      <c r="AUG46" s="90"/>
      <c r="AUH46" s="90"/>
      <c r="AUI46" s="90"/>
      <c r="AUJ46" s="90"/>
      <c r="AUK46" s="90"/>
      <c r="AUL46" s="90"/>
      <c r="AUM46" s="90"/>
      <c r="AUN46" s="90"/>
      <c r="AUO46" s="90"/>
      <c r="AUP46" s="90"/>
      <c r="AUQ46" s="90"/>
      <c r="AUR46" s="90"/>
      <c r="AUS46" s="90"/>
      <c r="AUT46" s="90"/>
      <c r="AUU46" s="90"/>
      <c r="AUV46" s="90"/>
      <c r="AUW46" s="90"/>
      <c r="AUX46" s="90"/>
      <c r="AUY46" s="90"/>
      <c r="AUZ46" s="90"/>
      <c r="AVA46" s="90"/>
      <c r="AVB46" s="90"/>
      <c r="AVC46" s="90"/>
      <c r="AVD46" s="90"/>
      <c r="AVE46" s="90"/>
      <c r="AVF46" s="90"/>
      <c r="AVG46" s="90"/>
      <c r="AVH46" s="90"/>
      <c r="AVI46" s="90"/>
      <c r="AVJ46" s="90"/>
      <c r="AVK46" s="90"/>
      <c r="AVL46" s="90"/>
      <c r="AVM46" s="90"/>
      <c r="AVN46" s="90"/>
      <c r="AVO46" s="90"/>
      <c r="AVP46" s="90"/>
      <c r="AVQ46" s="90"/>
      <c r="AVR46" s="90"/>
      <c r="AVS46" s="90"/>
      <c r="AVT46" s="90"/>
      <c r="AVU46" s="90"/>
      <c r="AVV46" s="90"/>
      <c r="AVW46" s="90"/>
      <c r="AVX46" s="90"/>
      <c r="AVY46" s="90"/>
      <c r="AVZ46" s="90"/>
      <c r="AWA46" s="90"/>
      <c r="AWB46" s="90"/>
      <c r="AWC46" s="90"/>
      <c r="AWD46" s="90"/>
      <c r="AWE46" s="90"/>
      <c r="AWF46" s="90"/>
      <c r="AWG46" s="90"/>
      <c r="AWH46" s="90"/>
      <c r="AWI46" s="90"/>
      <c r="AWJ46" s="90"/>
      <c r="AWK46" s="90"/>
      <c r="AWL46" s="90"/>
      <c r="AWM46" s="90"/>
      <c r="AWN46" s="90"/>
      <c r="AWO46" s="90"/>
      <c r="AWP46" s="90"/>
      <c r="AWQ46" s="90"/>
      <c r="AWR46" s="90"/>
      <c r="AWS46" s="90"/>
      <c r="AWT46" s="90"/>
      <c r="AWU46" s="90"/>
      <c r="AWV46" s="90"/>
      <c r="AWW46" s="90"/>
      <c r="AWX46" s="90"/>
      <c r="AWY46" s="90"/>
      <c r="AWZ46" s="90"/>
      <c r="AXA46" s="90"/>
      <c r="AXB46" s="90"/>
      <c r="AXC46" s="90"/>
      <c r="AXD46" s="90"/>
      <c r="AXE46" s="90"/>
      <c r="AXF46" s="90"/>
      <c r="AXG46" s="90"/>
      <c r="AXH46" s="90"/>
      <c r="AXI46" s="90"/>
      <c r="AXJ46" s="90"/>
      <c r="AXK46" s="90"/>
      <c r="AXL46" s="90"/>
      <c r="AXM46" s="90"/>
      <c r="AXN46" s="90"/>
      <c r="AXO46" s="90"/>
      <c r="AXP46" s="90"/>
      <c r="AXQ46" s="90"/>
      <c r="AXR46" s="90"/>
      <c r="AXS46" s="90"/>
      <c r="AXT46" s="90"/>
      <c r="AXU46" s="90"/>
      <c r="AXV46" s="90"/>
      <c r="AXW46" s="90"/>
      <c r="AXX46" s="90"/>
      <c r="AXY46" s="90"/>
      <c r="AXZ46" s="90"/>
      <c r="AYA46" s="90"/>
      <c r="AYB46" s="90"/>
      <c r="AYC46" s="90"/>
      <c r="AYD46" s="90"/>
      <c r="AYE46" s="90"/>
      <c r="AYF46" s="90"/>
      <c r="AYG46" s="90"/>
      <c r="AYH46" s="90"/>
      <c r="AYI46" s="90"/>
      <c r="AYJ46" s="90"/>
      <c r="AYK46" s="90"/>
      <c r="AYL46" s="90"/>
      <c r="AYM46" s="90"/>
      <c r="AYN46" s="90"/>
      <c r="AYO46" s="90"/>
      <c r="AYP46" s="90"/>
      <c r="AYQ46" s="90"/>
      <c r="AYR46" s="90"/>
      <c r="AYS46" s="90"/>
      <c r="AYT46" s="90"/>
      <c r="AYU46" s="90"/>
      <c r="AYV46" s="90"/>
      <c r="AYW46" s="90"/>
      <c r="AYX46" s="90"/>
      <c r="AYY46" s="90"/>
      <c r="AYZ46" s="90"/>
      <c r="AZA46" s="90"/>
      <c r="AZB46" s="90"/>
      <c r="AZC46" s="90"/>
      <c r="AZD46" s="90"/>
      <c r="AZE46" s="90"/>
      <c r="AZF46" s="90"/>
      <c r="AZG46" s="90"/>
      <c r="AZH46" s="90"/>
      <c r="AZI46" s="90"/>
      <c r="AZJ46" s="90"/>
      <c r="AZK46" s="90"/>
      <c r="AZL46" s="90"/>
      <c r="AZM46" s="90"/>
      <c r="AZN46" s="90"/>
      <c r="AZO46" s="90"/>
      <c r="AZP46" s="90"/>
      <c r="AZQ46" s="90"/>
      <c r="AZR46" s="90"/>
      <c r="AZS46" s="90"/>
      <c r="AZT46" s="90"/>
      <c r="AZU46" s="90"/>
      <c r="AZV46" s="90"/>
      <c r="AZW46" s="90"/>
      <c r="AZX46" s="90"/>
      <c r="AZY46" s="90"/>
      <c r="AZZ46" s="90"/>
      <c r="BAA46" s="90"/>
      <c r="BAB46" s="90"/>
      <c r="BAC46" s="90"/>
      <c r="BAD46" s="90"/>
      <c r="BAE46" s="90"/>
      <c r="BAF46" s="90"/>
      <c r="BAG46" s="90"/>
      <c r="BAH46" s="90"/>
      <c r="BAI46" s="90"/>
      <c r="BAJ46" s="90"/>
      <c r="BAK46" s="90"/>
      <c r="BAL46" s="90"/>
      <c r="BAM46" s="90"/>
      <c r="BAN46" s="90"/>
      <c r="BAO46" s="90"/>
      <c r="BAP46" s="90"/>
      <c r="BAQ46" s="90"/>
      <c r="BAR46" s="90"/>
      <c r="BAS46" s="90"/>
      <c r="BAT46" s="90"/>
      <c r="BAU46" s="90"/>
      <c r="BAV46" s="90"/>
      <c r="BAW46" s="90"/>
      <c r="BAX46" s="90"/>
      <c r="BAY46" s="90"/>
      <c r="BAZ46" s="90"/>
      <c r="BBA46" s="90"/>
      <c r="BBB46" s="90"/>
      <c r="BBC46" s="90"/>
      <c r="BBD46" s="90"/>
      <c r="BBE46" s="90"/>
      <c r="BBF46" s="90"/>
      <c r="BBG46" s="90"/>
      <c r="BBH46" s="90"/>
      <c r="BBI46" s="90"/>
      <c r="BBJ46" s="90"/>
      <c r="BBK46" s="90"/>
      <c r="BBL46" s="90"/>
      <c r="BBM46" s="90"/>
      <c r="BBN46" s="90"/>
      <c r="BBO46" s="90"/>
      <c r="BBP46" s="90"/>
      <c r="BBQ46" s="90"/>
      <c r="BBR46" s="90"/>
      <c r="BBS46" s="90"/>
      <c r="BBT46" s="90"/>
      <c r="BBU46" s="90"/>
      <c r="BBV46" s="90"/>
      <c r="BBW46" s="90"/>
      <c r="BBX46" s="90"/>
      <c r="BBY46" s="90"/>
      <c r="BBZ46" s="90"/>
      <c r="BCA46" s="90"/>
      <c r="BCB46" s="90"/>
      <c r="BCC46" s="90"/>
      <c r="BCD46" s="90"/>
      <c r="BCE46" s="90"/>
      <c r="BCF46" s="90"/>
      <c r="BCG46" s="90"/>
      <c r="BCH46" s="90"/>
      <c r="BCI46" s="90"/>
      <c r="BCJ46" s="90"/>
      <c r="BCK46" s="90"/>
      <c r="BCL46" s="90"/>
      <c r="BCM46" s="90"/>
      <c r="BCN46" s="90"/>
      <c r="BCO46" s="90"/>
      <c r="BCP46" s="90"/>
      <c r="BCQ46" s="90"/>
      <c r="BCR46" s="90"/>
      <c r="BCS46" s="90"/>
      <c r="BCT46" s="90"/>
      <c r="BCU46" s="90"/>
      <c r="BCV46" s="90"/>
      <c r="BCW46" s="90"/>
      <c r="BCX46" s="90"/>
      <c r="BCY46" s="90"/>
      <c r="BCZ46" s="90"/>
      <c r="BDA46" s="90"/>
      <c r="BDB46" s="90"/>
      <c r="BDC46" s="90"/>
      <c r="BDD46" s="90"/>
      <c r="BDE46" s="90"/>
      <c r="BDF46" s="90"/>
      <c r="BDG46" s="90"/>
      <c r="BDH46" s="90"/>
      <c r="BDI46" s="90"/>
      <c r="BDJ46" s="90"/>
      <c r="BDK46" s="90"/>
      <c r="BDL46" s="90"/>
      <c r="BDM46" s="90"/>
      <c r="BDN46" s="90"/>
      <c r="BDO46" s="90"/>
      <c r="BDP46" s="90"/>
      <c r="BDQ46" s="90"/>
      <c r="BDR46" s="90"/>
      <c r="BDS46" s="90"/>
      <c r="BDT46" s="90"/>
      <c r="BDU46" s="90"/>
      <c r="BDV46" s="90"/>
      <c r="BDW46" s="90"/>
      <c r="BDX46" s="90"/>
      <c r="BDY46" s="90"/>
      <c r="BDZ46" s="90"/>
      <c r="BEA46" s="90"/>
      <c r="BEB46" s="90"/>
      <c r="BEC46" s="90"/>
      <c r="BED46" s="90"/>
      <c r="BEE46" s="90"/>
      <c r="BEF46" s="90"/>
      <c r="BEG46" s="90"/>
      <c r="BEH46" s="90"/>
      <c r="BEI46" s="90"/>
      <c r="BEJ46" s="90"/>
      <c r="BEK46" s="90"/>
      <c r="BEL46" s="90"/>
      <c r="BEM46" s="90"/>
      <c r="BEN46" s="90"/>
      <c r="BEO46" s="90"/>
      <c r="BEP46" s="90"/>
      <c r="BEQ46" s="90"/>
      <c r="BER46" s="90"/>
      <c r="BES46" s="90"/>
      <c r="BET46" s="90"/>
      <c r="BEU46" s="90"/>
      <c r="BEV46" s="90"/>
      <c r="BEW46" s="90"/>
      <c r="BEX46" s="90"/>
      <c r="BEY46" s="90"/>
      <c r="BEZ46" s="90"/>
      <c r="BFA46" s="90"/>
      <c r="BFB46" s="90"/>
      <c r="BFC46" s="90"/>
      <c r="BFD46" s="90"/>
      <c r="BFE46" s="90"/>
      <c r="BFF46" s="90"/>
      <c r="BFG46" s="90"/>
      <c r="BFH46" s="90"/>
      <c r="BFI46" s="90"/>
      <c r="BFJ46" s="90"/>
      <c r="BFK46" s="90"/>
      <c r="BFL46" s="90"/>
      <c r="BFM46" s="90"/>
      <c r="BFN46" s="90"/>
      <c r="BFO46" s="90"/>
      <c r="BFP46" s="90"/>
      <c r="BFQ46" s="90"/>
      <c r="BFR46" s="90"/>
      <c r="BFS46" s="90"/>
      <c r="BFT46" s="90"/>
      <c r="BFU46" s="90"/>
      <c r="BFV46" s="90"/>
      <c r="BFW46" s="90"/>
      <c r="BFX46" s="90"/>
      <c r="BFY46" s="90"/>
      <c r="BFZ46" s="90"/>
      <c r="BGA46" s="90"/>
    </row>
    <row r="47" spans="1:1535" s="156" customFormat="1" ht="12" customHeight="1" x14ac:dyDescent="0.2">
      <c r="A47" s="347" t="s">
        <v>146</v>
      </c>
      <c r="B47" s="348"/>
      <c r="C47" s="182">
        <f>Zápisy!U369</f>
        <v>4</v>
      </c>
      <c r="D47" s="170">
        <f>Zápisy!V369</f>
        <v>2</v>
      </c>
      <c r="E47" s="167">
        <f>Zápisy!U1557</f>
        <v>4</v>
      </c>
      <c r="F47" s="177">
        <f>Zápisy!V1557</f>
        <v>2</v>
      </c>
      <c r="G47" s="137">
        <f>Zápisy!W59</f>
        <v>0</v>
      </c>
      <c r="H47" s="170">
        <f>Zápisy!X59</f>
        <v>6</v>
      </c>
      <c r="I47" s="167">
        <f>Zápisy!W1360</f>
        <v>4</v>
      </c>
      <c r="J47" s="177">
        <f>Zápisy!X1360</f>
        <v>2</v>
      </c>
      <c r="K47" s="137">
        <f>Zápisy!U2548</f>
        <v>4</v>
      </c>
      <c r="L47" s="170">
        <f>Zápisy!V2548</f>
        <v>2</v>
      </c>
      <c r="M47" s="167">
        <f>Zápisy!U1161</f>
        <v>1</v>
      </c>
      <c r="N47" s="177">
        <f>Zápisy!V1161</f>
        <v>5</v>
      </c>
      <c r="O47" s="137">
        <f>Zápisy!W2393</f>
        <v>6</v>
      </c>
      <c r="P47" s="170">
        <f>Zápisy!X2393</f>
        <v>0</v>
      </c>
      <c r="Q47" s="167">
        <f>Zápisy!W964</f>
        <v>2</v>
      </c>
      <c r="R47" s="177">
        <f>Zápisy!X964</f>
        <v>4</v>
      </c>
      <c r="S47" s="137">
        <f>Zápisy!U2240</f>
        <v>2</v>
      </c>
      <c r="T47" s="170">
        <f>Zápisy!V2240</f>
        <v>4</v>
      </c>
      <c r="U47" s="167">
        <f>Zápisy!U765</f>
        <v>4</v>
      </c>
      <c r="V47" s="177">
        <f>Zápisy!V765</f>
        <v>2</v>
      </c>
      <c r="W47" s="137">
        <f>Zápisy!W2085</f>
        <v>5</v>
      </c>
      <c r="X47" s="170">
        <f>Zápisy!X2085</f>
        <v>1</v>
      </c>
      <c r="Y47" s="167">
        <f>Zápisy!W568</f>
        <v>0</v>
      </c>
      <c r="Z47" s="177">
        <f>Zápisy!X568</f>
        <v>6</v>
      </c>
      <c r="AA47" s="137">
        <f>Zápisy!U1932</f>
        <v>4</v>
      </c>
      <c r="AB47" s="170">
        <f>Zápisy!V1932</f>
        <v>2</v>
      </c>
      <c r="AC47" s="316">
        <v>0</v>
      </c>
      <c r="AD47" s="317"/>
      <c r="AE47" s="137">
        <f>Zápisy!W1756</f>
        <v>2</v>
      </c>
      <c r="AF47" s="170">
        <f>Zápisy!X1756</f>
        <v>4</v>
      </c>
      <c r="AG47" s="167">
        <f>Zápisy!U216</f>
        <v>4</v>
      </c>
      <c r="AH47" s="134">
        <f>Zápisy!V216</f>
        <v>2</v>
      </c>
      <c r="AI47" s="358">
        <f>SUM(CD47:DI47)</f>
        <v>15</v>
      </c>
      <c r="AJ47" s="459">
        <f>SUM(DK47:EP49)</f>
        <v>9</v>
      </c>
      <c r="AK47" s="459">
        <f>SUM(ER47:FW49)</f>
        <v>0</v>
      </c>
      <c r="AL47" s="459">
        <f>SUM(FY47:HD49)</f>
        <v>6</v>
      </c>
      <c r="AM47" s="377">
        <f>SUM(HF47:IK49)</f>
        <v>46</v>
      </c>
      <c r="AN47" s="460" t="s">
        <v>62</v>
      </c>
      <c r="AO47" s="380">
        <f>SUM(IM47:JR49)</f>
        <v>44</v>
      </c>
      <c r="AP47" s="388">
        <f>SUM(JT47:KY49)</f>
        <v>58</v>
      </c>
      <c r="AQ47" s="396" t="s">
        <v>62</v>
      </c>
      <c r="AR47" s="391">
        <f>SUM(LA47:MF49)</f>
        <v>62</v>
      </c>
      <c r="AS47" s="364">
        <f>IF(AI47=0,0,ML47/AI47)</f>
        <v>976.93333333333328</v>
      </c>
      <c r="AT47" s="361">
        <f>SUM(AW47:CB49)</f>
        <v>18</v>
      </c>
      <c r="AU47" s="367">
        <f t="shared" ref="AU47" si="24">RANK(MN47,$MN$8:$MN$55)</f>
        <v>10</v>
      </c>
      <c r="AV47" s="90"/>
      <c r="AW47" s="334">
        <f>IF(C47&gt;D47,2,IF(AND(C47=D47,C47&gt;1),1,0))</f>
        <v>2</v>
      </c>
      <c r="AX47" s="334"/>
      <c r="AY47" s="334">
        <f>IF(E47&gt;F47,2,IF(AND(E47=F47,E47&gt;1),1,0))</f>
        <v>2</v>
      </c>
      <c r="AZ47" s="334"/>
      <c r="BA47" s="334">
        <f>IF(G47&gt;H47,2,IF(AND(G47=H47,G47&gt;1),1,0))</f>
        <v>0</v>
      </c>
      <c r="BB47" s="334"/>
      <c r="BC47" s="334">
        <f>IF(I47&gt;J47,2,IF(AND(I47=J47,I47&gt;1),1,0))</f>
        <v>2</v>
      </c>
      <c r="BD47" s="334"/>
      <c r="BE47" s="334">
        <f>IF(K47&gt;L47,2,IF(AND(K47=L47,K47&gt;1),1,0))</f>
        <v>2</v>
      </c>
      <c r="BF47" s="334"/>
      <c r="BG47" s="334">
        <f>IF(M47&gt;N47,2,IF(AND(M47=N47,M47&gt;1),1,0))</f>
        <v>0</v>
      </c>
      <c r="BH47" s="334"/>
      <c r="BI47" s="334">
        <f>IF(O47&gt;P47,2,IF(AND(O47=P47,O47&gt;1),1,0))</f>
        <v>2</v>
      </c>
      <c r="BJ47" s="334"/>
      <c r="BK47" s="334">
        <f>IF(Q47&gt;R47,2,IF(AND(Q47=R47,Q47&gt;1),1,0))</f>
        <v>0</v>
      </c>
      <c r="BL47" s="334"/>
      <c r="BM47" s="334">
        <f>IF(S47&gt;T47,2,IF(AND(S47=T47,S47&gt;1),1,0))</f>
        <v>0</v>
      </c>
      <c r="BN47" s="334"/>
      <c r="BO47" s="334">
        <f>IF(U47&gt;V47,2,IF(AND(U47=V47,U47&gt;1),1,0))</f>
        <v>2</v>
      </c>
      <c r="BP47" s="334"/>
      <c r="BQ47" s="334">
        <f>IF(W47&gt;X47,2,IF(AND(W47=X47,W47&gt;1),1,0))</f>
        <v>2</v>
      </c>
      <c r="BR47" s="334"/>
      <c r="BS47" s="334">
        <f>IF(Y47&gt;Z47,2,IF(AND(Y47=Z47,Y47&gt;1),1,0))</f>
        <v>0</v>
      </c>
      <c r="BT47" s="334"/>
      <c r="BU47" s="334">
        <f>IF(AA47&gt;AB47,2,IF(AND(AA47=AB47,AA47&gt;1),1,0))</f>
        <v>2</v>
      </c>
      <c r="BV47" s="334"/>
      <c r="BW47" s="334"/>
      <c r="BX47" s="334"/>
      <c r="BY47" s="334">
        <f>IF(AE47&gt;AF47,2,IF(AND(AE47=AF47,AE47&gt;1),1,0))</f>
        <v>0</v>
      </c>
      <c r="BZ47" s="334"/>
      <c r="CA47" s="334">
        <f>IF(AG47&gt;AH47,2,IF(AND(AG47=AH47,AG47&gt;1),1,0))</f>
        <v>2</v>
      </c>
      <c r="CB47" s="334"/>
      <c r="CC47" s="90"/>
      <c r="CD47" s="334">
        <f>IF(C47+D47&gt;0,1,0)</f>
        <v>1</v>
      </c>
      <c r="CE47" s="334"/>
      <c r="CF47" s="334">
        <f>IF(E47+F47&gt;0,1,0)</f>
        <v>1</v>
      </c>
      <c r="CG47" s="334"/>
      <c r="CH47" s="334">
        <f>IF(G47+H47&gt;0,1,0)</f>
        <v>1</v>
      </c>
      <c r="CI47" s="334"/>
      <c r="CJ47" s="334">
        <f>IF(I47+J47&gt;0,1,0)</f>
        <v>1</v>
      </c>
      <c r="CK47" s="334"/>
      <c r="CL47" s="334">
        <f>IF(K47+L47&gt;0,1,0)</f>
        <v>1</v>
      </c>
      <c r="CM47" s="334"/>
      <c r="CN47" s="334">
        <f>IF(M47+N47&gt;0,1,0)</f>
        <v>1</v>
      </c>
      <c r="CO47" s="334"/>
      <c r="CP47" s="334">
        <f>IF(O47+P47&gt;0,1,0)</f>
        <v>1</v>
      </c>
      <c r="CQ47" s="334"/>
      <c r="CR47" s="334">
        <f>IF(Q47+R47&gt;0,1,0)</f>
        <v>1</v>
      </c>
      <c r="CS47" s="334"/>
      <c r="CT47" s="334">
        <f>IF(S47+T47&gt;0,1,0)</f>
        <v>1</v>
      </c>
      <c r="CU47" s="334"/>
      <c r="CV47" s="334">
        <f>IF(U47+V47&gt;0,1,0)</f>
        <v>1</v>
      </c>
      <c r="CW47" s="334"/>
      <c r="CX47" s="334">
        <f>IF(W47+X47&gt;0,1,0)</f>
        <v>1</v>
      </c>
      <c r="CY47" s="334"/>
      <c r="CZ47" s="334">
        <f>IF(Y47+Z47&gt;0,1,0)</f>
        <v>1</v>
      </c>
      <c r="DA47" s="334"/>
      <c r="DB47" s="334">
        <f>IF(AA47+AB47&gt;0,1,0)</f>
        <v>1</v>
      </c>
      <c r="DC47" s="334"/>
      <c r="DD47" s="334"/>
      <c r="DE47" s="334"/>
      <c r="DF47" s="334">
        <f>IF(AE47+AF47&gt;0,1,0)</f>
        <v>1</v>
      </c>
      <c r="DG47" s="334"/>
      <c r="DH47" s="334">
        <f>IF(AG47+AH47&gt;0,1,0)</f>
        <v>1</v>
      </c>
      <c r="DI47" s="334"/>
      <c r="DJ47" s="151"/>
      <c r="DK47" s="334">
        <f>IF(C47&gt;D47,1,0)</f>
        <v>1</v>
      </c>
      <c r="DL47" s="334"/>
      <c r="DM47" s="334">
        <f>IF(E47&gt;F47,1,0)</f>
        <v>1</v>
      </c>
      <c r="DN47" s="334"/>
      <c r="DO47" s="334">
        <f>IF(G47&gt;H47,1,0)</f>
        <v>0</v>
      </c>
      <c r="DP47" s="334"/>
      <c r="DQ47" s="334">
        <f>IF(I47&gt;J47,1,0)</f>
        <v>1</v>
      </c>
      <c r="DR47" s="334"/>
      <c r="DS47" s="334">
        <f>IF(K47&gt;L47,1,0)</f>
        <v>1</v>
      </c>
      <c r="DT47" s="334"/>
      <c r="DU47" s="334">
        <f>IF(M47&gt;N47,1,0)</f>
        <v>0</v>
      </c>
      <c r="DV47" s="334"/>
      <c r="DW47" s="334">
        <f>IF(O47&gt;P47,1,0)</f>
        <v>1</v>
      </c>
      <c r="DX47" s="334"/>
      <c r="DY47" s="334">
        <f>IF(Q47&gt;R47,1,0)</f>
        <v>0</v>
      </c>
      <c r="DZ47" s="334"/>
      <c r="EA47" s="334">
        <f>IF(S47&gt;T47,1,0)</f>
        <v>0</v>
      </c>
      <c r="EB47" s="334"/>
      <c r="EC47" s="334">
        <f>IF(U47&gt;V47,1,0)</f>
        <v>1</v>
      </c>
      <c r="ED47" s="334"/>
      <c r="EE47" s="334">
        <f>IF(W47&gt;X47,1,0)</f>
        <v>1</v>
      </c>
      <c r="EF47" s="334"/>
      <c r="EG47" s="334">
        <f>IF(Y47&gt;Z47,1,0)</f>
        <v>0</v>
      </c>
      <c r="EH47" s="334"/>
      <c r="EI47" s="334">
        <f>IF(AA47&gt;AB47,1,0)</f>
        <v>1</v>
      </c>
      <c r="EJ47" s="334"/>
      <c r="EK47" s="334"/>
      <c r="EL47" s="334"/>
      <c r="EM47" s="334">
        <f>IF(AE47&gt;AF47,1,0)</f>
        <v>0</v>
      </c>
      <c r="EN47" s="334"/>
      <c r="EO47" s="334">
        <f>IF(AG47&gt;AH47,1,0)</f>
        <v>1</v>
      </c>
      <c r="EP47" s="334"/>
      <c r="EQ47" s="90"/>
      <c r="ER47" s="334">
        <f>IF(AND(C47=D47,C47&gt;0),1,0)</f>
        <v>0</v>
      </c>
      <c r="ES47" s="334"/>
      <c r="ET47" s="334">
        <f>IF(AND(E47=F47,E47&gt;0),1,0)</f>
        <v>0</v>
      </c>
      <c r="EU47" s="334"/>
      <c r="EV47" s="334">
        <f>IF(AND(G47=H47,G47&gt;0),1,0)</f>
        <v>0</v>
      </c>
      <c r="EW47" s="334"/>
      <c r="EX47" s="334">
        <f>IF(AND(I47=J47,I47&gt;0),1,0)</f>
        <v>0</v>
      </c>
      <c r="EY47" s="334"/>
      <c r="EZ47" s="334">
        <f>IF(AND(K47=L47,K47&gt;0),1,0)</f>
        <v>0</v>
      </c>
      <c r="FA47" s="334"/>
      <c r="FB47" s="334">
        <f>IF(AND(M47=N47,M47&gt;0),1,0)</f>
        <v>0</v>
      </c>
      <c r="FC47" s="334"/>
      <c r="FD47" s="334">
        <f>IF(AND(O47=P47,O47&gt;0),1,0)</f>
        <v>0</v>
      </c>
      <c r="FE47" s="334"/>
      <c r="FF47" s="334">
        <f>IF(AND(Q47=R47,Q47&gt;0),1,0)</f>
        <v>0</v>
      </c>
      <c r="FG47" s="334"/>
      <c r="FH47" s="334">
        <f>IF(AND(S47=T47,S47&gt;0),1,0)</f>
        <v>0</v>
      </c>
      <c r="FI47" s="334"/>
      <c r="FJ47" s="334">
        <f>IF(AND(U47=V47,U47&gt;0),1,0)</f>
        <v>0</v>
      </c>
      <c r="FK47" s="334"/>
      <c r="FL47" s="334">
        <f>IF(AND(W47=X47,W47&gt;0),1,0)</f>
        <v>0</v>
      </c>
      <c r="FM47" s="334"/>
      <c r="FN47" s="334">
        <f>IF(AND(Y47=Z47,Y47&gt;0),1,0)</f>
        <v>0</v>
      </c>
      <c r="FO47" s="334"/>
      <c r="FP47" s="334">
        <f>IF(AND(AA47=AB47,AA47&gt;0),1,0)</f>
        <v>0</v>
      </c>
      <c r="FQ47" s="334"/>
      <c r="FR47" s="334"/>
      <c r="FS47" s="334"/>
      <c r="FT47" s="334">
        <f>IF(AND(AE47=AF47,AE47&gt;0),1,0)</f>
        <v>0</v>
      </c>
      <c r="FU47" s="334"/>
      <c r="FV47" s="334">
        <f>IF(AND(AG47=AH47,AG47&gt;0),1,0)</f>
        <v>0</v>
      </c>
      <c r="FW47" s="334"/>
      <c r="FX47" s="90"/>
      <c r="FY47" s="334">
        <f>IF(C47&lt;D47,1,0)</f>
        <v>0</v>
      </c>
      <c r="FZ47" s="334"/>
      <c r="GA47" s="334">
        <f>IF(E47&lt;F47,1,0)</f>
        <v>0</v>
      </c>
      <c r="GB47" s="334"/>
      <c r="GC47" s="334">
        <f>IF(G47&lt;H47,1,0)</f>
        <v>1</v>
      </c>
      <c r="GD47" s="334"/>
      <c r="GE47" s="334">
        <f>IF(I47&lt;J47,1,0)</f>
        <v>0</v>
      </c>
      <c r="GF47" s="334"/>
      <c r="GG47" s="334">
        <f>IF(K47&lt;L47,1,0)</f>
        <v>0</v>
      </c>
      <c r="GH47" s="334"/>
      <c r="GI47" s="334">
        <f>IF(M47&lt;N47,1,0)</f>
        <v>1</v>
      </c>
      <c r="GJ47" s="334"/>
      <c r="GK47" s="334">
        <f>IF(O47&lt;P47,1,0)</f>
        <v>0</v>
      </c>
      <c r="GL47" s="334"/>
      <c r="GM47" s="334">
        <f>IF(Q47&lt;R47,1,0)</f>
        <v>1</v>
      </c>
      <c r="GN47" s="334"/>
      <c r="GO47" s="334">
        <f>IF(S47&lt;T47,1,0)</f>
        <v>1</v>
      </c>
      <c r="GP47" s="334"/>
      <c r="GQ47" s="334">
        <f>IF(U47&lt;V47,1,0)</f>
        <v>0</v>
      </c>
      <c r="GR47" s="334"/>
      <c r="GS47" s="334">
        <f>IF(W47&lt;X47,1,0)</f>
        <v>0</v>
      </c>
      <c r="GT47" s="334"/>
      <c r="GU47" s="334">
        <f>IF(Y47&lt;Z47,1,0)</f>
        <v>1</v>
      </c>
      <c r="GV47" s="334"/>
      <c r="GW47" s="334">
        <f>IF(AA47&lt;AB47,1,0)</f>
        <v>0</v>
      </c>
      <c r="GX47" s="334"/>
      <c r="GY47" s="334"/>
      <c r="GZ47" s="334"/>
      <c r="HA47" s="334">
        <f>IF(AE47&lt;AF47,1,0)</f>
        <v>1</v>
      </c>
      <c r="HB47" s="334"/>
      <c r="HC47" s="334">
        <f>IF(AG47&lt;AH47,1,0)</f>
        <v>0</v>
      </c>
      <c r="HD47" s="334"/>
      <c r="HE47" s="90"/>
      <c r="HF47" s="334">
        <f>C47</f>
        <v>4</v>
      </c>
      <c r="HG47" s="334"/>
      <c r="HH47" s="334">
        <f>E47</f>
        <v>4</v>
      </c>
      <c r="HI47" s="334"/>
      <c r="HJ47" s="334">
        <f>G47</f>
        <v>0</v>
      </c>
      <c r="HK47" s="334"/>
      <c r="HL47" s="334">
        <f>I47</f>
        <v>4</v>
      </c>
      <c r="HM47" s="334"/>
      <c r="HN47" s="334">
        <f>K47</f>
        <v>4</v>
      </c>
      <c r="HO47" s="334"/>
      <c r="HP47" s="334">
        <f>M47</f>
        <v>1</v>
      </c>
      <c r="HQ47" s="334"/>
      <c r="HR47" s="334">
        <f>O47</f>
        <v>6</v>
      </c>
      <c r="HS47" s="334"/>
      <c r="HT47" s="334">
        <f>Q47</f>
        <v>2</v>
      </c>
      <c r="HU47" s="334"/>
      <c r="HV47" s="334">
        <f>S47</f>
        <v>2</v>
      </c>
      <c r="HW47" s="334"/>
      <c r="HX47" s="334">
        <f>U47</f>
        <v>4</v>
      </c>
      <c r="HY47" s="334"/>
      <c r="HZ47" s="334">
        <f>W47</f>
        <v>5</v>
      </c>
      <c r="IA47" s="334"/>
      <c r="IB47" s="334">
        <f>Y47</f>
        <v>0</v>
      </c>
      <c r="IC47" s="334"/>
      <c r="ID47" s="334">
        <f>AA47</f>
        <v>4</v>
      </c>
      <c r="IE47" s="334"/>
      <c r="IF47" s="334"/>
      <c r="IG47" s="334"/>
      <c r="IH47" s="334">
        <f>AE47</f>
        <v>2</v>
      </c>
      <c r="II47" s="334"/>
      <c r="IJ47" s="334">
        <f>AG47</f>
        <v>4</v>
      </c>
      <c r="IK47" s="334"/>
      <c r="IL47" s="90"/>
      <c r="IM47" s="334">
        <f>D47</f>
        <v>2</v>
      </c>
      <c r="IN47" s="334"/>
      <c r="IO47" s="334">
        <f>F47</f>
        <v>2</v>
      </c>
      <c r="IP47" s="334"/>
      <c r="IQ47" s="334">
        <f>H47</f>
        <v>6</v>
      </c>
      <c r="IR47" s="334"/>
      <c r="IS47" s="334">
        <f>J47</f>
        <v>2</v>
      </c>
      <c r="IT47" s="334"/>
      <c r="IU47" s="334">
        <f>L47</f>
        <v>2</v>
      </c>
      <c r="IV47" s="334"/>
      <c r="IW47" s="334">
        <f>N47</f>
        <v>5</v>
      </c>
      <c r="IX47" s="334"/>
      <c r="IY47" s="334">
        <f>P47</f>
        <v>0</v>
      </c>
      <c r="IZ47" s="334"/>
      <c r="JA47" s="334">
        <f>R47</f>
        <v>4</v>
      </c>
      <c r="JB47" s="334"/>
      <c r="JC47" s="334">
        <f>T47</f>
        <v>4</v>
      </c>
      <c r="JD47" s="334"/>
      <c r="JE47" s="334">
        <f>V47</f>
        <v>2</v>
      </c>
      <c r="JF47" s="334"/>
      <c r="JG47" s="334">
        <f>X47</f>
        <v>1</v>
      </c>
      <c r="JH47" s="334"/>
      <c r="JI47" s="334">
        <f>Z47</f>
        <v>6</v>
      </c>
      <c r="JJ47" s="334"/>
      <c r="JK47" s="334">
        <f>AB47</f>
        <v>2</v>
      </c>
      <c r="JL47" s="334"/>
      <c r="JM47" s="334"/>
      <c r="JN47" s="334"/>
      <c r="JO47" s="334">
        <f>AF47</f>
        <v>4</v>
      </c>
      <c r="JP47" s="334"/>
      <c r="JQ47" s="334">
        <f>AH47</f>
        <v>2</v>
      </c>
      <c r="JR47" s="334"/>
      <c r="JS47" s="90"/>
      <c r="JT47" s="334">
        <f>C48</f>
        <v>5.5</v>
      </c>
      <c r="JU47" s="334"/>
      <c r="JV47" s="334">
        <f>E48</f>
        <v>5</v>
      </c>
      <c r="JW47" s="334"/>
      <c r="JX47" s="334">
        <f>G48</f>
        <v>1.5</v>
      </c>
      <c r="JY47" s="334"/>
      <c r="JZ47" s="334">
        <f>I48</f>
        <v>6</v>
      </c>
      <c r="KA47" s="334"/>
      <c r="KB47" s="334">
        <f>K48</f>
        <v>3</v>
      </c>
      <c r="KC47" s="334"/>
      <c r="KD47" s="334">
        <f>M48</f>
        <v>3</v>
      </c>
      <c r="KE47" s="334"/>
      <c r="KF47" s="334">
        <f>O48</f>
        <v>4</v>
      </c>
      <c r="KG47" s="334"/>
      <c r="KH47" s="334">
        <f>Q48</f>
        <v>3</v>
      </c>
      <c r="KI47" s="334"/>
      <c r="KJ47" s="334">
        <f>S48</f>
        <v>4</v>
      </c>
      <c r="KK47" s="334"/>
      <c r="KL47" s="334">
        <f>U48</f>
        <v>4</v>
      </c>
      <c r="KM47" s="334"/>
      <c r="KN47" s="334">
        <f>W48</f>
        <v>5</v>
      </c>
      <c r="KO47" s="334"/>
      <c r="KP47" s="334">
        <f>Y48</f>
        <v>2</v>
      </c>
      <c r="KQ47" s="334"/>
      <c r="KR47" s="334">
        <f>AA48</f>
        <v>4</v>
      </c>
      <c r="KS47" s="334"/>
      <c r="KT47" s="334"/>
      <c r="KU47" s="334"/>
      <c r="KV47" s="334">
        <f>AE48</f>
        <v>3</v>
      </c>
      <c r="KW47" s="334"/>
      <c r="KX47" s="334">
        <f>AG48</f>
        <v>5</v>
      </c>
      <c r="KY47" s="334"/>
      <c r="KZ47" s="90"/>
      <c r="LA47" s="334">
        <f>D48</f>
        <v>2.5</v>
      </c>
      <c r="LB47" s="334"/>
      <c r="LC47" s="334">
        <f>F48</f>
        <v>3</v>
      </c>
      <c r="LD47" s="334"/>
      <c r="LE47" s="334">
        <f>H48</f>
        <v>6.5</v>
      </c>
      <c r="LF47" s="334"/>
      <c r="LG47" s="334">
        <f>J48</f>
        <v>2</v>
      </c>
      <c r="LH47" s="334"/>
      <c r="LI47" s="334">
        <f>L48</f>
        <v>5</v>
      </c>
      <c r="LJ47" s="334"/>
      <c r="LK47" s="334">
        <f>N48</f>
        <v>5</v>
      </c>
      <c r="LL47" s="334"/>
      <c r="LM47" s="334">
        <f>P48</f>
        <v>4</v>
      </c>
      <c r="LN47" s="334"/>
      <c r="LO47" s="334">
        <f>R48</f>
        <v>5</v>
      </c>
      <c r="LP47" s="334"/>
      <c r="LQ47" s="334">
        <f>T48</f>
        <v>4</v>
      </c>
      <c r="LR47" s="334"/>
      <c r="LS47" s="334">
        <f>V48</f>
        <v>4</v>
      </c>
      <c r="LT47" s="334"/>
      <c r="LU47" s="334">
        <f>X48</f>
        <v>3</v>
      </c>
      <c r="LV47" s="334"/>
      <c r="LW47" s="334">
        <f>Z48</f>
        <v>6</v>
      </c>
      <c r="LX47" s="334"/>
      <c r="LY47" s="334">
        <f>AB48</f>
        <v>4</v>
      </c>
      <c r="LZ47" s="334"/>
      <c r="MA47" s="334"/>
      <c r="MB47" s="334"/>
      <c r="MC47" s="334">
        <f>AF48</f>
        <v>5</v>
      </c>
      <c r="MD47" s="334"/>
      <c r="ME47" s="334">
        <f>AH48</f>
        <v>3</v>
      </c>
      <c r="MF47" s="334"/>
      <c r="MG47" s="90"/>
      <c r="MH47" s="462">
        <f>AM47-AO47</f>
        <v>2</v>
      </c>
      <c r="MI47" s="153"/>
      <c r="MJ47" s="461">
        <f>AP47-AR47</f>
        <v>-4</v>
      </c>
      <c r="MK47" s="188"/>
      <c r="ML47" s="336">
        <f>SUM(C49+E49+G49+I49+K49+M49+O49+Q49+S49+U49+W49+Y49+AA49+AE49+AG49)</f>
        <v>14654</v>
      </c>
      <c r="MM47" s="153"/>
      <c r="MN47" s="462">
        <f>(AT47*100000000)+(MH47*1000000)+(MJ47*10000)+AS47-MP47</f>
        <v>1801960976.9333334</v>
      </c>
      <c r="MO47" s="90"/>
      <c r="MP47" s="327">
        <f t="shared" ref="MP47" si="25">IF(AI47=0,100000000,0)</f>
        <v>0</v>
      </c>
      <c r="MQ47" s="90"/>
      <c r="MR47" s="90"/>
      <c r="MS47" s="90"/>
      <c r="MT47" s="90"/>
      <c r="MU47" s="90"/>
      <c r="MV47" s="90"/>
      <c r="MW47" s="90"/>
      <c r="MX47" s="90"/>
      <c r="MY47" s="90"/>
      <c r="MZ47" s="90"/>
      <c r="NA47" s="90"/>
      <c r="NB47" s="90"/>
      <c r="NC47" s="90"/>
      <c r="ND47" s="90"/>
      <c r="NE47" s="90"/>
      <c r="NF47" s="90"/>
      <c r="NG47" s="90"/>
      <c r="NH47" s="90"/>
      <c r="NI47" s="90"/>
      <c r="NJ47" s="90"/>
      <c r="NK47" s="90"/>
      <c r="NL47" s="90"/>
      <c r="NM47" s="90"/>
      <c r="NN47" s="90"/>
      <c r="NO47" s="90"/>
      <c r="NP47" s="90"/>
      <c r="NQ47" s="90"/>
      <c r="NR47" s="90"/>
      <c r="NS47" s="90"/>
      <c r="NT47" s="90"/>
      <c r="NU47" s="90"/>
      <c r="NV47" s="90"/>
      <c r="NW47" s="90"/>
      <c r="NX47" s="90"/>
      <c r="NY47" s="90"/>
      <c r="NZ47" s="90"/>
      <c r="OA47" s="90"/>
      <c r="OB47" s="90"/>
      <c r="OC47" s="90"/>
      <c r="OD47" s="90"/>
      <c r="OE47" s="90"/>
      <c r="OF47" s="90"/>
      <c r="OG47" s="90"/>
      <c r="OH47" s="90"/>
      <c r="OI47" s="90"/>
      <c r="OJ47" s="90"/>
      <c r="OK47" s="90"/>
      <c r="OL47" s="90"/>
      <c r="OM47" s="90"/>
      <c r="ON47" s="90"/>
      <c r="OO47" s="90"/>
      <c r="OP47" s="90"/>
      <c r="OQ47" s="90"/>
      <c r="OR47" s="90"/>
      <c r="OS47" s="90"/>
      <c r="OT47" s="90"/>
      <c r="OU47" s="90"/>
      <c r="OV47" s="90"/>
      <c r="OW47" s="90"/>
      <c r="OX47" s="90"/>
      <c r="OY47" s="90"/>
      <c r="OZ47" s="90"/>
      <c r="PA47" s="90"/>
      <c r="PB47" s="90"/>
      <c r="PC47" s="90"/>
      <c r="PD47" s="90"/>
      <c r="PE47" s="90"/>
      <c r="PF47" s="90"/>
      <c r="PG47" s="90"/>
      <c r="PH47" s="90"/>
      <c r="PI47" s="90"/>
      <c r="PJ47" s="90"/>
      <c r="PK47" s="90"/>
      <c r="PL47" s="90"/>
      <c r="PM47" s="90"/>
      <c r="PN47" s="90"/>
      <c r="PO47" s="90"/>
      <c r="PP47" s="90"/>
      <c r="PQ47" s="90"/>
      <c r="PR47" s="90"/>
      <c r="PS47" s="90"/>
      <c r="PT47" s="90"/>
      <c r="PU47" s="90"/>
      <c r="PV47" s="90"/>
      <c r="PW47" s="90"/>
      <c r="PX47" s="90"/>
      <c r="PY47" s="90"/>
      <c r="PZ47" s="90"/>
      <c r="QA47" s="90"/>
      <c r="QB47" s="90"/>
      <c r="QC47" s="90"/>
      <c r="QD47" s="90"/>
      <c r="QE47" s="90"/>
      <c r="QF47" s="90"/>
      <c r="QG47" s="90"/>
      <c r="QH47" s="90"/>
      <c r="QI47" s="90"/>
      <c r="QJ47" s="90"/>
      <c r="QK47" s="90"/>
      <c r="QL47" s="90"/>
      <c r="QM47" s="90"/>
      <c r="QN47" s="90"/>
      <c r="QO47" s="90"/>
      <c r="QP47" s="90"/>
      <c r="QQ47" s="90"/>
      <c r="QR47" s="90"/>
      <c r="QS47" s="90"/>
      <c r="QT47" s="90"/>
      <c r="QU47" s="90"/>
      <c r="QV47" s="90"/>
      <c r="QW47" s="90"/>
      <c r="QX47" s="90"/>
      <c r="QY47" s="90"/>
      <c r="QZ47" s="90"/>
      <c r="RA47" s="90"/>
      <c r="RB47" s="90"/>
      <c r="RC47" s="90"/>
      <c r="RD47" s="90"/>
      <c r="RE47" s="90"/>
      <c r="RF47" s="90"/>
      <c r="RG47" s="90"/>
      <c r="RH47" s="90"/>
      <c r="RI47" s="90"/>
      <c r="RJ47" s="90"/>
      <c r="RK47" s="90"/>
      <c r="RL47" s="90"/>
      <c r="RM47" s="90"/>
      <c r="RN47" s="90"/>
      <c r="RO47" s="90"/>
      <c r="RP47" s="90"/>
      <c r="RQ47" s="90"/>
      <c r="RR47" s="90"/>
      <c r="RS47" s="90"/>
      <c r="RT47" s="90"/>
      <c r="RU47" s="90"/>
      <c r="RV47" s="90"/>
      <c r="RW47" s="90"/>
      <c r="RX47" s="90"/>
      <c r="RY47" s="90"/>
      <c r="RZ47" s="90"/>
      <c r="SA47" s="90"/>
      <c r="SB47" s="90"/>
      <c r="SC47" s="90"/>
      <c r="SD47" s="90"/>
      <c r="SE47" s="90"/>
      <c r="SF47" s="90"/>
      <c r="SG47" s="90"/>
      <c r="SH47" s="90"/>
      <c r="SI47" s="90"/>
      <c r="SJ47" s="90"/>
      <c r="SK47" s="90"/>
      <c r="SL47" s="90"/>
      <c r="SM47" s="90"/>
      <c r="SN47" s="90"/>
      <c r="SO47" s="90"/>
      <c r="SP47" s="90"/>
      <c r="SQ47" s="90"/>
      <c r="SR47" s="90"/>
      <c r="SS47" s="90"/>
      <c r="ST47" s="90"/>
      <c r="SU47" s="90"/>
      <c r="SV47" s="90"/>
      <c r="SW47" s="90"/>
      <c r="SX47" s="90"/>
      <c r="SY47" s="90"/>
      <c r="SZ47" s="90"/>
      <c r="TA47" s="90"/>
      <c r="TB47" s="90"/>
      <c r="TC47" s="90"/>
      <c r="TD47" s="90"/>
      <c r="TE47" s="90"/>
      <c r="TF47" s="90"/>
      <c r="TG47" s="90"/>
      <c r="TH47" s="90"/>
      <c r="TI47" s="90"/>
      <c r="TJ47" s="90"/>
      <c r="TK47" s="90"/>
      <c r="TL47" s="90"/>
      <c r="TM47" s="90"/>
      <c r="TN47" s="90"/>
      <c r="TO47" s="90"/>
      <c r="TP47" s="90"/>
      <c r="TQ47" s="90"/>
      <c r="TR47" s="90"/>
      <c r="TS47" s="90"/>
      <c r="TT47" s="90"/>
      <c r="TU47" s="90"/>
      <c r="TV47" s="90"/>
      <c r="TW47" s="90"/>
      <c r="TX47" s="90"/>
      <c r="TY47" s="90"/>
      <c r="TZ47" s="90"/>
      <c r="UA47" s="90"/>
      <c r="UB47" s="90"/>
      <c r="UC47" s="90"/>
      <c r="UD47" s="90"/>
      <c r="UE47" s="90"/>
      <c r="UF47" s="90"/>
      <c r="UG47" s="90"/>
      <c r="UH47" s="90"/>
      <c r="UI47" s="90"/>
      <c r="UJ47" s="90"/>
      <c r="UK47" s="90"/>
      <c r="UL47" s="90"/>
      <c r="UM47" s="90"/>
      <c r="UN47" s="90"/>
      <c r="UO47" s="90"/>
      <c r="UP47" s="90"/>
      <c r="UQ47" s="90"/>
      <c r="UR47" s="90"/>
      <c r="US47" s="90"/>
      <c r="UT47" s="90"/>
      <c r="UU47" s="90"/>
      <c r="UV47" s="90"/>
      <c r="UW47" s="90"/>
      <c r="UX47" s="90"/>
      <c r="UY47" s="90"/>
      <c r="UZ47" s="90"/>
      <c r="VA47" s="90"/>
      <c r="VB47" s="90"/>
      <c r="VC47" s="90"/>
      <c r="VD47" s="90"/>
      <c r="VE47" s="90"/>
      <c r="VF47" s="90"/>
      <c r="VG47" s="90"/>
      <c r="VH47" s="90"/>
      <c r="VI47" s="90"/>
      <c r="VJ47" s="90"/>
      <c r="VK47" s="90"/>
      <c r="VL47" s="90"/>
      <c r="VM47" s="90"/>
      <c r="VN47" s="90"/>
      <c r="VO47" s="90"/>
      <c r="VP47" s="90"/>
      <c r="VQ47" s="90"/>
      <c r="VR47" s="90"/>
      <c r="VS47" s="90"/>
      <c r="VT47" s="90"/>
      <c r="VU47" s="90"/>
      <c r="VV47" s="90"/>
      <c r="VW47" s="90"/>
      <c r="VX47" s="90"/>
      <c r="VY47" s="90"/>
      <c r="VZ47" s="90"/>
      <c r="WA47" s="90"/>
      <c r="WB47" s="90"/>
      <c r="WC47" s="90"/>
      <c r="WD47" s="90"/>
      <c r="WE47" s="90"/>
      <c r="WF47" s="90"/>
      <c r="WG47" s="90"/>
      <c r="WH47" s="90"/>
      <c r="WI47" s="90"/>
      <c r="WJ47" s="90"/>
      <c r="WK47" s="90"/>
      <c r="WL47" s="90"/>
      <c r="WM47" s="90"/>
      <c r="WN47" s="90"/>
      <c r="WO47" s="90"/>
      <c r="WP47" s="90"/>
      <c r="WQ47" s="90"/>
      <c r="WR47" s="90"/>
      <c r="WS47" s="90"/>
      <c r="WT47" s="90"/>
      <c r="WU47" s="90"/>
      <c r="WV47" s="90"/>
      <c r="WW47" s="90"/>
      <c r="WX47" s="90"/>
      <c r="WY47" s="90"/>
      <c r="WZ47" s="90"/>
      <c r="XA47" s="90"/>
      <c r="XB47" s="90"/>
      <c r="XC47" s="90"/>
      <c r="XD47" s="90"/>
      <c r="XE47" s="90"/>
      <c r="XF47" s="90"/>
      <c r="XG47" s="90"/>
      <c r="XH47" s="90"/>
      <c r="XI47" s="90"/>
      <c r="XJ47" s="90"/>
      <c r="XK47" s="90"/>
      <c r="XL47" s="90"/>
      <c r="XM47" s="90"/>
      <c r="XN47" s="90"/>
      <c r="XO47" s="90"/>
      <c r="XP47" s="90"/>
      <c r="XQ47" s="90"/>
      <c r="XR47" s="90"/>
      <c r="XS47" s="90"/>
      <c r="XT47" s="90"/>
      <c r="XU47" s="90"/>
      <c r="XV47" s="90"/>
      <c r="XW47" s="90"/>
      <c r="XX47" s="90"/>
      <c r="XY47" s="90"/>
      <c r="XZ47" s="90"/>
      <c r="YA47" s="90"/>
      <c r="YB47" s="90"/>
      <c r="YC47" s="90"/>
      <c r="YD47" s="90"/>
      <c r="YE47" s="90"/>
      <c r="YF47" s="90"/>
      <c r="YG47" s="90"/>
      <c r="YH47" s="90"/>
      <c r="YI47" s="90"/>
      <c r="YJ47" s="90"/>
      <c r="YK47" s="90"/>
      <c r="YL47" s="90"/>
      <c r="YM47" s="90"/>
      <c r="YN47" s="90"/>
      <c r="YO47" s="90"/>
      <c r="YP47" s="90"/>
      <c r="YQ47" s="90"/>
      <c r="YR47" s="90"/>
      <c r="YS47" s="90"/>
      <c r="YT47" s="90"/>
      <c r="YU47" s="90"/>
      <c r="YV47" s="90"/>
      <c r="YW47" s="90"/>
      <c r="YX47" s="90"/>
      <c r="YY47" s="90"/>
      <c r="YZ47" s="90"/>
      <c r="ZA47" s="90"/>
      <c r="ZB47" s="90"/>
      <c r="ZC47" s="90"/>
      <c r="ZD47" s="90"/>
      <c r="ZE47" s="90"/>
      <c r="ZF47" s="90"/>
      <c r="ZG47" s="90"/>
      <c r="ZH47" s="90"/>
      <c r="ZI47" s="90"/>
      <c r="ZJ47" s="90"/>
      <c r="ZK47" s="90"/>
      <c r="ZL47" s="90"/>
      <c r="ZM47" s="90"/>
      <c r="ZN47" s="90"/>
      <c r="ZO47" s="90"/>
      <c r="ZP47" s="90"/>
      <c r="ZQ47" s="90"/>
      <c r="ZR47" s="90"/>
      <c r="ZS47" s="90"/>
      <c r="ZT47" s="90"/>
      <c r="ZU47" s="90"/>
      <c r="ZV47" s="90"/>
      <c r="ZW47" s="90"/>
      <c r="ZX47" s="90"/>
      <c r="ZY47" s="90"/>
      <c r="ZZ47" s="90"/>
      <c r="AAA47" s="90"/>
      <c r="AAB47" s="90"/>
      <c r="AAC47" s="90"/>
      <c r="AAD47" s="90"/>
      <c r="AAE47" s="90"/>
      <c r="AAF47" s="90"/>
      <c r="AAG47" s="90"/>
      <c r="AAH47" s="90"/>
      <c r="AAI47" s="90"/>
      <c r="AAJ47" s="90"/>
      <c r="AAK47" s="90"/>
      <c r="AAL47" s="90"/>
      <c r="AAM47" s="90"/>
      <c r="AAN47" s="90"/>
      <c r="AAO47" s="90"/>
      <c r="AAP47" s="90"/>
      <c r="AAQ47" s="90"/>
      <c r="AAR47" s="90"/>
      <c r="AAS47" s="90"/>
      <c r="AAT47" s="90"/>
      <c r="AAU47" s="90"/>
      <c r="AAV47" s="90"/>
      <c r="AAW47" s="90"/>
      <c r="AAX47" s="90"/>
      <c r="AAY47" s="90"/>
      <c r="AAZ47" s="90"/>
      <c r="ABA47" s="90"/>
      <c r="ABB47" s="90"/>
      <c r="ABC47" s="90"/>
      <c r="ABD47" s="90"/>
      <c r="ABE47" s="90"/>
      <c r="ABF47" s="90"/>
      <c r="ABG47" s="90"/>
      <c r="ABH47" s="90"/>
      <c r="ABI47" s="90"/>
      <c r="ABJ47" s="90"/>
      <c r="ABK47" s="90"/>
      <c r="ABL47" s="90"/>
      <c r="ABM47" s="90"/>
      <c r="ABN47" s="90"/>
      <c r="ABO47" s="90"/>
      <c r="ABP47" s="90"/>
      <c r="ABQ47" s="90"/>
      <c r="ABR47" s="90"/>
      <c r="ABS47" s="90"/>
      <c r="ABT47" s="90"/>
      <c r="ABU47" s="90"/>
      <c r="ABV47" s="90"/>
      <c r="ABW47" s="90"/>
      <c r="ABX47" s="90"/>
      <c r="ABY47" s="90"/>
      <c r="ABZ47" s="90"/>
      <c r="ACA47" s="90"/>
      <c r="ACB47" s="90"/>
      <c r="ACC47" s="90"/>
      <c r="ACD47" s="90"/>
      <c r="ACE47" s="90"/>
      <c r="ACF47" s="90"/>
      <c r="ACG47" s="90"/>
      <c r="ACH47" s="90"/>
      <c r="ACI47" s="90"/>
      <c r="ACJ47" s="90"/>
      <c r="ACK47" s="90"/>
      <c r="ACL47" s="90"/>
      <c r="ACM47" s="90"/>
      <c r="ACN47" s="90"/>
      <c r="ACO47" s="90"/>
      <c r="ACP47" s="90"/>
      <c r="ACQ47" s="90"/>
      <c r="ACR47" s="90"/>
      <c r="ACS47" s="90"/>
      <c r="ACT47" s="90"/>
      <c r="ACU47" s="90"/>
      <c r="ACV47" s="90"/>
      <c r="ACW47" s="90"/>
      <c r="ACX47" s="90"/>
      <c r="ACY47" s="90"/>
      <c r="ACZ47" s="90"/>
      <c r="ADA47" s="90"/>
      <c r="ADB47" s="90"/>
      <c r="ADC47" s="90"/>
      <c r="ADD47" s="90"/>
      <c r="ADE47" s="90"/>
      <c r="ADF47" s="90"/>
      <c r="ADG47" s="90"/>
      <c r="ADH47" s="90"/>
      <c r="ADI47" s="90"/>
      <c r="ADJ47" s="90"/>
      <c r="ADK47" s="90"/>
      <c r="ADL47" s="90"/>
      <c r="ADM47" s="90"/>
      <c r="ADN47" s="90"/>
      <c r="ADO47" s="90"/>
      <c r="ADP47" s="90"/>
      <c r="ADQ47" s="90"/>
      <c r="ADR47" s="90"/>
      <c r="ADS47" s="90"/>
      <c r="ADT47" s="90"/>
      <c r="ADU47" s="90"/>
      <c r="ADV47" s="90"/>
      <c r="ADW47" s="90"/>
      <c r="ADX47" s="90"/>
      <c r="ADY47" s="90"/>
      <c r="ADZ47" s="90"/>
      <c r="AEA47" s="90"/>
      <c r="AEB47" s="90"/>
      <c r="AEC47" s="90"/>
      <c r="AED47" s="90"/>
      <c r="AEE47" s="90"/>
      <c r="AEF47" s="90"/>
      <c r="AEG47" s="90"/>
      <c r="AEH47" s="90"/>
      <c r="AEI47" s="90"/>
      <c r="AEJ47" s="90"/>
      <c r="AEK47" s="90"/>
      <c r="AEL47" s="90"/>
      <c r="AEM47" s="90"/>
      <c r="AEN47" s="90"/>
      <c r="AEO47" s="90"/>
      <c r="AEP47" s="90"/>
      <c r="AEQ47" s="90"/>
      <c r="AER47" s="90"/>
      <c r="AES47" s="90"/>
      <c r="AET47" s="90"/>
      <c r="AEU47" s="90"/>
      <c r="AEV47" s="90"/>
      <c r="AEW47" s="90"/>
      <c r="AEX47" s="90"/>
      <c r="AEY47" s="90"/>
      <c r="AEZ47" s="90"/>
      <c r="AFA47" s="90"/>
      <c r="AFB47" s="90"/>
      <c r="AFC47" s="90"/>
      <c r="AFD47" s="90"/>
      <c r="AFE47" s="90"/>
      <c r="AFF47" s="90"/>
      <c r="AFG47" s="90"/>
      <c r="AFH47" s="90"/>
      <c r="AFI47" s="90"/>
      <c r="AFJ47" s="90"/>
      <c r="AFK47" s="90"/>
      <c r="AFL47" s="90"/>
      <c r="AFM47" s="90"/>
      <c r="AFN47" s="90"/>
      <c r="AFO47" s="90"/>
      <c r="AFP47" s="90"/>
      <c r="AFQ47" s="90"/>
      <c r="AFR47" s="90"/>
      <c r="AFS47" s="90"/>
      <c r="AFT47" s="90"/>
      <c r="AFU47" s="90"/>
      <c r="AFV47" s="90"/>
      <c r="AFW47" s="90"/>
      <c r="AFX47" s="90"/>
      <c r="AFY47" s="90"/>
      <c r="AFZ47" s="90"/>
      <c r="AGA47" s="90"/>
      <c r="AGB47" s="90"/>
      <c r="AGC47" s="90"/>
      <c r="AGD47" s="90"/>
      <c r="AGE47" s="90"/>
      <c r="AGF47" s="90"/>
      <c r="AGG47" s="90"/>
      <c r="AGH47" s="90"/>
      <c r="AGI47" s="90"/>
      <c r="AGJ47" s="90"/>
      <c r="AGK47" s="90"/>
      <c r="AGL47" s="90"/>
      <c r="AGM47" s="90"/>
      <c r="AGN47" s="90"/>
      <c r="AGO47" s="90"/>
      <c r="AGP47" s="90"/>
      <c r="AGQ47" s="90"/>
      <c r="AGR47" s="90"/>
      <c r="AGS47" s="90"/>
      <c r="AGT47" s="90"/>
      <c r="AGU47" s="90"/>
      <c r="AGV47" s="90"/>
      <c r="AGW47" s="90"/>
      <c r="AGX47" s="90"/>
      <c r="AGY47" s="90"/>
      <c r="AGZ47" s="90"/>
      <c r="AHA47" s="90"/>
      <c r="AHB47" s="90"/>
      <c r="AHC47" s="90"/>
      <c r="AHD47" s="90"/>
      <c r="AHE47" s="90"/>
      <c r="AHF47" s="90"/>
      <c r="AHG47" s="90"/>
      <c r="AHH47" s="90"/>
      <c r="AHI47" s="90"/>
      <c r="AHJ47" s="90"/>
      <c r="AHK47" s="90"/>
      <c r="AHL47" s="90"/>
      <c r="AHM47" s="90"/>
      <c r="AHN47" s="90"/>
      <c r="AHO47" s="90"/>
      <c r="AHP47" s="90"/>
      <c r="AHQ47" s="90"/>
      <c r="AHR47" s="90"/>
      <c r="AHS47" s="90"/>
      <c r="AHT47" s="90"/>
      <c r="AHU47" s="90"/>
      <c r="AHV47" s="90"/>
      <c r="AHW47" s="90"/>
      <c r="AHX47" s="90"/>
      <c r="AHY47" s="90"/>
      <c r="AHZ47" s="90"/>
      <c r="AIA47" s="90"/>
      <c r="AIB47" s="90"/>
      <c r="AIC47" s="90"/>
      <c r="AID47" s="90"/>
      <c r="AIE47" s="90"/>
      <c r="AIF47" s="90"/>
      <c r="AIG47" s="90"/>
      <c r="AIH47" s="90"/>
      <c r="AII47" s="90"/>
      <c r="AIJ47" s="90"/>
      <c r="AIK47" s="90"/>
      <c r="AIL47" s="90"/>
      <c r="AIM47" s="90"/>
      <c r="AIN47" s="90"/>
      <c r="AIO47" s="90"/>
      <c r="AIP47" s="90"/>
      <c r="AIQ47" s="90"/>
      <c r="AIR47" s="90"/>
      <c r="AIS47" s="90"/>
      <c r="AIT47" s="90"/>
      <c r="AIU47" s="90"/>
      <c r="AIV47" s="90"/>
      <c r="AIW47" s="90"/>
      <c r="AIX47" s="90"/>
      <c r="AIY47" s="90"/>
      <c r="AIZ47" s="90"/>
      <c r="AJA47" s="90"/>
      <c r="AJB47" s="90"/>
      <c r="AJC47" s="90"/>
      <c r="AJD47" s="90"/>
      <c r="AJE47" s="90"/>
      <c r="AJF47" s="90"/>
      <c r="AJG47" s="90"/>
      <c r="AJH47" s="90"/>
      <c r="AJI47" s="90"/>
      <c r="AJJ47" s="90"/>
      <c r="AJK47" s="90"/>
      <c r="AJL47" s="90"/>
      <c r="AJM47" s="90"/>
      <c r="AJN47" s="90"/>
      <c r="AJO47" s="90"/>
      <c r="AJP47" s="90"/>
      <c r="AJQ47" s="90"/>
      <c r="AJR47" s="90"/>
      <c r="AJS47" s="90"/>
      <c r="AJT47" s="90"/>
      <c r="AJU47" s="90"/>
      <c r="AJV47" s="90"/>
      <c r="AJW47" s="90"/>
      <c r="AJX47" s="90"/>
      <c r="AJY47" s="90"/>
      <c r="AJZ47" s="90"/>
      <c r="AKA47" s="90"/>
      <c r="AKB47" s="90"/>
      <c r="AKC47" s="90"/>
      <c r="AKD47" s="90"/>
      <c r="AKE47" s="90"/>
      <c r="AKF47" s="90"/>
      <c r="AKG47" s="90"/>
      <c r="AKH47" s="90"/>
      <c r="AKI47" s="90"/>
      <c r="AKJ47" s="90"/>
      <c r="AKK47" s="90"/>
      <c r="AKL47" s="90"/>
      <c r="AKM47" s="90"/>
      <c r="AKN47" s="90"/>
      <c r="AKO47" s="90"/>
      <c r="AKP47" s="90"/>
      <c r="AKQ47" s="90"/>
      <c r="AKR47" s="90"/>
      <c r="AKS47" s="90"/>
      <c r="AKT47" s="90"/>
      <c r="AKU47" s="90"/>
      <c r="AKV47" s="90"/>
      <c r="AKW47" s="90"/>
      <c r="AKX47" s="90"/>
      <c r="AKY47" s="90"/>
      <c r="AKZ47" s="90"/>
      <c r="ALA47" s="90"/>
      <c r="ALB47" s="90"/>
      <c r="ALC47" s="90"/>
      <c r="ALD47" s="90"/>
      <c r="ALE47" s="90"/>
      <c r="ALF47" s="90"/>
      <c r="ALG47" s="90"/>
      <c r="ALH47" s="90"/>
      <c r="ALI47" s="90"/>
      <c r="ALJ47" s="90"/>
      <c r="ALK47" s="90"/>
      <c r="ALL47" s="90"/>
      <c r="ALM47" s="90"/>
      <c r="ALN47" s="90"/>
      <c r="ALO47" s="90"/>
      <c r="ALP47" s="90"/>
      <c r="ALQ47" s="90"/>
      <c r="ALR47" s="90"/>
      <c r="ALS47" s="90"/>
      <c r="ALT47" s="90"/>
      <c r="ALU47" s="90"/>
      <c r="ALV47" s="90"/>
      <c r="ALW47" s="90"/>
      <c r="ALX47" s="90"/>
      <c r="ALY47" s="90"/>
      <c r="ALZ47" s="90"/>
      <c r="AMA47" s="90"/>
      <c r="AMB47" s="90"/>
      <c r="AMC47" s="90"/>
      <c r="AMD47" s="90"/>
      <c r="AME47" s="90"/>
      <c r="AMF47" s="90"/>
      <c r="AMG47" s="90"/>
      <c r="AMH47" s="90"/>
      <c r="AMI47" s="90"/>
      <c r="AMJ47" s="90"/>
      <c r="AMK47" s="90"/>
      <c r="AML47" s="90"/>
      <c r="AMM47" s="90"/>
      <c r="AMN47" s="90"/>
      <c r="AMO47" s="90"/>
      <c r="AMP47" s="90"/>
      <c r="AMQ47" s="90"/>
      <c r="AMR47" s="90"/>
      <c r="AMS47" s="90"/>
      <c r="AMT47" s="90"/>
      <c r="AMU47" s="90"/>
      <c r="AMV47" s="90"/>
      <c r="AMW47" s="90"/>
      <c r="AMX47" s="90"/>
      <c r="AMY47" s="90"/>
      <c r="AMZ47" s="90"/>
      <c r="ANA47" s="90"/>
      <c r="ANB47" s="90"/>
      <c r="ANC47" s="90"/>
      <c r="AND47" s="90"/>
      <c r="ANE47" s="90"/>
      <c r="ANF47" s="90"/>
      <c r="ANG47" s="90"/>
      <c r="ANH47" s="90"/>
      <c r="ANI47" s="90"/>
      <c r="ANJ47" s="90"/>
      <c r="ANK47" s="90"/>
      <c r="ANL47" s="90"/>
      <c r="ANM47" s="90"/>
      <c r="ANN47" s="90"/>
      <c r="ANO47" s="90"/>
      <c r="ANP47" s="90"/>
      <c r="ANQ47" s="90"/>
      <c r="ANR47" s="90"/>
      <c r="ANS47" s="90"/>
      <c r="ANT47" s="90"/>
      <c r="ANU47" s="90"/>
      <c r="ANV47" s="90"/>
      <c r="ANW47" s="90"/>
      <c r="ANX47" s="90"/>
      <c r="ANY47" s="90"/>
      <c r="ANZ47" s="90"/>
      <c r="AOA47" s="90"/>
      <c r="AOB47" s="90"/>
      <c r="AOC47" s="90"/>
      <c r="AOD47" s="90"/>
      <c r="AOE47" s="90"/>
      <c r="AOF47" s="90"/>
      <c r="AOG47" s="90"/>
      <c r="AOH47" s="90"/>
      <c r="AOI47" s="90"/>
      <c r="AOJ47" s="90"/>
      <c r="AOK47" s="90"/>
      <c r="AOL47" s="90"/>
      <c r="AOM47" s="90"/>
      <c r="AON47" s="90"/>
      <c r="AOO47" s="90"/>
      <c r="AOP47" s="90"/>
      <c r="AOQ47" s="90"/>
      <c r="AOR47" s="90"/>
      <c r="AOS47" s="90"/>
      <c r="AOT47" s="90"/>
      <c r="AOU47" s="90"/>
      <c r="AOV47" s="90"/>
      <c r="AOW47" s="90"/>
      <c r="AOX47" s="90"/>
      <c r="AOY47" s="90"/>
      <c r="AOZ47" s="90"/>
      <c r="APA47" s="90"/>
      <c r="APB47" s="90"/>
      <c r="APC47" s="90"/>
      <c r="APD47" s="90"/>
      <c r="APE47" s="90"/>
      <c r="APF47" s="90"/>
      <c r="APG47" s="90"/>
      <c r="APH47" s="90"/>
      <c r="API47" s="90"/>
      <c r="APJ47" s="90"/>
      <c r="APK47" s="90"/>
      <c r="APL47" s="90"/>
      <c r="APM47" s="90"/>
      <c r="APN47" s="90"/>
      <c r="APO47" s="90"/>
      <c r="APP47" s="90"/>
      <c r="APQ47" s="90"/>
      <c r="APR47" s="90"/>
      <c r="APS47" s="90"/>
      <c r="APT47" s="90"/>
      <c r="APU47" s="90"/>
      <c r="APV47" s="90"/>
      <c r="APW47" s="90"/>
      <c r="APX47" s="90"/>
      <c r="APY47" s="90"/>
      <c r="APZ47" s="90"/>
      <c r="AQA47" s="90"/>
      <c r="AQB47" s="90"/>
      <c r="AQC47" s="90"/>
      <c r="AQD47" s="90"/>
      <c r="AQE47" s="90"/>
      <c r="AQF47" s="90"/>
      <c r="AQG47" s="90"/>
      <c r="AQH47" s="90"/>
      <c r="AQI47" s="90"/>
      <c r="AQJ47" s="90"/>
      <c r="AQK47" s="90"/>
      <c r="AQL47" s="90"/>
      <c r="AQM47" s="90"/>
      <c r="AQN47" s="90"/>
      <c r="AQO47" s="90"/>
      <c r="AQP47" s="90"/>
      <c r="AQQ47" s="90"/>
      <c r="AQR47" s="90"/>
      <c r="AQS47" s="90"/>
      <c r="AQT47" s="90"/>
      <c r="AQU47" s="90"/>
      <c r="AQV47" s="90"/>
      <c r="AQW47" s="90"/>
      <c r="AQX47" s="90"/>
      <c r="AQY47" s="90"/>
      <c r="AQZ47" s="90"/>
      <c r="ARA47" s="90"/>
      <c r="ARB47" s="90"/>
      <c r="ARC47" s="90"/>
      <c r="ARD47" s="90"/>
      <c r="ARE47" s="90"/>
      <c r="ARF47" s="90"/>
      <c r="ARG47" s="90"/>
      <c r="ARH47" s="90"/>
      <c r="ARI47" s="90"/>
      <c r="ARJ47" s="90"/>
      <c r="ARK47" s="90"/>
      <c r="ARL47" s="90"/>
      <c r="ARM47" s="90"/>
      <c r="ARN47" s="90"/>
      <c r="ARO47" s="90"/>
      <c r="ARP47" s="90"/>
      <c r="ARQ47" s="90"/>
      <c r="ARR47" s="90"/>
      <c r="ARS47" s="90"/>
      <c r="ART47" s="90"/>
      <c r="ARU47" s="90"/>
      <c r="ARV47" s="90"/>
      <c r="ARW47" s="90"/>
      <c r="ARX47" s="90"/>
      <c r="ARY47" s="90"/>
      <c r="ARZ47" s="90"/>
      <c r="ASA47" s="90"/>
      <c r="ASB47" s="90"/>
      <c r="ASC47" s="90"/>
      <c r="ASD47" s="90"/>
      <c r="ASE47" s="90"/>
      <c r="ASF47" s="90"/>
      <c r="ASG47" s="90"/>
      <c r="ASH47" s="90"/>
      <c r="ASI47" s="90"/>
      <c r="ASJ47" s="90"/>
      <c r="ASK47" s="90"/>
      <c r="ASL47" s="90"/>
      <c r="ASM47" s="90"/>
      <c r="ASN47" s="90"/>
      <c r="ASO47" s="90"/>
      <c r="ASP47" s="90"/>
      <c r="ASQ47" s="90"/>
      <c r="ASR47" s="90"/>
      <c r="ASS47" s="90"/>
      <c r="AST47" s="90"/>
      <c r="ASU47" s="90"/>
      <c r="ASV47" s="90"/>
      <c r="ASW47" s="90"/>
      <c r="ASX47" s="90"/>
      <c r="ASY47" s="90"/>
      <c r="ASZ47" s="90"/>
      <c r="ATA47" s="90"/>
      <c r="ATB47" s="90"/>
      <c r="ATC47" s="90"/>
      <c r="ATD47" s="90"/>
      <c r="ATE47" s="90"/>
      <c r="ATF47" s="90"/>
      <c r="ATG47" s="90"/>
      <c r="ATH47" s="90"/>
      <c r="ATI47" s="90"/>
      <c r="ATJ47" s="90"/>
      <c r="ATK47" s="90"/>
      <c r="ATL47" s="90"/>
      <c r="ATM47" s="90"/>
      <c r="ATN47" s="90"/>
      <c r="ATO47" s="90"/>
      <c r="ATP47" s="90"/>
      <c r="ATQ47" s="90"/>
      <c r="ATR47" s="90"/>
      <c r="ATS47" s="90"/>
      <c r="ATT47" s="90"/>
      <c r="ATU47" s="90"/>
      <c r="ATV47" s="90"/>
      <c r="ATW47" s="90"/>
      <c r="ATX47" s="90"/>
      <c r="ATY47" s="90"/>
      <c r="ATZ47" s="90"/>
      <c r="AUA47" s="90"/>
      <c r="AUB47" s="90"/>
      <c r="AUC47" s="90"/>
      <c r="AUD47" s="90"/>
      <c r="AUE47" s="90"/>
      <c r="AUF47" s="90"/>
      <c r="AUG47" s="90"/>
      <c r="AUH47" s="90"/>
      <c r="AUI47" s="90"/>
      <c r="AUJ47" s="90"/>
      <c r="AUK47" s="90"/>
      <c r="AUL47" s="90"/>
      <c r="AUM47" s="90"/>
      <c r="AUN47" s="90"/>
      <c r="AUO47" s="90"/>
      <c r="AUP47" s="90"/>
      <c r="AUQ47" s="90"/>
      <c r="AUR47" s="90"/>
      <c r="AUS47" s="90"/>
      <c r="AUT47" s="90"/>
      <c r="AUU47" s="90"/>
      <c r="AUV47" s="90"/>
      <c r="AUW47" s="90"/>
      <c r="AUX47" s="90"/>
      <c r="AUY47" s="90"/>
      <c r="AUZ47" s="90"/>
      <c r="AVA47" s="90"/>
      <c r="AVB47" s="90"/>
      <c r="AVC47" s="90"/>
      <c r="AVD47" s="90"/>
      <c r="AVE47" s="90"/>
      <c r="AVF47" s="90"/>
      <c r="AVG47" s="90"/>
      <c r="AVH47" s="90"/>
      <c r="AVI47" s="90"/>
      <c r="AVJ47" s="90"/>
      <c r="AVK47" s="90"/>
      <c r="AVL47" s="90"/>
      <c r="AVM47" s="90"/>
      <c r="AVN47" s="90"/>
      <c r="AVO47" s="90"/>
      <c r="AVP47" s="90"/>
      <c r="AVQ47" s="90"/>
      <c r="AVR47" s="90"/>
      <c r="AVS47" s="90"/>
      <c r="AVT47" s="90"/>
      <c r="AVU47" s="90"/>
      <c r="AVV47" s="90"/>
      <c r="AVW47" s="90"/>
      <c r="AVX47" s="90"/>
      <c r="AVY47" s="90"/>
      <c r="AVZ47" s="90"/>
      <c r="AWA47" s="90"/>
      <c r="AWB47" s="90"/>
      <c r="AWC47" s="90"/>
      <c r="AWD47" s="90"/>
      <c r="AWE47" s="90"/>
      <c r="AWF47" s="90"/>
      <c r="AWG47" s="90"/>
      <c r="AWH47" s="90"/>
      <c r="AWI47" s="90"/>
      <c r="AWJ47" s="90"/>
      <c r="AWK47" s="90"/>
      <c r="AWL47" s="90"/>
      <c r="AWM47" s="90"/>
      <c r="AWN47" s="90"/>
      <c r="AWO47" s="90"/>
      <c r="AWP47" s="90"/>
      <c r="AWQ47" s="90"/>
      <c r="AWR47" s="90"/>
      <c r="AWS47" s="90"/>
      <c r="AWT47" s="90"/>
      <c r="AWU47" s="90"/>
      <c r="AWV47" s="90"/>
      <c r="AWW47" s="90"/>
      <c r="AWX47" s="90"/>
      <c r="AWY47" s="90"/>
      <c r="AWZ47" s="90"/>
      <c r="AXA47" s="90"/>
      <c r="AXB47" s="90"/>
      <c r="AXC47" s="90"/>
      <c r="AXD47" s="90"/>
      <c r="AXE47" s="90"/>
      <c r="AXF47" s="90"/>
      <c r="AXG47" s="90"/>
      <c r="AXH47" s="90"/>
      <c r="AXI47" s="90"/>
      <c r="AXJ47" s="90"/>
      <c r="AXK47" s="90"/>
      <c r="AXL47" s="90"/>
      <c r="AXM47" s="90"/>
      <c r="AXN47" s="90"/>
      <c r="AXO47" s="90"/>
      <c r="AXP47" s="90"/>
      <c r="AXQ47" s="90"/>
      <c r="AXR47" s="90"/>
      <c r="AXS47" s="90"/>
      <c r="AXT47" s="90"/>
      <c r="AXU47" s="90"/>
      <c r="AXV47" s="90"/>
      <c r="AXW47" s="90"/>
      <c r="AXX47" s="90"/>
      <c r="AXY47" s="90"/>
      <c r="AXZ47" s="90"/>
      <c r="AYA47" s="90"/>
      <c r="AYB47" s="90"/>
      <c r="AYC47" s="90"/>
      <c r="AYD47" s="90"/>
      <c r="AYE47" s="90"/>
      <c r="AYF47" s="90"/>
      <c r="AYG47" s="90"/>
      <c r="AYH47" s="90"/>
      <c r="AYI47" s="90"/>
      <c r="AYJ47" s="90"/>
      <c r="AYK47" s="90"/>
      <c r="AYL47" s="90"/>
      <c r="AYM47" s="90"/>
      <c r="AYN47" s="90"/>
      <c r="AYO47" s="90"/>
      <c r="AYP47" s="90"/>
      <c r="AYQ47" s="90"/>
      <c r="AYR47" s="90"/>
      <c r="AYS47" s="90"/>
      <c r="AYT47" s="90"/>
      <c r="AYU47" s="90"/>
      <c r="AYV47" s="90"/>
      <c r="AYW47" s="90"/>
      <c r="AYX47" s="90"/>
      <c r="AYY47" s="90"/>
      <c r="AYZ47" s="90"/>
      <c r="AZA47" s="90"/>
      <c r="AZB47" s="90"/>
      <c r="AZC47" s="90"/>
      <c r="AZD47" s="90"/>
      <c r="AZE47" s="90"/>
      <c r="AZF47" s="90"/>
      <c r="AZG47" s="90"/>
      <c r="AZH47" s="90"/>
      <c r="AZI47" s="90"/>
      <c r="AZJ47" s="90"/>
      <c r="AZK47" s="90"/>
      <c r="AZL47" s="90"/>
      <c r="AZM47" s="90"/>
      <c r="AZN47" s="90"/>
      <c r="AZO47" s="90"/>
      <c r="AZP47" s="90"/>
      <c r="AZQ47" s="90"/>
      <c r="AZR47" s="90"/>
      <c r="AZS47" s="90"/>
      <c r="AZT47" s="90"/>
      <c r="AZU47" s="90"/>
      <c r="AZV47" s="90"/>
      <c r="AZW47" s="90"/>
      <c r="AZX47" s="90"/>
      <c r="AZY47" s="90"/>
      <c r="AZZ47" s="90"/>
      <c r="BAA47" s="90"/>
      <c r="BAB47" s="90"/>
      <c r="BAC47" s="90"/>
      <c r="BAD47" s="90"/>
      <c r="BAE47" s="90"/>
      <c r="BAF47" s="90"/>
      <c r="BAG47" s="90"/>
      <c r="BAH47" s="90"/>
      <c r="BAI47" s="90"/>
      <c r="BAJ47" s="90"/>
      <c r="BAK47" s="90"/>
      <c r="BAL47" s="90"/>
      <c r="BAM47" s="90"/>
      <c r="BAN47" s="90"/>
      <c r="BAO47" s="90"/>
      <c r="BAP47" s="90"/>
      <c r="BAQ47" s="90"/>
      <c r="BAR47" s="90"/>
      <c r="BAS47" s="90"/>
      <c r="BAT47" s="90"/>
      <c r="BAU47" s="90"/>
      <c r="BAV47" s="90"/>
      <c r="BAW47" s="90"/>
      <c r="BAX47" s="90"/>
      <c r="BAY47" s="90"/>
      <c r="BAZ47" s="90"/>
      <c r="BBA47" s="90"/>
      <c r="BBB47" s="90"/>
      <c r="BBC47" s="90"/>
      <c r="BBD47" s="90"/>
      <c r="BBE47" s="90"/>
      <c r="BBF47" s="90"/>
      <c r="BBG47" s="90"/>
      <c r="BBH47" s="90"/>
      <c r="BBI47" s="90"/>
      <c r="BBJ47" s="90"/>
      <c r="BBK47" s="90"/>
      <c r="BBL47" s="90"/>
      <c r="BBM47" s="90"/>
      <c r="BBN47" s="90"/>
      <c r="BBO47" s="90"/>
      <c r="BBP47" s="90"/>
      <c r="BBQ47" s="90"/>
      <c r="BBR47" s="90"/>
      <c r="BBS47" s="90"/>
      <c r="BBT47" s="90"/>
      <c r="BBU47" s="90"/>
      <c r="BBV47" s="90"/>
      <c r="BBW47" s="90"/>
      <c r="BBX47" s="90"/>
      <c r="BBY47" s="90"/>
      <c r="BBZ47" s="90"/>
      <c r="BCA47" s="90"/>
      <c r="BCB47" s="90"/>
      <c r="BCC47" s="90"/>
      <c r="BCD47" s="90"/>
      <c r="BCE47" s="90"/>
      <c r="BCF47" s="90"/>
      <c r="BCG47" s="90"/>
      <c r="BCH47" s="90"/>
      <c r="BCI47" s="90"/>
      <c r="BCJ47" s="90"/>
      <c r="BCK47" s="90"/>
      <c r="BCL47" s="90"/>
      <c r="BCM47" s="90"/>
      <c r="BCN47" s="90"/>
      <c r="BCO47" s="90"/>
      <c r="BCP47" s="90"/>
      <c r="BCQ47" s="90"/>
      <c r="BCR47" s="90"/>
      <c r="BCS47" s="90"/>
      <c r="BCT47" s="90"/>
      <c r="BCU47" s="90"/>
      <c r="BCV47" s="90"/>
      <c r="BCW47" s="90"/>
      <c r="BCX47" s="90"/>
      <c r="BCY47" s="90"/>
      <c r="BCZ47" s="90"/>
      <c r="BDA47" s="90"/>
      <c r="BDB47" s="90"/>
      <c r="BDC47" s="90"/>
      <c r="BDD47" s="90"/>
      <c r="BDE47" s="90"/>
      <c r="BDF47" s="90"/>
      <c r="BDG47" s="90"/>
      <c r="BDH47" s="90"/>
      <c r="BDI47" s="90"/>
      <c r="BDJ47" s="90"/>
      <c r="BDK47" s="90"/>
      <c r="BDL47" s="90"/>
      <c r="BDM47" s="90"/>
      <c r="BDN47" s="90"/>
      <c r="BDO47" s="90"/>
      <c r="BDP47" s="90"/>
      <c r="BDQ47" s="90"/>
      <c r="BDR47" s="90"/>
      <c r="BDS47" s="90"/>
      <c r="BDT47" s="90"/>
      <c r="BDU47" s="90"/>
      <c r="BDV47" s="90"/>
      <c r="BDW47" s="90"/>
      <c r="BDX47" s="90"/>
      <c r="BDY47" s="90"/>
      <c r="BDZ47" s="90"/>
      <c r="BEA47" s="90"/>
      <c r="BEB47" s="90"/>
      <c r="BEC47" s="90"/>
      <c r="BED47" s="90"/>
      <c r="BEE47" s="90"/>
      <c r="BEF47" s="90"/>
      <c r="BEG47" s="90"/>
      <c r="BEH47" s="90"/>
      <c r="BEI47" s="90"/>
      <c r="BEJ47" s="90"/>
      <c r="BEK47" s="90"/>
      <c r="BEL47" s="90"/>
      <c r="BEM47" s="90"/>
      <c r="BEN47" s="90"/>
      <c r="BEO47" s="90"/>
      <c r="BEP47" s="90"/>
      <c r="BEQ47" s="90"/>
      <c r="BER47" s="90"/>
      <c r="BES47" s="90"/>
      <c r="BET47" s="90"/>
      <c r="BEU47" s="90"/>
      <c r="BEV47" s="90"/>
      <c r="BEW47" s="90"/>
      <c r="BEX47" s="90"/>
      <c r="BEY47" s="90"/>
      <c r="BEZ47" s="90"/>
      <c r="BFA47" s="90"/>
      <c r="BFB47" s="90"/>
      <c r="BFC47" s="90"/>
      <c r="BFD47" s="90"/>
      <c r="BFE47" s="90"/>
      <c r="BFF47" s="90"/>
      <c r="BFG47" s="90"/>
      <c r="BFH47" s="90"/>
      <c r="BFI47" s="90"/>
      <c r="BFJ47" s="90"/>
      <c r="BFK47" s="90"/>
      <c r="BFL47" s="90"/>
      <c r="BFM47" s="90"/>
      <c r="BFN47" s="90"/>
      <c r="BFO47" s="90"/>
      <c r="BFP47" s="90"/>
      <c r="BFQ47" s="90"/>
      <c r="BFR47" s="90"/>
      <c r="BFS47" s="90"/>
      <c r="BFT47" s="90"/>
      <c r="BFU47" s="90"/>
      <c r="BFV47" s="90"/>
      <c r="BFW47" s="90"/>
      <c r="BFX47" s="90"/>
      <c r="BFY47" s="90"/>
      <c r="BFZ47" s="90"/>
      <c r="BGA47" s="90"/>
    </row>
    <row r="48" spans="1:1535" ht="12" hidden="1" customHeight="1" x14ac:dyDescent="0.2">
      <c r="A48" s="347"/>
      <c r="B48" s="348"/>
      <c r="C48" s="183">
        <f>Zápisy!U370</f>
        <v>5.5</v>
      </c>
      <c r="D48" s="171">
        <f>Zápisy!V370</f>
        <v>2.5</v>
      </c>
      <c r="E48" s="165">
        <f>Zápisy!U1558</f>
        <v>5</v>
      </c>
      <c r="F48" s="175">
        <f>Zápisy!V1558</f>
        <v>3</v>
      </c>
      <c r="G48" s="138">
        <f>Zápisy!W60</f>
        <v>1.5</v>
      </c>
      <c r="H48" s="171">
        <f>Zápisy!X60</f>
        <v>6.5</v>
      </c>
      <c r="I48" s="165">
        <f>Zápisy!W1361</f>
        <v>6</v>
      </c>
      <c r="J48" s="175">
        <f>Zápisy!X1361</f>
        <v>2</v>
      </c>
      <c r="K48" s="138">
        <f>Zápisy!U2549</f>
        <v>3</v>
      </c>
      <c r="L48" s="171">
        <f>Zápisy!V2549</f>
        <v>5</v>
      </c>
      <c r="M48" s="165">
        <f>Zápisy!U1162</f>
        <v>3</v>
      </c>
      <c r="N48" s="175">
        <f>Zápisy!V1162</f>
        <v>5</v>
      </c>
      <c r="O48" s="138">
        <f>Zápisy!W2394</f>
        <v>4</v>
      </c>
      <c r="P48" s="171">
        <f>Zápisy!X2394</f>
        <v>4</v>
      </c>
      <c r="Q48" s="165">
        <f>Zápisy!W965</f>
        <v>3</v>
      </c>
      <c r="R48" s="175">
        <f>Zápisy!X965</f>
        <v>5</v>
      </c>
      <c r="S48" s="138">
        <f>Zápisy!U2241</f>
        <v>4</v>
      </c>
      <c r="T48" s="171">
        <f>Zápisy!V2241</f>
        <v>4</v>
      </c>
      <c r="U48" s="165">
        <f>Zápisy!U766</f>
        <v>4</v>
      </c>
      <c r="V48" s="175">
        <f>Zápisy!V766</f>
        <v>4</v>
      </c>
      <c r="W48" s="138">
        <f>Zápisy!W2086</f>
        <v>5</v>
      </c>
      <c r="X48" s="171">
        <f>Zápisy!X2086</f>
        <v>3</v>
      </c>
      <c r="Y48" s="165">
        <f>Zápisy!W569</f>
        <v>2</v>
      </c>
      <c r="Z48" s="175">
        <f>Zápisy!X569</f>
        <v>6</v>
      </c>
      <c r="AA48" s="138">
        <f>Zápisy!U1933</f>
        <v>4</v>
      </c>
      <c r="AB48" s="171">
        <f>Zápisy!V1933</f>
        <v>4</v>
      </c>
      <c r="AC48" s="318"/>
      <c r="AD48" s="319"/>
      <c r="AE48" s="138">
        <f>Zápisy!W1757</f>
        <v>3</v>
      </c>
      <c r="AF48" s="171">
        <f>Zápisy!X1757</f>
        <v>5</v>
      </c>
      <c r="AG48" s="165">
        <f>Zápisy!U217</f>
        <v>5</v>
      </c>
      <c r="AH48" s="132">
        <f>Zápisy!V217</f>
        <v>3</v>
      </c>
      <c r="AI48" s="359"/>
      <c r="AJ48" s="455"/>
      <c r="AK48" s="455"/>
      <c r="AL48" s="455"/>
      <c r="AM48" s="378"/>
      <c r="AN48" s="445"/>
      <c r="AO48" s="381"/>
      <c r="AP48" s="389"/>
      <c r="AQ48" s="397"/>
      <c r="AR48" s="392"/>
      <c r="AS48" s="365"/>
      <c r="AT48" s="362"/>
      <c r="AU48" s="368"/>
      <c r="AV48" s="90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34"/>
      <c r="BJ48" s="334"/>
      <c r="BK48" s="334"/>
      <c r="BL48" s="334"/>
      <c r="BM48" s="334"/>
      <c r="BN48" s="334"/>
      <c r="BO48" s="334"/>
      <c r="BP48" s="334"/>
      <c r="BQ48" s="334"/>
      <c r="BR48" s="334"/>
      <c r="BS48" s="334"/>
      <c r="BT48" s="334"/>
      <c r="BU48" s="334"/>
      <c r="BV48" s="334"/>
      <c r="BW48" s="334"/>
      <c r="BX48" s="334"/>
      <c r="BY48" s="334"/>
      <c r="BZ48" s="334"/>
      <c r="CA48" s="334"/>
      <c r="CB48" s="334"/>
      <c r="CC48" s="90"/>
      <c r="CD48" s="334"/>
      <c r="CE48" s="334"/>
      <c r="CF48" s="334"/>
      <c r="CG48" s="334"/>
      <c r="CH48" s="334"/>
      <c r="CI48" s="334"/>
      <c r="CJ48" s="334"/>
      <c r="CK48" s="334"/>
      <c r="CL48" s="334"/>
      <c r="CM48" s="334"/>
      <c r="CN48" s="334"/>
      <c r="CO48" s="334"/>
      <c r="CP48" s="334"/>
      <c r="CQ48" s="334"/>
      <c r="CR48" s="334"/>
      <c r="CS48" s="334"/>
      <c r="CT48" s="334"/>
      <c r="CU48" s="334"/>
      <c r="CV48" s="334"/>
      <c r="CW48" s="334"/>
      <c r="CX48" s="334"/>
      <c r="CY48" s="334"/>
      <c r="CZ48" s="334"/>
      <c r="DA48" s="334"/>
      <c r="DB48" s="334"/>
      <c r="DC48" s="334"/>
      <c r="DD48" s="334"/>
      <c r="DE48" s="334"/>
      <c r="DF48" s="334"/>
      <c r="DG48" s="334"/>
      <c r="DH48" s="334"/>
      <c r="DI48" s="334"/>
      <c r="DJ48" s="151"/>
      <c r="DK48" s="334"/>
      <c r="DL48" s="334"/>
      <c r="DM48" s="334"/>
      <c r="DN48" s="334"/>
      <c r="DO48" s="334"/>
      <c r="DP48" s="334"/>
      <c r="DQ48" s="334"/>
      <c r="DR48" s="334"/>
      <c r="DS48" s="334"/>
      <c r="DT48" s="334"/>
      <c r="DU48" s="334"/>
      <c r="DV48" s="334"/>
      <c r="DW48" s="334"/>
      <c r="DX48" s="334"/>
      <c r="DY48" s="334"/>
      <c r="DZ48" s="334"/>
      <c r="EA48" s="334"/>
      <c r="EB48" s="334"/>
      <c r="EC48" s="334"/>
      <c r="ED48" s="334"/>
      <c r="EE48" s="334"/>
      <c r="EF48" s="334"/>
      <c r="EG48" s="334"/>
      <c r="EH48" s="334"/>
      <c r="EI48" s="334"/>
      <c r="EJ48" s="334"/>
      <c r="EK48" s="334"/>
      <c r="EL48" s="334"/>
      <c r="EM48" s="334"/>
      <c r="EN48" s="334"/>
      <c r="EO48" s="334"/>
      <c r="EP48" s="334"/>
      <c r="EQ48" s="90"/>
      <c r="ER48" s="334"/>
      <c r="ES48" s="334"/>
      <c r="ET48" s="334"/>
      <c r="EU48" s="334"/>
      <c r="EV48" s="334"/>
      <c r="EW48" s="334"/>
      <c r="EX48" s="334"/>
      <c r="EY48" s="334"/>
      <c r="EZ48" s="334"/>
      <c r="FA48" s="334"/>
      <c r="FB48" s="334"/>
      <c r="FC48" s="334"/>
      <c r="FD48" s="334"/>
      <c r="FE48" s="334"/>
      <c r="FF48" s="334"/>
      <c r="FG48" s="334"/>
      <c r="FH48" s="334"/>
      <c r="FI48" s="334"/>
      <c r="FJ48" s="334"/>
      <c r="FK48" s="334"/>
      <c r="FL48" s="334"/>
      <c r="FM48" s="334"/>
      <c r="FN48" s="334"/>
      <c r="FO48" s="334"/>
      <c r="FP48" s="334"/>
      <c r="FQ48" s="334"/>
      <c r="FR48" s="334"/>
      <c r="FS48" s="334"/>
      <c r="FT48" s="334"/>
      <c r="FU48" s="334"/>
      <c r="FV48" s="334"/>
      <c r="FW48" s="334"/>
      <c r="FX48" s="90"/>
      <c r="FY48" s="334"/>
      <c r="FZ48" s="334"/>
      <c r="GA48" s="334"/>
      <c r="GB48" s="334"/>
      <c r="GC48" s="334"/>
      <c r="GD48" s="334"/>
      <c r="GE48" s="334"/>
      <c r="GF48" s="334"/>
      <c r="GG48" s="334"/>
      <c r="GH48" s="334"/>
      <c r="GI48" s="334"/>
      <c r="GJ48" s="334"/>
      <c r="GK48" s="334"/>
      <c r="GL48" s="334"/>
      <c r="GM48" s="334"/>
      <c r="GN48" s="334"/>
      <c r="GO48" s="334"/>
      <c r="GP48" s="334"/>
      <c r="GQ48" s="334"/>
      <c r="GR48" s="334"/>
      <c r="GS48" s="334"/>
      <c r="GT48" s="334"/>
      <c r="GU48" s="334"/>
      <c r="GV48" s="334"/>
      <c r="GW48" s="334"/>
      <c r="GX48" s="334"/>
      <c r="GY48" s="334"/>
      <c r="GZ48" s="334"/>
      <c r="HA48" s="334"/>
      <c r="HB48" s="334"/>
      <c r="HC48" s="334"/>
      <c r="HD48" s="334"/>
      <c r="HE48" s="90"/>
      <c r="HF48" s="334"/>
      <c r="HG48" s="334"/>
      <c r="HH48" s="334"/>
      <c r="HI48" s="334"/>
      <c r="HJ48" s="334"/>
      <c r="HK48" s="334"/>
      <c r="HL48" s="334"/>
      <c r="HM48" s="334"/>
      <c r="HN48" s="334"/>
      <c r="HO48" s="334"/>
      <c r="HP48" s="334"/>
      <c r="HQ48" s="334"/>
      <c r="HR48" s="334"/>
      <c r="HS48" s="334"/>
      <c r="HT48" s="334"/>
      <c r="HU48" s="334"/>
      <c r="HV48" s="334"/>
      <c r="HW48" s="334"/>
      <c r="HX48" s="334"/>
      <c r="HY48" s="334"/>
      <c r="HZ48" s="334"/>
      <c r="IA48" s="334"/>
      <c r="IB48" s="334"/>
      <c r="IC48" s="334"/>
      <c r="ID48" s="334"/>
      <c r="IE48" s="334"/>
      <c r="IF48" s="334"/>
      <c r="IG48" s="334"/>
      <c r="IH48" s="334"/>
      <c r="II48" s="334"/>
      <c r="IJ48" s="334"/>
      <c r="IK48" s="334"/>
      <c r="IL48" s="90"/>
      <c r="IM48" s="334"/>
      <c r="IN48" s="334"/>
      <c r="IO48" s="334"/>
      <c r="IP48" s="334"/>
      <c r="IQ48" s="334"/>
      <c r="IR48" s="334"/>
      <c r="IS48" s="334"/>
      <c r="IT48" s="334"/>
      <c r="IU48" s="334"/>
      <c r="IV48" s="334"/>
      <c r="IW48" s="334"/>
      <c r="IX48" s="334"/>
      <c r="IY48" s="334"/>
      <c r="IZ48" s="334"/>
      <c r="JA48" s="334"/>
      <c r="JB48" s="334"/>
      <c r="JC48" s="334"/>
      <c r="JD48" s="334"/>
      <c r="JE48" s="334"/>
      <c r="JF48" s="334"/>
      <c r="JG48" s="334"/>
      <c r="JH48" s="334"/>
      <c r="JI48" s="334"/>
      <c r="JJ48" s="334"/>
      <c r="JK48" s="334"/>
      <c r="JL48" s="334"/>
      <c r="JM48" s="334"/>
      <c r="JN48" s="334"/>
      <c r="JO48" s="334"/>
      <c r="JP48" s="334"/>
      <c r="JQ48" s="334"/>
      <c r="JR48" s="334"/>
      <c r="JS48" s="90"/>
      <c r="JT48" s="334"/>
      <c r="JU48" s="334"/>
      <c r="JV48" s="334"/>
      <c r="JW48" s="334"/>
      <c r="JX48" s="334"/>
      <c r="JY48" s="334"/>
      <c r="JZ48" s="334"/>
      <c r="KA48" s="334"/>
      <c r="KB48" s="334"/>
      <c r="KC48" s="334"/>
      <c r="KD48" s="334"/>
      <c r="KE48" s="334"/>
      <c r="KF48" s="334"/>
      <c r="KG48" s="334"/>
      <c r="KH48" s="334"/>
      <c r="KI48" s="334"/>
      <c r="KJ48" s="334"/>
      <c r="KK48" s="334"/>
      <c r="KL48" s="334"/>
      <c r="KM48" s="334"/>
      <c r="KN48" s="334"/>
      <c r="KO48" s="334"/>
      <c r="KP48" s="334"/>
      <c r="KQ48" s="334"/>
      <c r="KR48" s="334"/>
      <c r="KS48" s="334"/>
      <c r="KT48" s="334"/>
      <c r="KU48" s="334"/>
      <c r="KV48" s="334"/>
      <c r="KW48" s="334"/>
      <c r="KX48" s="334"/>
      <c r="KY48" s="334"/>
      <c r="KZ48" s="90"/>
      <c r="LA48" s="334"/>
      <c r="LB48" s="334"/>
      <c r="LC48" s="334"/>
      <c r="LD48" s="334"/>
      <c r="LE48" s="334"/>
      <c r="LF48" s="334"/>
      <c r="LG48" s="334"/>
      <c r="LH48" s="334"/>
      <c r="LI48" s="334"/>
      <c r="LJ48" s="334"/>
      <c r="LK48" s="334"/>
      <c r="LL48" s="334"/>
      <c r="LM48" s="334"/>
      <c r="LN48" s="334"/>
      <c r="LO48" s="334"/>
      <c r="LP48" s="334"/>
      <c r="LQ48" s="334"/>
      <c r="LR48" s="334"/>
      <c r="LS48" s="334"/>
      <c r="LT48" s="334"/>
      <c r="LU48" s="334"/>
      <c r="LV48" s="334"/>
      <c r="LW48" s="334"/>
      <c r="LX48" s="334"/>
      <c r="LY48" s="334"/>
      <c r="LZ48" s="334"/>
      <c r="MA48" s="334"/>
      <c r="MB48" s="334"/>
      <c r="MC48" s="334"/>
      <c r="MD48" s="334"/>
      <c r="ME48" s="334"/>
      <c r="MF48" s="334"/>
      <c r="MG48" s="90"/>
      <c r="MH48" s="462"/>
      <c r="MI48" s="153"/>
      <c r="MJ48" s="462"/>
      <c r="MK48" s="157"/>
      <c r="ML48" s="336"/>
      <c r="MM48" s="153"/>
      <c r="MN48" s="462"/>
      <c r="MO48" s="90"/>
      <c r="MP48" s="327"/>
      <c r="MQ48" s="90"/>
      <c r="MR48" s="90"/>
      <c r="MS48" s="90"/>
      <c r="MT48" s="90"/>
      <c r="MU48" s="90"/>
      <c r="MV48" s="90"/>
      <c r="MW48" s="90"/>
      <c r="MX48" s="90"/>
      <c r="MY48" s="90"/>
      <c r="MZ48" s="90"/>
      <c r="NA48" s="90"/>
      <c r="NB48" s="90"/>
      <c r="NC48" s="90"/>
      <c r="ND48" s="90"/>
      <c r="NE48" s="90"/>
      <c r="NF48" s="90"/>
      <c r="NG48" s="90"/>
      <c r="NH48" s="90"/>
      <c r="NI48" s="90"/>
      <c r="NJ48" s="90"/>
      <c r="NK48" s="90"/>
      <c r="NL48" s="90"/>
      <c r="NM48" s="90"/>
      <c r="NN48" s="90"/>
      <c r="NO48" s="90"/>
      <c r="NP48" s="90"/>
      <c r="NQ48" s="90"/>
      <c r="NR48" s="90"/>
      <c r="NS48" s="90"/>
      <c r="NT48" s="90"/>
      <c r="NU48" s="90"/>
      <c r="NV48" s="90"/>
      <c r="NW48" s="90"/>
      <c r="NX48" s="90"/>
      <c r="NY48" s="90"/>
      <c r="NZ48" s="90"/>
      <c r="OA48" s="90"/>
      <c r="OB48" s="90"/>
      <c r="OC48" s="90"/>
      <c r="OD48" s="90"/>
      <c r="OE48" s="90"/>
      <c r="OF48" s="90"/>
      <c r="OG48" s="90"/>
      <c r="OH48" s="90"/>
      <c r="OI48" s="90"/>
      <c r="OJ48" s="90"/>
      <c r="OK48" s="90"/>
      <c r="OL48" s="90"/>
      <c r="OM48" s="90"/>
      <c r="ON48" s="90"/>
      <c r="OO48" s="90"/>
      <c r="OP48" s="90"/>
      <c r="OQ48" s="90"/>
      <c r="OR48" s="90"/>
      <c r="OS48" s="90"/>
      <c r="OT48" s="90"/>
      <c r="OU48" s="90"/>
      <c r="OV48" s="90"/>
      <c r="OW48" s="90"/>
      <c r="OX48" s="90"/>
      <c r="OY48" s="90"/>
      <c r="OZ48" s="90"/>
      <c r="PA48" s="90"/>
      <c r="PB48" s="90"/>
      <c r="PC48" s="90"/>
      <c r="PD48" s="90"/>
      <c r="PE48" s="90"/>
      <c r="PF48" s="90"/>
      <c r="PG48" s="90"/>
      <c r="PH48" s="90"/>
      <c r="PI48" s="90"/>
      <c r="PJ48" s="90"/>
      <c r="PK48" s="90"/>
      <c r="PL48" s="90"/>
      <c r="PM48" s="90"/>
      <c r="PN48" s="90"/>
      <c r="PO48" s="90"/>
      <c r="PP48" s="90"/>
      <c r="PQ48" s="90"/>
      <c r="PR48" s="90"/>
      <c r="PS48" s="90"/>
      <c r="PT48" s="90"/>
      <c r="PU48" s="90"/>
      <c r="PV48" s="90"/>
      <c r="PW48" s="90"/>
      <c r="PX48" s="90"/>
      <c r="PY48" s="90"/>
      <c r="PZ48" s="90"/>
      <c r="QA48" s="90"/>
      <c r="QB48" s="90"/>
      <c r="QC48" s="90"/>
      <c r="QD48" s="90"/>
      <c r="QE48" s="90"/>
      <c r="QF48" s="90"/>
      <c r="QG48" s="90"/>
      <c r="QH48" s="90"/>
      <c r="QI48" s="90"/>
      <c r="QJ48" s="90"/>
      <c r="QK48" s="90"/>
      <c r="QL48" s="90"/>
      <c r="QM48" s="90"/>
      <c r="QN48" s="90"/>
      <c r="QO48" s="90"/>
      <c r="QP48" s="90"/>
      <c r="QQ48" s="90"/>
      <c r="QR48" s="90"/>
      <c r="QS48" s="90"/>
      <c r="QT48" s="90"/>
      <c r="QU48" s="90"/>
      <c r="QV48" s="90"/>
      <c r="QW48" s="90"/>
      <c r="QX48" s="90"/>
      <c r="QY48" s="90"/>
      <c r="QZ48" s="90"/>
      <c r="RA48" s="90"/>
      <c r="RB48" s="90"/>
      <c r="RC48" s="90"/>
      <c r="RD48" s="90"/>
      <c r="RE48" s="90"/>
      <c r="RF48" s="90"/>
      <c r="RG48" s="90"/>
      <c r="RH48" s="90"/>
      <c r="RI48" s="90"/>
      <c r="RJ48" s="90"/>
      <c r="RK48" s="90"/>
      <c r="RL48" s="90"/>
      <c r="RM48" s="90"/>
      <c r="RN48" s="90"/>
      <c r="RO48" s="90"/>
      <c r="RP48" s="90"/>
      <c r="RQ48" s="90"/>
      <c r="RR48" s="90"/>
      <c r="RS48" s="90"/>
      <c r="RT48" s="90"/>
      <c r="RU48" s="90"/>
      <c r="RV48" s="90"/>
      <c r="RW48" s="90"/>
      <c r="RX48" s="90"/>
      <c r="RY48" s="90"/>
      <c r="RZ48" s="90"/>
      <c r="SA48" s="90"/>
      <c r="SB48" s="90"/>
      <c r="SC48" s="90"/>
      <c r="SD48" s="90"/>
      <c r="SE48" s="90"/>
      <c r="SF48" s="90"/>
      <c r="SG48" s="90"/>
      <c r="SH48" s="90"/>
      <c r="SI48" s="90"/>
      <c r="SJ48" s="90"/>
      <c r="SK48" s="90"/>
      <c r="SL48" s="90"/>
      <c r="SM48" s="90"/>
      <c r="SN48" s="90"/>
      <c r="SO48" s="90"/>
      <c r="SP48" s="90"/>
      <c r="SQ48" s="90"/>
      <c r="SR48" s="90"/>
      <c r="SS48" s="90"/>
      <c r="ST48" s="90"/>
      <c r="SU48" s="90"/>
      <c r="SV48" s="90"/>
      <c r="SW48" s="90"/>
      <c r="SX48" s="90"/>
      <c r="SY48" s="90"/>
      <c r="SZ48" s="90"/>
      <c r="TA48" s="90"/>
      <c r="TB48" s="90"/>
      <c r="TC48" s="90"/>
      <c r="TD48" s="90"/>
      <c r="TE48" s="90"/>
      <c r="TF48" s="90"/>
      <c r="TG48" s="90"/>
      <c r="TH48" s="90"/>
      <c r="TI48" s="90"/>
      <c r="TJ48" s="90"/>
      <c r="TK48" s="90"/>
      <c r="TL48" s="90"/>
      <c r="TM48" s="90"/>
      <c r="TN48" s="90"/>
      <c r="TO48" s="90"/>
      <c r="TP48" s="90"/>
      <c r="TQ48" s="90"/>
      <c r="TR48" s="90"/>
      <c r="TS48" s="90"/>
      <c r="TT48" s="90"/>
      <c r="TU48" s="90"/>
      <c r="TV48" s="90"/>
      <c r="TW48" s="90"/>
      <c r="TX48" s="90"/>
      <c r="TY48" s="90"/>
      <c r="TZ48" s="90"/>
      <c r="UA48" s="90"/>
      <c r="UB48" s="90"/>
      <c r="UC48" s="90"/>
      <c r="UD48" s="90"/>
      <c r="UE48" s="90"/>
      <c r="UF48" s="90"/>
      <c r="UG48" s="90"/>
      <c r="UH48" s="90"/>
      <c r="UI48" s="90"/>
      <c r="UJ48" s="90"/>
      <c r="UK48" s="90"/>
      <c r="UL48" s="90"/>
      <c r="UM48" s="90"/>
      <c r="UN48" s="90"/>
      <c r="UO48" s="90"/>
      <c r="UP48" s="90"/>
      <c r="UQ48" s="90"/>
      <c r="UR48" s="90"/>
      <c r="US48" s="90"/>
      <c r="UT48" s="90"/>
      <c r="UU48" s="90"/>
      <c r="UV48" s="90"/>
      <c r="UW48" s="90"/>
      <c r="UX48" s="90"/>
      <c r="UY48" s="90"/>
      <c r="UZ48" s="90"/>
      <c r="VA48" s="90"/>
      <c r="VB48" s="90"/>
      <c r="VC48" s="90"/>
      <c r="VD48" s="90"/>
      <c r="VE48" s="90"/>
      <c r="VF48" s="90"/>
      <c r="VG48" s="90"/>
      <c r="VH48" s="90"/>
      <c r="VI48" s="90"/>
      <c r="VJ48" s="90"/>
      <c r="VK48" s="90"/>
      <c r="VL48" s="90"/>
      <c r="VM48" s="90"/>
      <c r="VN48" s="90"/>
      <c r="VO48" s="90"/>
      <c r="VP48" s="90"/>
      <c r="VQ48" s="90"/>
      <c r="VR48" s="90"/>
      <c r="VS48" s="90"/>
      <c r="VT48" s="90"/>
      <c r="VU48" s="90"/>
      <c r="VV48" s="90"/>
      <c r="VW48" s="90"/>
      <c r="VX48" s="90"/>
      <c r="VY48" s="90"/>
      <c r="VZ48" s="90"/>
      <c r="WA48" s="90"/>
      <c r="WB48" s="90"/>
      <c r="WC48" s="90"/>
      <c r="WD48" s="90"/>
      <c r="WE48" s="90"/>
      <c r="WF48" s="90"/>
      <c r="WG48" s="90"/>
      <c r="WH48" s="90"/>
      <c r="WI48" s="90"/>
      <c r="WJ48" s="90"/>
      <c r="WK48" s="90"/>
      <c r="WL48" s="90"/>
      <c r="WM48" s="90"/>
      <c r="WN48" s="90"/>
      <c r="WO48" s="90"/>
      <c r="WP48" s="90"/>
      <c r="WQ48" s="90"/>
      <c r="WR48" s="90"/>
      <c r="WS48" s="90"/>
      <c r="WT48" s="90"/>
      <c r="WU48" s="90"/>
      <c r="WV48" s="90"/>
      <c r="WW48" s="90"/>
      <c r="WX48" s="90"/>
      <c r="WY48" s="90"/>
      <c r="WZ48" s="90"/>
      <c r="XA48" s="90"/>
      <c r="XB48" s="90"/>
      <c r="XC48" s="90"/>
      <c r="XD48" s="90"/>
      <c r="XE48" s="90"/>
      <c r="XF48" s="90"/>
      <c r="XG48" s="90"/>
      <c r="XH48" s="90"/>
      <c r="XI48" s="90"/>
      <c r="XJ48" s="90"/>
      <c r="XK48" s="90"/>
      <c r="XL48" s="90"/>
      <c r="XM48" s="90"/>
      <c r="XN48" s="90"/>
      <c r="XO48" s="90"/>
      <c r="XP48" s="90"/>
      <c r="XQ48" s="90"/>
      <c r="XR48" s="90"/>
      <c r="XS48" s="90"/>
      <c r="XT48" s="90"/>
      <c r="XU48" s="90"/>
      <c r="XV48" s="90"/>
      <c r="XW48" s="90"/>
      <c r="XX48" s="90"/>
      <c r="XY48" s="90"/>
      <c r="XZ48" s="90"/>
      <c r="YA48" s="90"/>
      <c r="YB48" s="90"/>
      <c r="YC48" s="90"/>
      <c r="YD48" s="90"/>
      <c r="YE48" s="90"/>
      <c r="YF48" s="90"/>
      <c r="YG48" s="90"/>
      <c r="YH48" s="90"/>
      <c r="YI48" s="90"/>
      <c r="YJ48" s="90"/>
      <c r="YK48" s="90"/>
      <c r="YL48" s="90"/>
      <c r="YM48" s="90"/>
      <c r="YN48" s="90"/>
      <c r="YO48" s="90"/>
      <c r="YP48" s="90"/>
      <c r="YQ48" s="90"/>
      <c r="YR48" s="90"/>
      <c r="YS48" s="90"/>
      <c r="YT48" s="90"/>
      <c r="YU48" s="90"/>
      <c r="YV48" s="90"/>
      <c r="YW48" s="90"/>
      <c r="YX48" s="90"/>
      <c r="YY48" s="90"/>
      <c r="YZ48" s="90"/>
      <c r="ZA48" s="90"/>
      <c r="ZB48" s="90"/>
      <c r="ZC48" s="90"/>
      <c r="ZD48" s="90"/>
      <c r="ZE48" s="90"/>
      <c r="ZF48" s="90"/>
      <c r="ZG48" s="90"/>
      <c r="ZH48" s="90"/>
      <c r="ZI48" s="90"/>
      <c r="ZJ48" s="90"/>
      <c r="ZK48" s="90"/>
      <c r="ZL48" s="90"/>
      <c r="ZM48" s="90"/>
      <c r="ZN48" s="90"/>
      <c r="ZO48" s="90"/>
      <c r="ZP48" s="90"/>
      <c r="ZQ48" s="90"/>
      <c r="ZR48" s="90"/>
      <c r="ZS48" s="90"/>
      <c r="ZT48" s="90"/>
      <c r="ZU48" s="90"/>
      <c r="ZV48" s="90"/>
      <c r="ZW48" s="90"/>
      <c r="ZX48" s="90"/>
      <c r="ZY48" s="90"/>
      <c r="ZZ48" s="90"/>
      <c r="AAA48" s="90"/>
      <c r="AAB48" s="90"/>
      <c r="AAC48" s="90"/>
      <c r="AAD48" s="90"/>
      <c r="AAE48" s="90"/>
      <c r="AAF48" s="90"/>
      <c r="AAG48" s="90"/>
      <c r="AAH48" s="90"/>
      <c r="AAI48" s="90"/>
      <c r="AAJ48" s="90"/>
      <c r="AAK48" s="90"/>
      <c r="AAL48" s="90"/>
      <c r="AAM48" s="90"/>
      <c r="AAN48" s="90"/>
      <c r="AAO48" s="90"/>
      <c r="AAP48" s="90"/>
      <c r="AAQ48" s="90"/>
      <c r="AAR48" s="90"/>
      <c r="AAS48" s="90"/>
      <c r="AAT48" s="90"/>
      <c r="AAU48" s="90"/>
      <c r="AAV48" s="90"/>
      <c r="AAW48" s="90"/>
      <c r="AAX48" s="90"/>
      <c r="AAY48" s="90"/>
      <c r="AAZ48" s="90"/>
      <c r="ABA48" s="90"/>
      <c r="ABB48" s="90"/>
      <c r="ABC48" s="90"/>
      <c r="ABD48" s="90"/>
      <c r="ABE48" s="90"/>
      <c r="ABF48" s="90"/>
      <c r="ABG48" s="90"/>
      <c r="ABH48" s="90"/>
      <c r="ABI48" s="90"/>
      <c r="ABJ48" s="90"/>
      <c r="ABK48" s="90"/>
      <c r="ABL48" s="90"/>
      <c r="ABM48" s="90"/>
      <c r="ABN48" s="90"/>
      <c r="ABO48" s="90"/>
      <c r="ABP48" s="90"/>
      <c r="ABQ48" s="90"/>
      <c r="ABR48" s="90"/>
      <c r="ABS48" s="90"/>
      <c r="ABT48" s="90"/>
      <c r="ABU48" s="90"/>
      <c r="ABV48" s="90"/>
      <c r="ABW48" s="90"/>
      <c r="ABX48" s="90"/>
      <c r="ABY48" s="90"/>
      <c r="ABZ48" s="90"/>
      <c r="ACA48" s="90"/>
      <c r="ACB48" s="90"/>
      <c r="ACC48" s="90"/>
      <c r="ACD48" s="90"/>
      <c r="ACE48" s="90"/>
      <c r="ACF48" s="90"/>
      <c r="ACG48" s="90"/>
      <c r="ACH48" s="90"/>
      <c r="ACI48" s="90"/>
      <c r="ACJ48" s="90"/>
      <c r="ACK48" s="90"/>
      <c r="ACL48" s="90"/>
      <c r="ACM48" s="90"/>
      <c r="ACN48" s="90"/>
      <c r="ACO48" s="90"/>
      <c r="ACP48" s="90"/>
      <c r="ACQ48" s="90"/>
      <c r="ACR48" s="90"/>
      <c r="ACS48" s="90"/>
      <c r="ACT48" s="90"/>
      <c r="ACU48" s="90"/>
      <c r="ACV48" s="90"/>
      <c r="ACW48" s="90"/>
      <c r="ACX48" s="90"/>
      <c r="ACY48" s="90"/>
      <c r="ACZ48" s="90"/>
      <c r="ADA48" s="90"/>
      <c r="ADB48" s="90"/>
      <c r="ADC48" s="90"/>
      <c r="ADD48" s="90"/>
      <c r="ADE48" s="90"/>
      <c r="ADF48" s="90"/>
      <c r="ADG48" s="90"/>
      <c r="ADH48" s="90"/>
      <c r="ADI48" s="90"/>
      <c r="ADJ48" s="90"/>
      <c r="ADK48" s="90"/>
      <c r="ADL48" s="90"/>
      <c r="ADM48" s="90"/>
      <c r="ADN48" s="90"/>
      <c r="ADO48" s="90"/>
      <c r="ADP48" s="90"/>
      <c r="ADQ48" s="90"/>
      <c r="ADR48" s="90"/>
      <c r="ADS48" s="90"/>
      <c r="ADT48" s="90"/>
      <c r="ADU48" s="90"/>
      <c r="ADV48" s="90"/>
      <c r="ADW48" s="90"/>
      <c r="ADX48" s="90"/>
      <c r="ADY48" s="90"/>
      <c r="ADZ48" s="90"/>
      <c r="AEA48" s="90"/>
      <c r="AEB48" s="90"/>
      <c r="AEC48" s="90"/>
      <c r="AED48" s="90"/>
      <c r="AEE48" s="90"/>
      <c r="AEF48" s="90"/>
      <c r="AEG48" s="90"/>
      <c r="AEH48" s="90"/>
      <c r="AEI48" s="90"/>
      <c r="AEJ48" s="90"/>
      <c r="AEK48" s="90"/>
      <c r="AEL48" s="90"/>
      <c r="AEM48" s="90"/>
      <c r="AEN48" s="90"/>
      <c r="AEO48" s="90"/>
      <c r="AEP48" s="90"/>
      <c r="AEQ48" s="90"/>
      <c r="AER48" s="90"/>
      <c r="AES48" s="90"/>
      <c r="AET48" s="90"/>
      <c r="AEU48" s="90"/>
      <c r="AEV48" s="90"/>
      <c r="AEW48" s="90"/>
      <c r="AEX48" s="90"/>
      <c r="AEY48" s="90"/>
      <c r="AEZ48" s="90"/>
      <c r="AFA48" s="90"/>
      <c r="AFB48" s="90"/>
      <c r="AFC48" s="90"/>
      <c r="AFD48" s="90"/>
      <c r="AFE48" s="90"/>
      <c r="AFF48" s="90"/>
      <c r="AFG48" s="90"/>
      <c r="AFH48" s="90"/>
      <c r="AFI48" s="90"/>
      <c r="AFJ48" s="90"/>
      <c r="AFK48" s="90"/>
      <c r="AFL48" s="90"/>
      <c r="AFM48" s="90"/>
      <c r="AFN48" s="90"/>
      <c r="AFO48" s="90"/>
      <c r="AFP48" s="90"/>
      <c r="AFQ48" s="90"/>
      <c r="AFR48" s="90"/>
      <c r="AFS48" s="90"/>
      <c r="AFT48" s="90"/>
      <c r="AFU48" s="90"/>
      <c r="AFV48" s="90"/>
      <c r="AFW48" s="90"/>
      <c r="AFX48" s="90"/>
      <c r="AFY48" s="90"/>
      <c r="AFZ48" s="90"/>
      <c r="AGA48" s="90"/>
      <c r="AGB48" s="90"/>
      <c r="AGC48" s="90"/>
      <c r="AGD48" s="90"/>
      <c r="AGE48" s="90"/>
      <c r="AGF48" s="90"/>
      <c r="AGG48" s="90"/>
      <c r="AGH48" s="90"/>
      <c r="AGI48" s="90"/>
      <c r="AGJ48" s="90"/>
      <c r="AGK48" s="90"/>
      <c r="AGL48" s="90"/>
      <c r="AGM48" s="90"/>
      <c r="AGN48" s="90"/>
      <c r="AGO48" s="90"/>
      <c r="AGP48" s="90"/>
      <c r="AGQ48" s="90"/>
      <c r="AGR48" s="90"/>
      <c r="AGS48" s="90"/>
      <c r="AGT48" s="90"/>
      <c r="AGU48" s="90"/>
      <c r="AGV48" s="90"/>
      <c r="AGW48" s="90"/>
      <c r="AGX48" s="90"/>
      <c r="AGY48" s="90"/>
      <c r="AGZ48" s="90"/>
      <c r="AHA48" s="90"/>
      <c r="AHB48" s="90"/>
      <c r="AHC48" s="90"/>
      <c r="AHD48" s="90"/>
      <c r="AHE48" s="90"/>
      <c r="AHF48" s="90"/>
      <c r="AHG48" s="90"/>
      <c r="AHH48" s="90"/>
      <c r="AHI48" s="90"/>
      <c r="AHJ48" s="90"/>
      <c r="AHK48" s="90"/>
      <c r="AHL48" s="90"/>
      <c r="AHM48" s="90"/>
      <c r="AHN48" s="90"/>
      <c r="AHO48" s="90"/>
      <c r="AHP48" s="90"/>
      <c r="AHQ48" s="90"/>
      <c r="AHR48" s="90"/>
      <c r="AHS48" s="90"/>
      <c r="AHT48" s="90"/>
      <c r="AHU48" s="90"/>
      <c r="AHV48" s="90"/>
      <c r="AHW48" s="90"/>
      <c r="AHX48" s="90"/>
      <c r="AHY48" s="90"/>
      <c r="AHZ48" s="90"/>
      <c r="AIA48" s="90"/>
      <c r="AIB48" s="90"/>
      <c r="AIC48" s="90"/>
      <c r="AID48" s="90"/>
      <c r="AIE48" s="90"/>
      <c r="AIF48" s="90"/>
      <c r="AIG48" s="90"/>
      <c r="AIH48" s="90"/>
      <c r="AII48" s="90"/>
      <c r="AIJ48" s="90"/>
      <c r="AIK48" s="90"/>
      <c r="AIL48" s="90"/>
      <c r="AIM48" s="90"/>
      <c r="AIN48" s="90"/>
      <c r="AIO48" s="90"/>
      <c r="AIP48" s="90"/>
      <c r="AIQ48" s="90"/>
      <c r="AIR48" s="90"/>
      <c r="AIS48" s="90"/>
      <c r="AIT48" s="90"/>
      <c r="AIU48" s="90"/>
      <c r="AIV48" s="90"/>
      <c r="AIW48" s="90"/>
      <c r="AIX48" s="90"/>
      <c r="AIY48" s="90"/>
      <c r="AIZ48" s="90"/>
      <c r="AJA48" s="90"/>
      <c r="AJB48" s="90"/>
      <c r="AJC48" s="90"/>
      <c r="AJD48" s="90"/>
      <c r="AJE48" s="90"/>
      <c r="AJF48" s="90"/>
      <c r="AJG48" s="90"/>
      <c r="AJH48" s="90"/>
      <c r="AJI48" s="90"/>
      <c r="AJJ48" s="90"/>
      <c r="AJK48" s="90"/>
      <c r="AJL48" s="90"/>
      <c r="AJM48" s="90"/>
      <c r="AJN48" s="90"/>
      <c r="AJO48" s="90"/>
      <c r="AJP48" s="90"/>
      <c r="AJQ48" s="90"/>
      <c r="AJR48" s="90"/>
      <c r="AJS48" s="90"/>
      <c r="AJT48" s="90"/>
      <c r="AJU48" s="90"/>
      <c r="AJV48" s="90"/>
      <c r="AJW48" s="90"/>
      <c r="AJX48" s="90"/>
      <c r="AJY48" s="90"/>
      <c r="AJZ48" s="90"/>
      <c r="AKA48" s="90"/>
      <c r="AKB48" s="90"/>
      <c r="AKC48" s="90"/>
      <c r="AKD48" s="90"/>
      <c r="AKE48" s="90"/>
      <c r="AKF48" s="90"/>
      <c r="AKG48" s="90"/>
      <c r="AKH48" s="90"/>
      <c r="AKI48" s="90"/>
      <c r="AKJ48" s="90"/>
      <c r="AKK48" s="90"/>
      <c r="AKL48" s="90"/>
      <c r="AKM48" s="90"/>
      <c r="AKN48" s="90"/>
      <c r="AKO48" s="90"/>
      <c r="AKP48" s="90"/>
      <c r="AKQ48" s="90"/>
      <c r="AKR48" s="90"/>
      <c r="AKS48" s="90"/>
      <c r="AKT48" s="90"/>
      <c r="AKU48" s="90"/>
      <c r="AKV48" s="90"/>
      <c r="AKW48" s="90"/>
      <c r="AKX48" s="90"/>
      <c r="AKY48" s="90"/>
      <c r="AKZ48" s="90"/>
      <c r="ALA48" s="90"/>
      <c r="ALB48" s="90"/>
      <c r="ALC48" s="90"/>
      <c r="ALD48" s="90"/>
      <c r="ALE48" s="90"/>
      <c r="ALF48" s="90"/>
      <c r="ALG48" s="90"/>
      <c r="ALH48" s="90"/>
      <c r="ALI48" s="90"/>
      <c r="ALJ48" s="90"/>
      <c r="ALK48" s="90"/>
      <c r="ALL48" s="90"/>
      <c r="ALM48" s="90"/>
      <c r="ALN48" s="90"/>
      <c r="ALO48" s="90"/>
      <c r="ALP48" s="90"/>
      <c r="ALQ48" s="90"/>
      <c r="ALR48" s="90"/>
      <c r="ALS48" s="90"/>
      <c r="ALT48" s="90"/>
      <c r="ALU48" s="90"/>
      <c r="ALV48" s="90"/>
      <c r="ALW48" s="90"/>
      <c r="ALX48" s="90"/>
      <c r="ALY48" s="90"/>
      <c r="ALZ48" s="90"/>
      <c r="AMA48" s="90"/>
      <c r="AMB48" s="90"/>
      <c r="AMC48" s="90"/>
      <c r="AMD48" s="90"/>
      <c r="AME48" s="90"/>
      <c r="AMF48" s="90"/>
      <c r="AMG48" s="90"/>
      <c r="AMH48" s="90"/>
      <c r="AMI48" s="90"/>
      <c r="AMJ48" s="90"/>
      <c r="AMK48" s="90"/>
      <c r="AML48" s="90"/>
      <c r="AMM48" s="90"/>
      <c r="AMN48" s="90"/>
      <c r="AMO48" s="90"/>
      <c r="AMP48" s="90"/>
      <c r="AMQ48" s="90"/>
      <c r="AMR48" s="90"/>
      <c r="AMS48" s="90"/>
      <c r="AMT48" s="90"/>
      <c r="AMU48" s="90"/>
      <c r="AMV48" s="90"/>
      <c r="AMW48" s="90"/>
      <c r="AMX48" s="90"/>
      <c r="AMY48" s="90"/>
      <c r="AMZ48" s="90"/>
      <c r="ANA48" s="90"/>
      <c r="ANB48" s="90"/>
      <c r="ANC48" s="90"/>
      <c r="AND48" s="90"/>
      <c r="ANE48" s="90"/>
      <c r="ANF48" s="90"/>
      <c r="ANG48" s="90"/>
      <c r="ANH48" s="90"/>
      <c r="ANI48" s="90"/>
      <c r="ANJ48" s="90"/>
      <c r="ANK48" s="90"/>
      <c r="ANL48" s="90"/>
      <c r="ANM48" s="90"/>
      <c r="ANN48" s="90"/>
      <c r="ANO48" s="90"/>
      <c r="ANP48" s="90"/>
      <c r="ANQ48" s="90"/>
      <c r="ANR48" s="90"/>
      <c r="ANS48" s="90"/>
      <c r="ANT48" s="90"/>
      <c r="ANU48" s="90"/>
      <c r="ANV48" s="90"/>
      <c r="ANW48" s="90"/>
      <c r="ANX48" s="90"/>
      <c r="ANY48" s="90"/>
      <c r="ANZ48" s="90"/>
      <c r="AOA48" s="90"/>
      <c r="AOB48" s="90"/>
      <c r="AOC48" s="90"/>
      <c r="AOD48" s="90"/>
      <c r="AOE48" s="90"/>
      <c r="AOF48" s="90"/>
      <c r="AOG48" s="90"/>
      <c r="AOH48" s="90"/>
      <c r="AOI48" s="90"/>
      <c r="AOJ48" s="90"/>
      <c r="AOK48" s="90"/>
      <c r="AOL48" s="90"/>
      <c r="AOM48" s="90"/>
      <c r="AON48" s="90"/>
      <c r="AOO48" s="90"/>
      <c r="AOP48" s="90"/>
      <c r="AOQ48" s="90"/>
      <c r="AOR48" s="90"/>
      <c r="AOS48" s="90"/>
      <c r="AOT48" s="90"/>
      <c r="AOU48" s="90"/>
      <c r="AOV48" s="90"/>
      <c r="AOW48" s="90"/>
      <c r="AOX48" s="90"/>
      <c r="AOY48" s="90"/>
      <c r="AOZ48" s="90"/>
      <c r="APA48" s="90"/>
      <c r="APB48" s="90"/>
      <c r="APC48" s="90"/>
      <c r="APD48" s="90"/>
      <c r="APE48" s="90"/>
      <c r="APF48" s="90"/>
      <c r="APG48" s="90"/>
      <c r="APH48" s="90"/>
      <c r="API48" s="90"/>
      <c r="APJ48" s="90"/>
      <c r="APK48" s="90"/>
      <c r="APL48" s="90"/>
      <c r="APM48" s="90"/>
      <c r="APN48" s="90"/>
      <c r="APO48" s="90"/>
      <c r="APP48" s="90"/>
      <c r="APQ48" s="90"/>
      <c r="APR48" s="90"/>
      <c r="APS48" s="90"/>
      <c r="APT48" s="90"/>
      <c r="APU48" s="90"/>
      <c r="APV48" s="90"/>
      <c r="APW48" s="90"/>
      <c r="APX48" s="90"/>
      <c r="APY48" s="90"/>
      <c r="APZ48" s="90"/>
      <c r="AQA48" s="90"/>
      <c r="AQB48" s="90"/>
      <c r="AQC48" s="90"/>
      <c r="AQD48" s="90"/>
      <c r="AQE48" s="90"/>
      <c r="AQF48" s="90"/>
      <c r="AQG48" s="90"/>
      <c r="AQH48" s="90"/>
      <c r="AQI48" s="90"/>
      <c r="AQJ48" s="90"/>
      <c r="AQK48" s="90"/>
      <c r="AQL48" s="90"/>
      <c r="AQM48" s="90"/>
      <c r="AQN48" s="90"/>
      <c r="AQO48" s="90"/>
      <c r="AQP48" s="90"/>
      <c r="AQQ48" s="90"/>
      <c r="AQR48" s="90"/>
      <c r="AQS48" s="90"/>
      <c r="AQT48" s="90"/>
      <c r="AQU48" s="90"/>
      <c r="AQV48" s="90"/>
      <c r="AQW48" s="90"/>
      <c r="AQX48" s="90"/>
      <c r="AQY48" s="90"/>
      <c r="AQZ48" s="90"/>
      <c r="ARA48" s="90"/>
      <c r="ARB48" s="90"/>
      <c r="ARC48" s="90"/>
      <c r="ARD48" s="90"/>
      <c r="ARE48" s="90"/>
      <c r="ARF48" s="90"/>
      <c r="ARG48" s="90"/>
      <c r="ARH48" s="90"/>
      <c r="ARI48" s="90"/>
      <c r="ARJ48" s="90"/>
      <c r="ARK48" s="90"/>
      <c r="ARL48" s="90"/>
      <c r="ARM48" s="90"/>
      <c r="ARN48" s="90"/>
      <c r="ARO48" s="90"/>
      <c r="ARP48" s="90"/>
      <c r="ARQ48" s="90"/>
      <c r="ARR48" s="90"/>
      <c r="ARS48" s="90"/>
      <c r="ART48" s="90"/>
      <c r="ARU48" s="90"/>
      <c r="ARV48" s="90"/>
      <c r="ARW48" s="90"/>
      <c r="ARX48" s="90"/>
      <c r="ARY48" s="90"/>
      <c r="ARZ48" s="90"/>
      <c r="ASA48" s="90"/>
      <c r="ASB48" s="90"/>
      <c r="ASC48" s="90"/>
      <c r="ASD48" s="90"/>
      <c r="ASE48" s="90"/>
      <c r="ASF48" s="90"/>
      <c r="ASG48" s="90"/>
      <c r="ASH48" s="90"/>
      <c r="ASI48" s="90"/>
      <c r="ASJ48" s="90"/>
      <c r="ASK48" s="90"/>
      <c r="ASL48" s="90"/>
      <c r="ASM48" s="90"/>
      <c r="ASN48" s="90"/>
      <c r="ASO48" s="90"/>
      <c r="ASP48" s="90"/>
      <c r="ASQ48" s="90"/>
      <c r="ASR48" s="90"/>
      <c r="ASS48" s="90"/>
      <c r="AST48" s="90"/>
      <c r="ASU48" s="90"/>
      <c r="ASV48" s="90"/>
      <c r="ASW48" s="90"/>
      <c r="ASX48" s="90"/>
      <c r="ASY48" s="90"/>
      <c r="ASZ48" s="90"/>
      <c r="ATA48" s="90"/>
      <c r="ATB48" s="90"/>
      <c r="ATC48" s="90"/>
      <c r="ATD48" s="90"/>
      <c r="ATE48" s="90"/>
      <c r="ATF48" s="90"/>
      <c r="ATG48" s="90"/>
      <c r="ATH48" s="90"/>
      <c r="ATI48" s="90"/>
      <c r="ATJ48" s="90"/>
      <c r="ATK48" s="90"/>
      <c r="ATL48" s="90"/>
      <c r="ATM48" s="90"/>
      <c r="ATN48" s="90"/>
      <c r="ATO48" s="90"/>
      <c r="ATP48" s="90"/>
      <c r="ATQ48" s="90"/>
      <c r="ATR48" s="90"/>
      <c r="ATS48" s="90"/>
      <c r="ATT48" s="90"/>
      <c r="ATU48" s="90"/>
      <c r="ATV48" s="90"/>
      <c r="ATW48" s="90"/>
      <c r="ATX48" s="90"/>
      <c r="ATY48" s="90"/>
      <c r="ATZ48" s="90"/>
      <c r="AUA48" s="90"/>
      <c r="AUB48" s="90"/>
      <c r="AUC48" s="90"/>
      <c r="AUD48" s="90"/>
      <c r="AUE48" s="90"/>
      <c r="AUF48" s="90"/>
      <c r="AUG48" s="90"/>
      <c r="AUH48" s="90"/>
      <c r="AUI48" s="90"/>
      <c r="AUJ48" s="90"/>
      <c r="AUK48" s="90"/>
      <c r="AUL48" s="90"/>
      <c r="AUM48" s="90"/>
      <c r="AUN48" s="90"/>
      <c r="AUO48" s="90"/>
      <c r="AUP48" s="90"/>
      <c r="AUQ48" s="90"/>
      <c r="AUR48" s="90"/>
      <c r="AUS48" s="90"/>
      <c r="AUT48" s="90"/>
      <c r="AUU48" s="90"/>
      <c r="AUV48" s="90"/>
      <c r="AUW48" s="90"/>
      <c r="AUX48" s="90"/>
      <c r="AUY48" s="90"/>
      <c r="AUZ48" s="90"/>
      <c r="AVA48" s="90"/>
      <c r="AVB48" s="90"/>
      <c r="AVC48" s="90"/>
      <c r="AVD48" s="90"/>
      <c r="AVE48" s="90"/>
      <c r="AVF48" s="90"/>
      <c r="AVG48" s="90"/>
      <c r="AVH48" s="90"/>
      <c r="AVI48" s="90"/>
      <c r="AVJ48" s="90"/>
      <c r="AVK48" s="90"/>
      <c r="AVL48" s="90"/>
      <c r="AVM48" s="90"/>
      <c r="AVN48" s="90"/>
      <c r="AVO48" s="90"/>
      <c r="AVP48" s="90"/>
      <c r="AVQ48" s="90"/>
      <c r="AVR48" s="90"/>
      <c r="AVS48" s="90"/>
      <c r="AVT48" s="90"/>
      <c r="AVU48" s="90"/>
      <c r="AVV48" s="90"/>
      <c r="AVW48" s="90"/>
      <c r="AVX48" s="90"/>
      <c r="AVY48" s="90"/>
      <c r="AVZ48" s="90"/>
      <c r="AWA48" s="90"/>
      <c r="AWB48" s="90"/>
      <c r="AWC48" s="90"/>
      <c r="AWD48" s="90"/>
      <c r="AWE48" s="90"/>
      <c r="AWF48" s="90"/>
      <c r="AWG48" s="90"/>
      <c r="AWH48" s="90"/>
      <c r="AWI48" s="90"/>
      <c r="AWJ48" s="90"/>
      <c r="AWK48" s="90"/>
      <c r="AWL48" s="90"/>
      <c r="AWM48" s="90"/>
      <c r="AWN48" s="90"/>
      <c r="AWO48" s="90"/>
      <c r="AWP48" s="90"/>
      <c r="AWQ48" s="90"/>
      <c r="AWR48" s="90"/>
      <c r="AWS48" s="90"/>
      <c r="AWT48" s="90"/>
      <c r="AWU48" s="90"/>
      <c r="AWV48" s="90"/>
      <c r="AWW48" s="90"/>
      <c r="AWX48" s="90"/>
      <c r="AWY48" s="90"/>
      <c r="AWZ48" s="90"/>
      <c r="AXA48" s="90"/>
      <c r="AXB48" s="90"/>
      <c r="AXC48" s="90"/>
      <c r="AXD48" s="90"/>
      <c r="AXE48" s="90"/>
      <c r="AXF48" s="90"/>
      <c r="AXG48" s="90"/>
      <c r="AXH48" s="90"/>
      <c r="AXI48" s="90"/>
      <c r="AXJ48" s="90"/>
      <c r="AXK48" s="90"/>
      <c r="AXL48" s="90"/>
      <c r="AXM48" s="90"/>
      <c r="AXN48" s="90"/>
      <c r="AXO48" s="90"/>
      <c r="AXP48" s="90"/>
      <c r="AXQ48" s="90"/>
      <c r="AXR48" s="90"/>
      <c r="AXS48" s="90"/>
      <c r="AXT48" s="90"/>
      <c r="AXU48" s="90"/>
      <c r="AXV48" s="90"/>
      <c r="AXW48" s="90"/>
      <c r="AXX48" s="90"/>
      <c r="AXY48" s="90"/>
      <c r="AXZ48" s="90"/>
      <c r="AYA48" s="90"/>
      <c r="AYB48" s="90"/>
      <c r="AYC48" s="90"/>
      <c r="AYD48" s="90"/>
      <c r="AYE48" s="90"/>
      <c r="AYF48" s="90"/>
      <c r="AYG48" s="90"/>
      <c r="AYH48" s="90"/>
      <c r="AYI48" s="90"/>
      <c r="AYJ48" s="90"/>
      <c r="AYK48" s="90"/>
      <c r="AYL48" s="90"/>
      <c r="AYM48" s="90"/>
      <c r="AYN48" s="90"/>
      <c r="AYO48" s="90"/>
      <c r="AYP48" s="90"/>
      <c r="AYQ48" s="90"/>
      <c r="AYR48" s="90"/>
      <c r="AYS48" s="90"/>
      <c r="AYT48" s="90"/>
      <c r="AYU48" s="90"/>
      <c r="AYV48" s="90"/>
      <c r="AYW48" s="90"/>
      <c r="AYX48" s="90"/>
      <c r="AYY48" s="90"/>
      <c r="AYZ48" s="90"/>
      <c r="AZA48" s="90"/>
      <c r="AZB48" s="90"/>
      <c r="AZC48" s="90"/>
      <c r="AZD48" s="90"/>
      <c r="AZE48" s="90"/>
      <c r="AZF48" s="90"/>
      <c r="AZG48" s="90"/>
      <c r="AZH48" s="90"/>
      <c r="AZI48" s="90"/>
      <c r="AZJ48" s="90"/>
      <c r="AZK48" s="90"/>
      <c r="AZL48" s="90"/>
      <c r="AZM48" s="90"/>
      <c r="AZN48" s="90"/>
      <c r="AZO48" s="90"/>
      <c r="AZP48" s="90"/>
      <c r="AZQ48" s="90"/>
      <c r="AZR48" s="90"/>
      <c r="AZS48" s="90"/>
      <c r="AZT48" s="90"/>
      <c r="AZU48" s="90"/>
      <c r="AZV48" s="90"/>
      <c r="AZW48" s="90"/>
      <c r="AZX48" s="90"/>
      <c r="AZY48" s="90"/>
      <c r="AZZ48" s="90"/>
      <c r="BAA48" s="90"/>
      <c r="BAB48" s="90"/>
      <c r="BAC48" s="90"/>
      <c r="BAD48" s="90"/>
      <c r="BAE48" s="90"/>
      <c r="BAF48" s="90"/>
      <c r="BAG48" s="90"/>
      <c r="BAH48" s="90"/>
      <c r="BAI48" s="90"/>
      <c r="BAJ48" s="90"/>
      <c r="BAK48" s="90"/>
      <c r="BAL48" s="90"/>
      <c r="BAM48" s="90"/>
      <c r="BAN48" s="90"/>
      <c r="BAO48" s="90"/>
      <c r="BAP48" s="90"/>
      <c r="BAQ48" s="90"/>
      <c r="BAR48" s="90"/>
      <c r="BAS48" s="90"/>
      <c r="BAT48" s="90"/>
      <c r="BAU48" s="90"/>
      <c r="BAV48" s="90"/>
      <c r="BAW48" s="90"/>
      <c r="BAX48" s="90"/>
      <c r="BAY48" s="90"/>
      <c r="BAZ48" s="90"/>
      <c r="BBA48" s="90"/>
      <c r="BBB48" s="90"/>
      <c r="BBC48" s="90"/>
      <c r="BBD48" s="90"/>
      <c r="BBE48" s="90"/>
      <c r="BBF48" s="90"/>
      <c r="BBG48" s="90"/>
      <c r="BBH48" s="90"/>
      <c r="BBI48" s="90"/>
      <c r="BBJ48" s="90"/>
      <c r="BBK48" s="90"/>
      <c r="BBL48" s="90"/>
      <c r="BBM48" s="90"/>
      <c r="BBN48" s="90"/>
      <c r="BBO48" s="90"/>
      <c r="BBP48" s="90"/>
      <c r="BBQ48" s="90"/>
      <c r="BBR48" s="90"/>
      <c r="BBS48" s="90"/>
      <c r="BBT48" s="90"/>
      <c r="BBU48" s="90"/>
      <c r="BBV48" s="90"/>
      <c r="BBW48" s="90"/>
      <c r="BBX48" s="90"/>
      <c r="BBY48" s="90"/>
      <c r="BBZ48" s="90"/>
      <c r="BCA48" s="90"/>
      <c r="BCB48" s="90"/>
      <c r="BCC48" s="90"/>
      <c r="BCD48" s="90"/>
      <c r="BCE48" s="90"/>
      <c r="BCF48" s="90"/>
      <c r="BCG48" s="90"/>
      <c r="BCH48" s="90"/>
      <c r="BCI48" s="90"/>
      <c r="BCJ48" s="90"/>
      <c r="BCK48" s="90"/>
      <c r="BCL48" s="90"/>
      <c r="BCM48" s="90"/>
      <c r="BCN48" s="90"/>
      <c r="BCO48" s="90"/>
      <c r="BCP48" s="90"/>
      <c r="BCQ48" s="90"/>
      <c r="BCR48" s="90"/>
      <c r="BCS48" s="90"/>
      <c r="BCT48" s="90"/>
      <c r="BCU48" s="90"/>
      <c r="BCV48" s="90"/>
      <c r="BCW48" s="90"/>
      <c r="BCX48" s="90"/>
      <c r="BCY48" s="90"/>
      <c r="BCZ48" s="90"/>
      <c r="BDA48" s="90"/>
      <c r="BDB48" s="90"/>
      <c r="BDC48" s="90"/>
      <c r="BDD48" s="90"/>
      <c r="BDE48" s="90"/>
      <c r="BDF48" s="90"/>
      <c r="BDG48" s="90"/>
      <c r="BDH48" s="90"/>
      <c r="BDI48" s="90"/>
      <c r="BDJ48" s="90"/>
      <c r="BDK48" s="90"/>
      <c r="BDL48" s="90"/>
      <c r="BDM48" s="90"/>
      <c r="BDN48" s="90"/>
      <c r="BDO48" s="90"/>
      <c r="BDP48" s="90"/>
      <c r="BDQ48" s="90"/>
      <c r="BDR48" s="90"/>
      <c r="BDS48" s="90"/>
      <c r="BDT48" s="90"/>
      <c r="BDU48" s="90"/>
      <c r="BDV48" s="90"/>
      <c r="BDW48" s="90"/>
      <c r="BDX48" s="90"/>
      <c r="BDY48" s="90"/>
      <c r="BDZ48" s="90"/>
      <c r="BEA48" s="90"/>
      <c r="BEB48" s="90"/>
      <c r="BEC48" s="90"/>
      <c r="BED48" s="90"/>
      <c r="BEE48" s="90"/>
      <c r="BEF48" s="90"/>
      <c r="BEG48" s="90"/>
      <c r="BEH48" s="90"/>
      <c r="BEI48" s="90"/>
      <c r="BEJ48" s="90"/>
      <c r="BEK48" s="90"/>
      <c r="BEL48" s="90"/>
      <c r="BEM48" s="90"/>
      <c r="BEN48" s="90"/>
      <c r="BEO48" s="90"/>
      <c r="BEP48" s="90"/>
      <c r="BEQ48" s="90"/>
      <c r="BER48" s="90"/>
      <c r="BES48" s="90"/>
      <c r="BET48" s="90"/>
      <c r="BEU48" s="90"/>
      <c r="BEV48" s="90"/>
      <c r="BEW48" s="90"/>
      <c r="BEX48" s="90"/>
      <c r="BEY48" s="90"/>
      <c r="BEZ48" s="90"/>
      <c r="BFA48" s="90"/>
      <c r="BFB48" s="90"/>
      <c r="BFC48" s="90"/>
      <c r="BFD48" s="90"/>
      <c r="BFE48" s="90"/>
      <c r="BFF48" s="90"/>
      <c r="BFG48" s="90"/>
      <c r="BFH48" s="90"/>
      <c r="BFI48" s="90"/>
      <c r="BFJ48" s="90"/>
      <c r="BFK48" s="90"/>
      <c r="BFL48" s="90"/>
      <c r="BFM48" s="90"/>
      <c r="BFN48" s="90"/>
      <c r="BFO48" s="90"/>
      <c r="BFP48" s="90"/>
      <c r="BFQ48" s="90"/>
      <c r="BFR48" s="90"/>
      <c r="BFS48" s="90"/>
      <c r="BFT48" s="90"/>
      <c r="BFU48" s="90"/>
      <c r="BFV48" s="90"/>
      <c r="BFW48" s="90"/>
      <c r="BFX48" s="90"/>
      <c r="BFY48" s="90"/>
      <c r="BFZ48" s="90"/>
      <c r="BGA48" s="90"/>
    </row>
    <row r="49" spans="1:1535" ht="12" customHeight="1" thickBot="1" x14ac:dyDescent="0.25">
      <c r="A49" s="347"/>
      <c r="B49" s="348"/>
      <c r="C49" s="184">
        <f>Zápisy!U371</f>
        <v>1028</v>
      </c>
      <c r="D49" s="172">
        <f>Zápisy!V371</f>
        <v>1015</v>
      </c>
      <c r="E49" s="168">
        <f>Zápisy!U1559</f>
        <v>933</v>
      </c>
      <c r="F49" s="178">
        <f>Zápisy!V1559</f>
        <v>896</v>
      </c>
      <c r="G49" s="139">
        <f>Zápisy!W61</f>
        <v>933</v>
      </c>
      <c r="H49" s="172">
        <f>Zápisy!X61</f>
        <v>1074</v>
      </c>
      <c r="I49" s="168">
        <f>Zápisy!W1362</f>
        <v>1004</v>
      </c>
      <c r="J49" s="178">
        <f>Zápisy!X1362</f>
        <v>919</v>
      </c>
      <c r="K49" s="139">
        <f>Zápisy!U2550</f>
        <v>1013</v>
      </c>
      <c r="L49" s="172">
        <f>Zápisy!V2550</f>
        <v>979</v>
      </c>
      <c r="M49" s="168">
        <f>Zápisy!U1163</f>
        <v>962</v>
      </c>
      <c r="N49" s="178">
        <f>Zápisy!V1163</f>
        <v>1002</v>
      </c>
      <c r="O49" s="139">
        <f>Zápisy!W2395</f>
        <v>1003</v>
      </c>
      <c r="P49" s="172">
        <f>Zápisy!X2395</f>
        <v>981</v>
      </c>
      <c r="Q49" s="168">
        <f>Zápisy!W966</f>
        <v>939</v>
      </c>
      <c r="R49" s="178">
        <f>Zápisy!X966</f>
        <v>942</v>
      </c>
      <c r="S49" s="139">
        <f>Zápisy!U2242</f>
        <v>996</v>
      </c>
      <c r="T49" s="172">
        <f>Zápisy!V2242</f>
        <v>1004</v>
      </c>
      <c r="U49" s="168">
        <f>Zápisy!U767</f>
        <v>1021</v>
      </c>
      <c r="V49" s="178">
        <f>Zápisy!V767</f>
        <v>1001</v>
      </c>
      <c r="W49" s="139">
        <f>Zápisy!W2087</f>
        <v>961</v>
      </c>
      <c r="X49" s="172">
        <f>Zápisy!X2087</f>
        <v>946</v>
      </c>
      <c r="Y49" s="168">
        <f>Zápisy!W570</f>
        <v>987</v>
      </c>
      <c r="Z49" s="178">
        <f>Zápisy!X570</f>
        <v>1058</v>
      </c>
      <c r="AA49" s="139">
        <f>Zápisy!U1934</f>
        <v>955</v>
      </c>
      <c r="AB49" s="172">
        <f>Zápisy!V1934</f>
        <v>940</v>
      </c>
      <c r="AC49" s="320"/>
      <c r="AD49" s="321"/>
      <c r="AE49" s="139">
        <f>Zápisy!W1758</f>
        <v>948</v>
      </c>
      <c r="AF49" s="172">
        <f>Zápisy!X1758</f>
        <v>955</v>
      </c>
      <c r="AG49" s="168">
        <f>Zápisy!U218</f>
        <v>971</v>
      </c>
      <c r="AH49" s="135">
        <f>Zápisy!V218</f>
        <v>921</v>
      </c>
      <c r="AI49" s="360"/>
      <c r="AJ49" s="456"/>
      <c r="AK49" s="456"/>
      <c r="AL49" s="456"/>
      <c r="AM49" s="379"/>
      <c r="AN49" s="446"/>
      <c r="AO49" s="382"/>
      <c r="AP49" s="390"/>
      <c r="AQ49" s="398"/>
      <c r="AR49" s="393"/>
      <c r="AS49" s="366"/>
      <c r="AT49" s="363"/>
      <c r="AU49" s="369"/>
      <c r="AV49" s="90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34"/>
      <c r="BJ49" s="334"/>
      <c r="BK49" s="334"/>
      <c r="BL49" s="334"/>
      <c r="BM49" s="334"/>
      <c r="BN49" s="334"/>
      <c r="BO49" s="334"/>
      <c r="BP49" s="334"/>
      <c r="BQ49" s="334"/>
      <c r="BR49" s="334"/>
      <c r="BS49" s="334"/>
      <c r="BT49" s="334"/>
      <c r="BU49" s="334"/>
      <c r="BV49" s="334"/>
      <c r="BW49" s="334"/>
      <c r="BX49" s="334"/>
      <c r="BY49" s="334"/>
      <c r="BZ49" s="334"/>
      <c r="CA49" s="334"/>
      <c r="CB49" s="334"/>
      <c r="CC49" s="90"/>
      <c r="CD49" s="334"/>
      <c r="CE49" s="334"/>
      <c r="CF49" s="334"/>
      <c r="CG49" s="334"/>
      <c r="CH49" s="334"/>
      <c r="CI49" s="334"/>
      <c r="CJ49" s="334"/>
      <c r="CK49" s="334"/>
      <c r="CL49" s="334"/>
      <c r="CM49" s="334"/>
      <c r="CN49" s="334"/>
      <c r="CO49" s="334"/>
      <c r="CP49" s="334"/>
      <c r="CQ49" s="334"/>
      <c r="CR49" s="334"/>
      <c r="CS49" s="334"/>
      <c r="CT49" s="334"/>
      <c r="CU49" s="334"/>
      <c r="CV49" s="334"/>
      <c r="CW49" s="334"/>
      <c r="CX49" s="334"/>
      <c r="CY49" s="334"/>
      <c r="CZ49" s="334"/>
      <c r="DA49" s="334"/>
      <c r="DB49" s="334"/>
      <c r="DC49" s="334"/>
      <c r="DD49" s="334"/>
      <c r="DE49" s="334"/>
      <c r="DF49" s="334"/>
      <c r="DG49" s="334"/>
      <c r="DH49" s="334"/>
      <c r="DI49" s="334"/>
      <c r="DJ49" s="151"/>
      <c r="DK49" s="334"/>
      <c r="DL49" s="334"/>
      <c r="DM49" s="334"/>
      <c r="DN49" s="334"/>
      <c r="DO49" s="334"/>
      <c r="DP49" s="334"/>
      <c r="DQ49" s="334"/>
      <c r="DR49" s="334"/>
      <c r="DS49" s="334"/>
      <c r="DT49" s="334"/>
      <c r="DU49" s="334"/>
      <c r="DV49" s="334"/>
      <c r="DW49" s="334"/>
      <c r="DX49" s="334"/>
      <c r="DY49" s="334"/>
      <c r="DZ49" s="334"/>
      <c r="EA49" s="334"/>
      <c r="EB49" s="334"/>
      <c r="EC49" s="334"/>
      <c r="ED49" s="334"/>
      <c r="EE49" s="334"/>
      <c r="EF49" s="334"/>
      <c r="EG49" s="334"/>
      <c r="EH49" s="334"/>
      <c r="EI49" s="334"/>
      <c r="EJ49" s="334"/>
      <c r="EK49" s="334"/>
      <c r="EL49" s="334"/>
      <c r="EM49" s="334"/>
      <c r="EN49" s="334"/>
      <c r="EO49" s="334"/>
      <c r="EP49" s="334"/>
      <c r="EQ49" s="90"/>
      <c r="ER49" s="334"/>
      <c r="ES49" s="334"/>
      <c r="ET49" s="334"/>
      <c r="EU49" s="334"/>
      <c r="EV49" s="334"/>
      <c r="EW49" s="334"/>
      <c r="EX49" s="334"/>
      <c r="EY49" s="334"/>
      <c r="EZ49" s="334"/>
      <c r="FA49" s="334"/>
      <c r="FB49" s="334"/>
      <c r="FC49" s="334"/>
      <c r="FD49" s="334"/>
      <c r="FE49" s="334"/>
      <c r="FF49" s="334"/>
      <c r="FG49" s="334"/>
      <c r="FH49" s="334"/>
      <c r="FI49" s="334"/>
      <c r="FJ49" s="334"/>
      <c r="FK49" s="334"/>
      <c r="FL49" s="334"/>
      <c r="FM49" s="334"/>
      <c r="FN49" s="334"/>
      <c r="FO49" s="334"/>
      <c r="FP49" s="334"/>
      <c r="FQ49" s="334"/>
      <c r="FR49" s="334"/>
      <c r="FS49" s="334"/>
      <c r="FT49" s="334"/>
      <c r="FU49" s="334"/>
      <c r="FV49" s="334"/>
      <c r="FW49" s="334"/>
      <c r="FX49" s="90"/>
      <c r="FY49" s="334"/>
      <c r="FZ49" s="334"/>
      <c r="GA49" s="334"/>
      <c r="GB49" s="334"/>
      <c r="GC49" s="334"/>
      <c r="GD49" s="334"/>
      <c r="GE49" s="334"/>
      <c r="GF49" s="334"/>
      <c r="GG49" s="334"/>
      <c r="GH49" s="334"/>
      <c r="GI49" s="334"/>
      <c r="GJ49" s="334"/>
      <c r="GK49" s="334"/>
      <c r="GL49" s="334"/>
      <c r="GM49" s="334"/>
      <c r="GN49" s="334"/>
      <c r="GO49" s="334"/>
      <c r="GP49" s="334"/>
      <c r="GQ49" s="334"/>
      <c r="GR49" s="334"/>
      <c r="GS49" s="334"/>
      <c r="GT49" s="334"/>
      <c r="GU49" s="334"/>
      <c r="GV49" s="334"/>
      <c r="GW49" s="334"/>
      <c r="GX49" s="334"/>
      <c r="GY49" s="334"/>
      <c r="GZ49" s="334"/>
      <c r="HA49" s="334"/>
      <c r="HB49" s="334"/>
      <c r="HC49" s="334"/>
      <c r="HD49" s="334"/>
      <c r="HE49" s="90"/>
      <c r="HF49" s="334"/>
      <c r="HG49" s="334"/>
      <c r="HH49" s="334"/>
      <c r="HI49" s="334"/>
      <c r="HJ49" s="334"/>
      <c r="HK49" s="334"/>
      <c r="HL49" s="334"/>
      <c r="HM49" s="334"/>
      <c r="HN49" s="334"/>
      <c r="HO49" s="334"/>
      <c r="HP49" s="334"/>
      <c r="HQ49" s="334"/>
      <c r="HR49" s="334"/>
      <c r="HS49" s="334"/>
      <c r="HT49" s="334"/>
      <c r="HU49" s="334"/>
      <c r="HV49" s="334"/>
      <c r="HW49" s="334"/>
      <c r="HX49" s="334"/>
      <c r="HY49" s="334"/>
      <c r="HZ49" s="334"/>
      <c r="IA49" s="334"/>
      <c r="IB49" s="334"/>
      <c r="IC49" s="334"/>
      <c r="ID49" s="334"/>
      <c r="IE49" s="334"/>
      <c r="IF49" s="334"/>
      <c r="IG49" s="334"/>
      <c r="IH49" s="334"/>
      <c r="II49" s="334"/>
      <c r="IJ49" s="334"/>
      <c r="IK49" s="334"/>
      <c r="IL49" s="90"/>
      <c r="IM49" s="334"/>
      <c r="IN49" s="334"/>
      <c r="IO49" s="334"/>
      <c r="IP49" s="334"/>
      <c r="IQ49" s="334"/>
      <c r="IR49" s="334"/>
      <c r="IS49" s="334"/>
      <c r="IT49" s="334"/>
      <c r="IU49" s="334"/>
      <c r="IV49" s="334"/>
      <c r="IW49" s="334"/>
      <c r="IX49" s="334"/>
      <c r="IY49" s="334"/>
      <c r="IZ49" s="334"/>
      <c r="JA49" s="334"/>
      <c r="JB49" s="334"/>
      <c r="JC49" s="334"/>
      <c r="JD49" s="334"/>
      <c r="JE49" s="334"/>
      <c r="JF49" s="334"/>
      <c r="JG49" s="334"/>
      <c r="JH49" s="334"/>
      <c r="JI49" s="334"/>
      <c r="JJ49" s="334"/>
      <c r="JK49" s="334"/>
      <c r="JL49" s="334"/>
      <c r="JM49" s="334"/>
      <c r="JN49" s="334"/>
      <c r="JO49" s="334"/>
      <c r="JP49" s="334"/>
      <c r="JQ49" s="334"/>
      <c r="JR49" s="334"/>
      <c r="JS49" s="90"/>
      <c r="JT49" s="334"/>
      <c r="JU49" s="334"/>
      <c r="JV49" s="334"/>
      <c r="JW49" s="334"/>
      <c r="JX49" s="334"/>
      <c r="JY49" s="334"/>
      <c r="JZ49" s="334"/>
      <c r="KA49" s="334"/>
      <c r="KB49" s="334"/>
      <c r="KC49" s="334"/>
      <c r="KD49" s="334"/>
      <c r="KE49" s="334"/>
      <c r="KF49" s="334"/>
      <c r="KG49" s="334"/>
      <c r="KH49" s="334"/>
      <c r="KI49" s="334"/>
      <c r="KJ49" s="334"/>
      <c r="KK49" s="334"/>
      <c r="KL49" s="334"/>
      <c r="KM49" s="334"/>
      <c r="KN49" s="334"/>
      <c r="KO49" s="334"/>
      <c r="KP49" s="334"/>
      <c r="KQ49" s="334"/>
      <c r="KR49" s="334"/>
      <c r="KS49" s="334"/>
      <c r="KT49" s="334"/>
      <c r="KU49" s="334"/>
      <c r="KV49" s="334"/>
      <c r="KW49" s="334"/>
      <c r="KX49" s="334"/>
      <c r="KY49" s="334"/>
      <c r="KZ49" s="90"/>
      <c r="LA49" s="334"/>
      <c r="LB49" s="334"/>
      <c r="LC49" s="334"/>
      <c r="LD49" s="334"/>
      <c r="LE49" s="334"/>
      <c r="LF49" s="334"/>
      <c r="LG49" s="334"/>
      <c r="LH49" s="334"/>
      <c r="LI49" s="334"/>
      <c r="LJ49" s="334"/>
      <c r="LK49" s="334"/>
      <c r="LL49" s="334"/>
      <c r="LM49" s="334"/>
      <c r="LN49" s="334"/>
      <c r="LO49" s="334"/>
      <c r="LP49" s="334"/>
      <c r="LQ49" s="334"/>
      <c r="LR49" s="334"/>
      <c r="LS49" s="334"/>
      <c r="LT49" s="334"/>
      <c r="LU49" s="334"/>
      <c r="LV49" s="334"/>
      <c r="LW49" s="334"/>
      <c r="LX49" s="334"/>
      <c r="LY49" s="334"/>
      <c r="LZ49" s="334"/>
      <c r="MA49" s="334"/>
      <c r="MB49" s="334"/>
      <c r="MC49" s="334"/>
      <c r="MD49" s="334"/>
      <c r="ME49" s="334"/>
      <c r="MF49" s="334"/>
      <c r="MG49" s="90"/>
      <c r="MH49" s="462"/>
      <c r="MI49" s="153"/>
      <c r="MJ49" s="462"/>
      <c r="MK49" s="157"/>
      <c r="ML49" s="336"/>
      <c r="MM49" s="153"/>
      <c r="MN49" s="462"/>
      <c r="MO49" s="90"/>
      <c r="MP49" s="327"/>
      <c r="MQ49" s="90"/>
      <c r="MR49" s="90"/>
      <c r="MS49" s="90"/>
      <c r="MT49" s="90"/>
      <c r="MU49" s="90"/>
      <c r="MV49" s="90"/>
      <c r="MW49" s="90"/>
      <c r="MX49" s="90"/>
      <c r="MY49" s="90"/>
      <c r="MZ49" s="90"/>
      <c r="NA49" s="90"/>
      <c r="NB49" s="90"/>
      <c r="NC49" s="90"/>
      <c r="ND49" s="90"/>
      <c r="NE49" s="90"/>
      <c r="NF49" s="90"/>
      <c r="NG49" s="90"/>
      <c r="NH49" s="90"/>
      <c r="NI49" s="90"/>
      <c r="NJ49" s="90"/>
      <c r="NK49" s="90"/>
      <c r="NL49" s="90"/>
      <c r="NM49" s="90"/>
      <c r="NN49" s="90"/>
      <c r="NO49" s="90"/>
      <c r="NP49" s="90"/>
      <c r="NQ49" s="90"/>
      <c r="NR49" s="90"/>
      <c r="NS49" s="90"/>
      <c r="NT49" s="90"/>
      <c r="NU49" s="90"/>
      <c r="NV49" s="90"/>
      <c r="NW49" s="90"/>
      <c r="NX49" s="90"/>
      <c r="NY49" s="90"/>
      <c r="NZ49" s="90"/>
      <c r="OA49" s="90"/>
      <c r="OB49" s="90"/>
      <c r="OC49" s="90"/>
      <c r="OD49" s="90"/>
      <c r="OE49" s="90"/>
      <c r="OF49" s="90"/>
      <c r="OG49" s="90"/>
      <c r="OH49" s="90"/>
      <c r="OI49" s="90"/>
      <c r="OJ49" s="90"/>
      <c r="OK49" s="90"/>
      <c r="OL49" s="90"/>
      <c r="OM49" s="90"/>
      <c r="ON49" s="90"/>
      <c r="OO49" s="90"/>
      <c r="OP49" s="90"/>
      <c r="OQ49" s="90"/>
      <c r="OR49" s="90"/>
      <c r="OS49" s="90"/>
      <c r="OT49" s="90"/>
      <c r="OU49" s="90"/>
      <c r="OV49" s="90"/>
      <c r="OW49" s="90"/>
      <c r="OX49" s="90"/>
      <c r="OY49" s="90"/>
      <c r="OZ49" s="90"/>
      <c r="PA49" s="90"/>
      <c r="PB49" s="90"/>
      <c r="PC49" s="90"/>
      <c r="PD49" s="90"/>
      <c r="PE49" s="90"/>
      <c r="PF49" s="90"/>
      <c r="PG49" s="90"/>
      <c r="PH49" s="90"/>
      <c r="PI49" s="90"/>
      <c r="PJ49" s="90"/>
      <c r="PK49" s="90"/>
      <c r="PL49" s="90"/>
      <c r="PM49" s="90"/>
      <c r="PN49" s="90"/>
      <c r="PO49" s="90"/>
      <c r="PP49" s="90"/>
      <c r="PQ49" s="90"/>
      <c r="PR49" s="90"/>
      <c r="PS49" s="90"/>
      <c r="PT49" s="90"/>
      <c r="PU49" s="90"/>
      <c r="PV49" s="90"/>
      <c r="PW49" s="90"/>
      <c r="PX49" s="90"/>
      <c r="PY49" s="90"/>
      <c r="PZ49" s="90"/>
      <c r="QA49" s="90"/>
      <c r="QB49" s="90"/>
      <c r="QC49" s="90"/>
      <c r="QD49" s="90"/>
      <c r="QE49" s="90"/>
      <c r="QF49" s="90"/>
      <c r="QG49" s="90"/>
      <c r="QH49" s="90"/>
      <c r="QI49" s="90"/>
      <c r="QJ49" s="90"/>
      <c r="QK49" s="90"/>
      <c r="QL49" s="90"/>
      <c r="QM49" s="90"/>
      <c r="QN49" s="90"/>
      <c r="QO49" s="90"/>
      <c r="QP49" s="90"/>
      <c r="QQ49" s="90"/>
      <c r="QR49" s="90"/>
      <c r="QS49" s="90"/>
      <c r="QT49" s="90"/>
      <c r="QU49" s="90"/>
      <c r="QV49" s="90"/>
      <c r="QW49" s="90"/>
      <c r="QX49" s="90"/>
      <c r="QY49" s="90"/>
      <c r="QZ49" s="90"/>
      <c r="RA49" s="90"/>
      <c r="RB49" s="90"/>
      <c r="RC49" s="90"/>
      <c r="RD49" s="90"/>
      <c r="RE49" s="90"/>
      <c r="RF49" s="90"/>
      <c r="RG49" s="90"/>
      <c r="RH49" s="90"/>
      <c r="RI49" s="90"/>
      <c r="RJ49" s="90"/>
      <c r="RK49" s="90"/>
      <c r="RL49" s="90"/>
      <c r="RM49" s="90"/>
      <c r="RN49" s="90"/>
      <c r="RO49" s="90"/>
      <c r="RP49" s="90"/>
      <c r="RQ49" s="90"/>
      <c r="RR49" s="90"/>
      <c r="RS49" s="90"/>
      <c r="RT49" s="90"/>
      <c r="RU49" s="90"/>
      <c r="RV49" s="90"/>
      <c r="RW49" s="90"/>
      <c r="RX49" s="90"/>
      <c r="RY49" s="90"/>
      <c r="RZ49" s="90"/>
      <c r="SA49" s="90"/>
      <c r="SB49" s="90"/>
      <c r="SC49" s="90"/>
      <c r="SD49" s="90"/>
      <c r="SE49" s="90"/>
      <c r="SF49" s="90"/>
      <c r="SG49" s="90"/>
      <c r="SH49" s="90"/>
      <c r="SI49" s="90"/>
      <c r="SJ49" s="90"/>
      <c r="SK49" s="90"/>
      <c r="SL49" s="90"/>
      <c r="SM49" s="90"/>
      <c r="SN49" s="90"/>
      <c r="SO49" s="90"/>
      <c r="SP49" s="90"/>
      <c r="SQ49" s="90"/>
      <c r="SR49" s="90"/>
      <c r="SS49" s="90"/>
      <c r="ST49" s="90"/>
      <c r="SU49" s="90"/>
      <c r="SV49" s="90"/>
      <c r="SW49" s="90"/>
      <c r="SX49" s="90"/>
      <c r="SY49" s="90"/>
      <c r="SZ49" s="90"/>
      <c r="TA49" s="90"/>
      <c r="TB49" s="90"/>
      <c r="TC49" s="90"/>
      <c r="TD49" s="90"/>
      <c r="TE49" s="90"/>
      <c r="TF49" s="90"/>
      <c r="TG49" s="90"/>
      <c r="TH49" s="90"/>
      <c r="TI49" s="90"/>
      <c r="TJ49" s="90"/>
      <c r="TK49" s="90"/>
      <c r="TL49" s="90"/>
      <c r="TM49" s="90"/>
      <c r="TN49" s="90"/>
      <c r="TO49" s="90"/>
      <c r="TP49" s="90"/>
      <c r="TQ49" s="90"/>
      <c r="TR49" s="90"/>
      <c r="TS49" s="90"/>
      <c r="TT49" s="90"/>
      <c r="TU49" s="90"/>
      <c r="TV49" s="90"/>
      <c r="TW49" s="90"/>
      <c r="TX49" s="90"/>
      <c r="TY49" s="90"/>
      <c r="TZ49" s="90"/>
      <c r="UA49" s="90"/>
      <c r="UB49" s="90"/>
      <c r="UC49" s="90"/>
      <c r="UD49" s="90"/>
      <c r="UE49" s="90"/>
      <c r="UF49" s="90"/>
      <c r="UG49" s="90"/>
      <c r="UH49" s="90"/>
      <c r="UI49" s="90"/>
      <c r="UJ49" s="90"/>
      <c r="UK49" s="90"/>
      <c r="UL49" s="90"/>
      <c r="UM49" s="90"/>
      <c r="UN49" s="90"/>
      <c r="UO49" s="90"/>
      <c r="UP49" s="90"/>
      <c r="UQ49" s="90"/>
      <c r="UR49" s="90"/>
      <c r="US49" s="90"/>
      <c r="UT49" s="90"/>
      <c r="UU49" s="90"/>
      <c r="UV49" s="90"/>
      <c r="UW49" s="90"/>
      <c r="UX49" s="90"/>
      <c r="UY49" s="90"/>
      <c r="UZ49" s="90"/>
      <c r="VA49" s="90"/>
      <c r="VB49" s="90"/>
      <c r="VC49" s="90"/>
      <c r="VD49" s="90"/>
      <c r="VE49" s="90"/>
      <c r="VF49" s="90"/>
      <c r="VG49" s="90"/>
      <c r="VH49" s="90"/>
      <c r="VI49" s="90"/>
      <c r="VJ49" s="90"/>
      <c r="VK49" s="90"/>
      <c r="VL49" s="90"/>
      <c r="VM49" s="90"/>
      <c r="VN49" s="90"/>
      <c r="VO49" s="90"/>
      <c r="VP49" s="90"/>
      <c r="VQ49" s="90"/>
      <c r="VR49" s="90"/>
      <c r="VS49" s="90"/>
      <c r="VT49" s="90"/>
      <c r="VU49" s="90"/>
      <c r="VV49" s="90"/>
      <c r="VW49" s="90"/>
      <c r="VX49" s="90"/>
      <c r="VY49" s="90"/>
      <c r="VZ49" s="90"/>
      <c r="WA49" s="90"/>
      <c r="WB49" s="90"/>
      <c r="WC49" s="90"/>
      <c r="WD49" s="90"/>
      <c r="WE49" s="90"/>
      <c r="WF49" s="90"/>
      <c r="WG49" s="90"/>
      <c r="WH49" s="90"/>
      <c r="WI49" s="90"/>
      <c r="WJ49" s="90"/>
      <c r="WK49" s="90"/>
      <c r="WL49" s="90"/>
      <c r="WM49" s="90"/>
      <c r="WN49" s="90"/>
      <c r="WO49" s="90"/>
      <c r="WP49" s="90"/>
      <c r="WQ49" s="90"/>
      <c r="WR49" s="90"/>
      <c r="WS49" s="90"/>
      <c r="WT49" s="90"/>
      <c r="WU49" s="90"/>
      <c r="WV49" s="90"/>
      <c r="WW49" s="90"/>
      <c r="WX49" s="90"/>
      <c r="WY49" s="90"/>
      <c r="WZ49" s="90"/>
      <c r="XA49" s="90"/>
      <c r="XB49" s="90"/>
      <c r="XC49" s="90"/>
      <c r="XD49" s="90"/>
      <c r="XE49" s="90"/>
      <c r="XF49" s="90"/>
      <c r="XG49" s="90"/>
      <c r="XH49" s="90"/>
      <c r="XI49" s="90"/>
      <c r="XJ49" s="90"/>
      <c r="XK49" s="90"/>
      <c r="XL49" s="90"/>
      <c r="XM49" s="90"/>
      <c r="XN49" s="90"/>
      <c r="XO49" s="90"/>
      <c r="XP49" s="90"/>
      <c r="XQ49" s="90"/>
      <c r="XR49" s="90"/>
      <c r="XS49" s="90"/>
      <c r="XT49" s="90"/>
      <c r="XU49" s="90"/>
      <c r="XV49" s="90"/>
      <c r="XW49" s="90"/>
      <c r="XX49" s="90"/>
      <c r="XY49" s="90"/>
      <c r="XZ49" s="90"/>
      <c r="YA49" s="90"/>
      <c r="YB49" s="90"/>
      <c r="YC49" s="90"/>
      <c r="YD49" s="90"/>
      <c r="YE49" s="90"/>
      <c r="YF49" s="90"/>
      <c r="YG49" s="90"/>
      <c r="YH49" s="90"/>
      <c r="YI49" s="90"/>
      <c r="YJ49" s="90"/>
      <c r="YK49" s="90"/>
      <c r="YL49" s="90"/>
      <c r="YM49" s="90"/>
      <c r="YN49" s="90"/>
      <c r="YO49" s="90"/>
      <c r="YP49" s="90"/>
      <c r="YQ49" s="90"/>
      <c r="YR49" s="90"/>
      <c r="YS49" s="90"/>
      <c r="YT49" s="90"/>
      <c r="YU49" s="90"/>
      <c r="YV49" s="90"/>
      <c r="YW49" s="90"/>
      <c r="YX49" s="90"/>
      <c r="YY49" s="90"/>
      <c r="YZ49" s="90"/>
      <c r="ZA49" s="90"/>
      <c r="ZB49" s="90"/>
      <c r="ZC49" s="90"/>
      <c r="ZD49" s="90"/>
      <c r="ZE49" s="90"/>
      <c r="ZF49" s="90"/>
      <c r="ZG49" s="90"/>
      <c r="ZH49" s="90"/>
      <c r="ZI49" s="90"/>
      <c r="ZJ49" s="90"/>
      <c r="ZK49" s="90"/>
      <c r="ZL49" s="90"/>
      <c r="ZM49" s="90"/>
      <c r="ZN49" s="90"/>
      <c r="ZO49" s="90"/>
      <c r="ZP49" s="90"/>
      <c r="ZQ49" s="90"/>
      <c r="ZR49" s="90"/>
      <c r="ZS49" s="90"/>
      <c r="ZT49" s="90"/>
      <c r="ZU49" s="90"/>
      <c r="ZV49" s="90"/>
      <c r="ZW49" s="90"/>
      <c r="ZX49" s="90"/>
      <c r="ZY49" s="90"/>
      <c r="ZZ49" s="90"/>
      <c r="AAA49" s="90"/>
      <c r="AAB49" s="90"/>
      <c r="AAC49" s="90"/>
      <c r="AAD49" s="90"/>
      <c r="AAE49" s="90"/>
      <c r="AAF49" s="90"/>
      <c r="AAG49" s="90"/>
      <c r="AAH49" s="90"/>
      <c r="AAI49" s="90"/>
      <c r="AAJ49" s="90"/>
      <c r="AAK49" s="90"/>
      <c r="AAL49" s="90"/>
      <c r="AAM49" s="90"/>
      <c r="AAN49" s="90"/>
      <c r="AAO49" s="90"/>
      <c r="AAP49" s="90"/>
      <c r="AAQ49" s="90"/>
      <c r="AAR49" s="90"/>
      <c r="AAS49" s="90"/>
      <c r="AAT49" s="90"/>
      <c r="AAU49" s="90"/>
      <c r="AAV49" s="90"/>
      <c r="AAW49" s="90"/>
      <c r="AAX49" s="90"/>
      <c r="AAY49" s="90"/>
      <c r="AAZ49" s="90"/>
      <c r="ABA49" s="90"/>
      <c r="ABB49" s="90"/>
      <c r="ABC49" s="90"/>
      <c r="ABD49" s="90"/>
      <c r="ABE49" s="90"/>
      <c r="ABF49" s="90"/>
      <c r="ABG49" s="90"/>
      <c r="ABH49" s="90"/>
      <c r="ABI49" s="90"/>
      <c r="ABJ49" s="90"/>
      <c r="ABK49" s="90"/>
      <c r="ABL49" s="90"/>
      <c r="ABM49" s="90"/>
      <c r="ABN49" s="90"/>
      <c r="ABO49" s="90"/>
      <c r="ABP49" s="90"/>
      <c r="ABQ49" s="90"/>
      <c r="ABR49" s="90"/>
      <c r="ABS49" s="90"/>
      <c r="ABT49" s="90"/>
      <c r="ABU49" s="90"/>
      <c r="ABV49" s="90"/>
      <c r="ABW49" s="90"/>
      <c r="ABX49" s="90"/>
      <c r="ABY49" s="90"/>
      <c r="ABZ49" s="90"/>
      <c r="ACA49" s="90"/>
      <c r="ACB49" s="90"/>
      <c r="ACC49" s="90"/>
      <c r="ACD49" s="90"/>
      <c r="ACE49" s="90"/>
      <c r="ACF49" s="90"/>
      <c r="ACG49" s="90"/>
      <c r="ACH49" s="90"/>
      <c r="ACI49" s="90"/>
      <c r="ACJ49" s="90"/>
      <c r="ACK49" s="90"/>
      <c r="ACL49" s="90"/>
      <c r="ACM49" s="90"/>
      <c r="ACN49" s="90"/>
      <c r="ACO49" s="90"/>
      <c r="ACP49" s="90"/>
      <c r="ACQ49" s="90"/>
      <c r="ACR49" s="90"/>
      <c r="ACS49" s="90"/>
      <c r="ACT49" s="90"/>
      <c r="ACU49" s="90"/>
      <c r="ACV49" s="90"/>
      <c r="ACW49" s="90"/>
      <c r="ACX49" s="90"/>
      <c r="ACY49" s="90"/>
      <c r="ACZ49" s="90"/>
      <c r="ADA49" s="90"/>
      <c r="ADB49" s="90"/>
      <c r="ADC49" s="90"/>
      <c r="ADD49" s="90"/>
      <c r="ADE49" s="90"/>
      <c r="ADF49" s="90"/>
      <c r="ADG49" s="90"/>
      <c r="ADH49" s="90"/>
      <c r="ADI49" s="90"/>
      <c r="ADJ49" s="90"/>
      <c r="ADK49" s="90"/>
      <c r="ADL49" s="90"/>
      <c r="ADM49" s="90"/>
      <c r="ADN49" s="90"/>
      <c r="ADO49" s="90"/>
      <c r="ADP49" s="90"/>
      <c r="ADQ49" s="90"/>
      <c r="ADR49" s="90"/>
      <c r="ADS49" s="90"/>
      <c r="ADT49" s="90"/>
      <c r="ADU49" s="90"/>
      <c r="ADV49" s="90"/>
      <c r="ADW49" s="90"/>
      <c r="ADX49" s="90"/>
      <c r="ADY49" s="90"/>
      <c r="ADZ49" s="90"/>
      <c r="AEA49" s="90"/>
      <c r="AEB49" s="90"/>
      <c r="AEC49" s="90"/>
      <c r="AED49" s="90"/>
      <c r="AEE49" s="90"/>
      <c r="AEF49" s="90"/>
      <c r="AEG49" s="90"/>
      <c r="AEH49" s="90"/>
      <c r="AEI49" s="90"/>
      <c r="AEJ49" s="90"/>
      <c r="AEK49" s="90"/>
      <c r="AEL49" s="90"/>
      <c r="AEM49" s="90"/>
      <c r="AEN49" s="90"/>
      <c r="AEO49" s="90"/>
      <c r="AEP49" s="90"/>
      <c r="AEQ49" s="90"/>
      <c r="AER49" s="90"/>
      <c r="AES49" s="90"/>
      <c r="AET49" s="90"/>
      <c r="AEU49" s="90"/>
      <c r="AEV49" s="90"/>
      <c r="AEW49" s="90"/>
      <c r="AEX49" s="90"/>
      <c r="AEY49" s="90"/>
      <c r="AEZ49" s="90"/>
      <c r="AFA49" s="90"/>
      <c r="AFB49" s="90"/>
      <c r="AFC49" s="90"/>
      <c r="AFD49" s="90"/>
      <c r="AFE49" s="90"/>
      <c r="AFF49" s="90"/>
      <c r="AFG49" s="90"/>
      <c r="AFH49" s="90"/>
      <c r="AFI49" s="90"/>
      <c r="AFJ49" s="90"/>
      <c r="AFK49" s="90"/>
      <c r="AFL49" s="90"/>
      <c r="AFM49" s="90"/>
      <c r="AFN49" s="90"/>
      <c r="AFO49" s="90"/>
      <c r="AFP49" s="90"/>
      <c r="AFQ49" s="90"/>
      <c r="AFR49" s="90"/>
      <c r="AFS49" s="90"/>
      <c r="AFT49" s="90"/>
      <c r="AFU49" s="90"/>
      <c r="AFV49" s="90"/>
      <c r="AFW49" s="90"/>
      <c r="AFX49" s="90"/>
      <c r="AFY49" s="90"/>
      <c r="AFZ49" s="90"/>
      <c r="AGA49" s="90"/>
      <c r="AGB49" s="90"/>
      <c r="AGC49" s="90"/>
      <c r="AGD49" s="90"/>
      <c r="AGE49" s="90"/>
      <c r="AGF49" s="90"/>
      <c r="AGG49" s="90"/>
      <c r="AGH49" s="90"/>
      <c r="AGI49" s="90"/>
      <c r="AGJ49" s="90"/>
      <c r="AGK49" s="90"/>
      <c r="AGL49" s="90"/>
      <c r="AGM49" s="90"/>
      <c r="AGN49" s="90"/>
      <c r="AGO49" s="90"/>
      <c r="AGP49" s="90"/>
      <c r="AGQ49" s="90"/>
      <c r="AGR49" s="90"/>
      <c r="AGS49" s="90"/>
      <c r="AGT49" s="90"/>
      <c r="AGU49" s="90"/>
      <c r="AGV49" s="90"/>
      <c r="AGW49" s="90"/>
      <c r="AGX49" s="90"/>
      <c r="AGY49" s="90"/>
      <c r="AGZ49" s="90"/>
      <c r="AHA49" s="90"/>
      <c r="AHB49" s="90"/>
      <c r="AHC49" s="90"/>
      <c r="AHD49" s="90"/>
      <c r="AHE49" s="90"/>
      <c r="AHF49" s="90"/>
      <c r="AHG49" s="90"/>
      <c r="AHH49" s="90"/>
      <c r="AHI49" s="90"/>
      <c r="AHJ49" s="90"/>
      <c r="AHK49" s="90"/>
      <c r="AHL49" s="90"/>
      <c r="AHM49" s="90"/>
      <c r="AHN49" s="90"/>
      <c r="AHO49" s="90"/>
      <c r="AHP49" s="90"/>
      <c r="AHQ49" s="90"/>
      <c r="AHR49" s="90"/>
      <c r="AHS49" s="90"/>
      <c r="AHT49" s="90"/>
      <c r="AHU49" s="90"/>
      <c r="AHV49" s="90"/>
      <c r="AHW49" s="90"/>
      <c r="AHX49" s="90"/>
      <c r="AHY49" s="90"/>
      <c r="AHZ49" s="90"/>
      <c r="AIA49" s="90"/>
      <c r="AIB49" s="90"/>
      <c r="AIC49" s="90"/>
      <c r="AID49" s="90"/>
      <c r="AIE49" s="90"/>
      <c r="AIF49" s="90"/>
      <c r="AIG49" s="90"/>
      <c r="AIH49" s="90"/>
      <c r="AII49" s="90"/>
      <c r="AIJ49" s="90"/>
      <c r="AIK49" s="90"/>
      <c r="AIL49" s="90"/>
      <c r="AIM49" s="90"/>
      <c r="AIN49" s="90"/>
      <c r="AIO49" s="90"/>
      <c r="AIP49" s="90"/>
      <c r="AIQ49" s="90"/>
      <c r="AIR49" s="90"/>
      <c r="AIS49" s="90"/>
      <c r="AIT49" s="90"/>
      <c r="AIU49" s="90"/>
      <c r="AIV49" s="90"/>
      <c r="AIW49" s="90"/>
      <c r="AIX49" s="90"/>
      <c r="AIY49" s="90"/>
      <c r="AIZ49" s="90"/>
      <c r="AJA49" s="90"/>
      <c r="AJB49" s="90"/>
      <c r="AJC49" s="90"/>
      <c r="AJD49" s="90"/>
      <c r="AJE49" s="90"/>
      <c r="AJF49" s="90"/>
      <c r="AJG49" s="90"/>
      <c r="AJH49" s="90"/>
      <c r="AJI49" s="90"/>
      <c r="AJJ49" s="90"/>
      <c r="AJK49" s="90"/>
      <c r="AJL49" s="90"/>
      <c r="AJM49" s="90"/>
      <c r="AJN49" s="90"/>
      <c r="AJO49" s="90"/>
      <c r="AJP49" s="90"/>
      <c r="AJQ49" s="90"/>
      <c r="AJR49" s="90"/>
      <c r="AJS49" s="90"/>
      <c r="AJT49" s="90"/>
      <c r="AJU49" s="90"/>
      <c r="AJV49" s="90"/>
      <c r="AJW49" s="90"/>
      <c r="AJX49" s="90"/>
      <c r="AJY49" s="90"/>
      <c r="AJZ49" s="90"/>
      <c r="AKA49" s="90"/>
      <c r="AKB49" s="90"/>
      <c r="AKC49" s="90"/>
      <c r="AKD49" s="90"/>
      <c r="AKE49" s="90"/>
      <c r="AKF49" s="90"/>
      <c r="AKG49" s="90"/>
      <c r="AKH49" s="90"/>
      <c r="AKI49" s="90"/>
      <c r="AKJ49" s="90"/>
      <c r="AKK49" s="90"/>
      <c r="AKL49" s="90"/>
      <c r="AKM49" s="90"/>
      <c r="AKN49" s="90"/>
      <c r="AKO49" s="90"/>
      <c r="AKP49" s="90"/>
      <c r="AKQ49" s="90"/>
      <c r="AKR49" s="90"/>
      <c r="AKS49" s="90"/>
      <c r="AKT49" s="90"/>
      <c r="AKU49" s="90"/>
      <c r="AKV49" s="90"/>
      <c r="AKW49" s="90"/>
      <c r="AKX49" s="90"/>
      <c r="AKY49" s="90"/>
      <c r="AKZ49" s="90"/>
      <c r="ALA49" s="90"/>
      <c r="ALB49" s="90"/>
      <c r="ALC49" s="90"/>
      <c r="ALD49" s="90"/>
      <c r="ALE49" s="90"/>
      <c r="ALF49" s="90"/>
      <c r="ALG49" s="90"/>
      <c r="ALH49" s="90"/>
      <c r="ALI49" s="90"/>
      <c r="ALJ49" s="90"/>
      <c r="ALK49" s="90"/>
      <c r="ALL49" s="90"/>
      <c r="ALM49" s="90"/>
      <c r="ALN49" s="90"/>
      <c r="ALO49" s="90"/>
      <c r="ALP49" s="90"/>
      <c r="ALQ49" s="90"/>
      <c r="ALR49" s="90"/>
      <c r="ALS49" s="90"/>
      <c r="ALT49" s="90"/>
      <c r="ALU49" s="90"/>
      <c r="ALV49" s="90"/>
      <c r="ALW49" s="90"/>
      <c r="ALX49" s="90"/>
      <c r="ALY49" s="90"/>
      <c r="ALZ49" s="90"/>
      <c r="AMA49" s="90"/>
      <c r="AMB49" s="90"/>
      <c r="AMC49" s="90"/>
      <c r="AMD49" s="90"/>
      <c r="AME49" s="90"/>
      <c r="AMF49" s="90"/>
      <c r="AMG49" s="90"/>
      <c r="AMH49" s="90"/>
      <c r="AMI49" s="90"/>
      <c r="AMJ49" s="90"/>
      <c r="AMK49" s="90"/>
      <c r="AML49" s="90"/>
      <c r="AMM49" s="90"/>
      <c r="AMN49" s="90"/>
      <c r="AMO49" s="90"/>
      <c r="AMP49" s="90"/>
      <c r="AMQ49" s="90"/>
      <c r="AMR49" s="90"/>
      <c r="AMS49" s="90"/>
      <c r="AMT49" s="90"/>
      <c r="AMU49" s="90"/>
      <c r="AMV49" s="90"/>
      <c r="AMW49" s="90"/>
      <c r="AMX49" s="90"/>
      <c r="AMY49" s="90"/>
      <c r="AMZ49" s="90"/>
      <c r="ANA49" s="90"/>
      <c r="ANB49" s="90"/>
      <c r="ANC49" s="90"/>
      <c r="AND49" s="90"/>
      <c r="ANE49" s="90"/>
      <c r="ANF49" s="90"/>
      <c r="ANG49" s="90"/>
      <c r="ANH49" s="90"/>
      <c r="ANI49" s="90"/>
      <c r="ANJ49" s="90"/>
      <c r="ANK49" s="90"/>
      <c r="ANL49" s="90"/>
      <c r="ANM49" s="90"/>
      <c r="ANN49" s="90"/>
      <c r="ANO49" s="90"/>
      <c r="ANP49" s="90"/>
      <c r="ANQ49" s="90"/>
      <c r="ANR49" s="90"/>
      <c r="ANS49" s="90"/>
      <c r="ANT49" s="90"/>
      <c r="ANU49" s="90"/>
      <c r="ANV49" s="90"/>
      <c r="ANW49" s="90"/>
      <c r="ANX49" s="90"/>
      <c r="ANY49" s="90"/>
      <c r="ANZ49" s="90"/>
      <c r="AOA49" s="90"/>
      <c r="AOB49" s="90"/>
      <c r="AOC49" s="90"/>
      <c r="AOD49" s="90"/>
      <c r="AOE49" s="90"/>
      <c r="AOF49" s="90"/>
      <c r="AOG49" s="90"/>
      <c r="AOH49" s="90"/>
      <c r="AOI49" s="90"/>
      <c r="AOJ49" s="90"/>
      <c r="AOK49" s="90"/>
      <c r="AOL49" s="90"/>
      <c r="AOM49" s="90"/>
      <c r="AON49" s="90"/>
      <c r="AOO49" s="90"/>
      <c r="AOP49" s="90"/>
      <c r="AOQ49" s="90"/>
      <c r="AOR49" s="90"/>
      <c r="AOS49" s="90"/>
      <c r="AOT49" s="90"/>
      <c r="AOU49" s="90"/>
      <c r="AOV49" s="90"/>
      <c r="AOW49" s="90"/>
      <c r="AOX49" s="90"/>
      <c r="AOY49" s="90"/>
      <c r="AOZ49" s="90"/>
      <c r="APA49" s="90"/>
      <c r="APB49" s="90"/>
      <c r="APC49" s="90"/>
      <c r="APD49" s="90"/>
      <c r="APE49" s="90"/>
      <c r="APF49" s="90"/>
      <c r="APG49" s="90"/>
      <c r="APH49" s="90"/>
      <c r="API49" s="90"/>
      <c r="APJ49" s="90"/>
      <c r="APK49" s="90"/>
      <c r="APL49" s="90"/>
      <c r="APM49" s="90"/>
      <c r="APN49" s="90"/>
      <c r="APO49" s="90"/>
      <c r="APP49" s="90"/>
      <c r="APQ49" s="90"/>
      <c r="APR49" s="90"/>
      <c r="APS49" s="90"/>
      <c r="APT49" s="90"/>
      <c r="APU49" s="90"/>
      <c r="APV49" s="90"/>
      <c r="APW49" s="90"/>
      <c r="APX49" s="90"/>
      <c r="APY49" s="90"/>
      <c r="APZ49" s="90"/>
      <c r="AQA49" s="90"/>
      <c r="AQB49" s="90"/>
      <c r="AQC49" s="90"/>
      <c r="AQD49" s="90"/>
      <c r="AQE49" s="90"/>
      <c r="AQF49" s="90"/>
      <c r="AQG49" s="90"/>
      <c r="AQH49" s="90"/>
      <c r="AQI49" s="90"/>
      <c r="AQJ49" s="90"/>
      <c r="AQK49" s="90"/>
      <c r="AQL49" s="90"/>
      <c r="AQM49" s="90"/>
      <c r="AQN49" s="90"/>
      <c r="AQO49" s="90"/>
      <c r="AQP49" s="90"/>
      <c r="AQQ49" s="90"/>
      <c r="AQR49" s="90"/>
      <c r="AQS49" s="90"/>
      <c r="AQT49" s="90"/>
      <c r="AQU49" s="90"/>
      <c r="AQV49" s="90"/>
      <c r="AQW49" s="90"/>
      <c r="AQX49" s="90"/>
      <c r="AQY49" s="90"/>
      <c r="AQZ49" s="90"/>
      <c r="ARA49" s="90"/>
      <c r="ARB49" s="90"/>
      <c r="ARC49" s="90"/>
      <c r="ARD49" s="90"/>
      <c r="ARE49" s="90"/>
      <c r="ARF49" s="90"/>
      <c r="ARG49" s="90"/>
      <c r="ARH49" s="90"/>
      <c r="ARI49" s="90"/>
      <c r="ARJ49" s="90"/>
      <c r="ARK49" s="90"/>
      <c r="ARL49" s="90"/>
      <c r="ARM49" s="90"/>
      <c r="ARN49" s="90"/>
      <c r="ARO49" s="90"/>
      <c r="ARP49" s="90"/>
      <c r="ARQ49" s="90"/>
      <c r="ARR49" s="90"/>
      <c r="ARS49" s="90"/>
      <c r="ART49" s="90"/>
      <c r="ARU49" s="90"/>
      <c r="ARV49" s="90"/>
      <c r="ARW49" s="90"/>
      <c r="ARX49" s="90"/>
      <c r="ARY49" s="90"/>
      <c r="ARZ49" s="90"/>
      <c r="ASA49" s="90"/>
      <c r="ASB49" s="90"/>
      <c r="ASC49" s="90"/>
      <c r="ASD49" s="90"/>
      <c r="ASE49" s="90"/>
      <c r="ASF49" s="90"/>
      <c r="ASG49" s="90"/>
      <c r="ASH49" s="90"/>
      <c r="ASI49" s="90"/>
      <c r="ASJ49" s="90"/>
      <c r="ASK49" s="90"/>
      <c r="ASL49" s="90"/>
      <c r="ASM49" s="90"/>
      <c r="ASN49" s="90"/>
      <c r="ASO49" s="90"/>
      <c r="ASP49" s="90"/>
      <c r="ASQ49" s="90"/>
      <c r="ASR49" s="90"/>
      <c r="ASS49" s="90"/>
      <c r="AST49" s="90"/>
      <c r="ASU49" s="90"/>
      <c r="ASV49" s="90"/>
      <c r="ASW49" s="90"/>
      <c r="ASX49" s="90"/>
      <c r="ASY49" s="90"/>
      <c r="ASZ49" s="90"/>
      <c r="ATA49" s="90"/>
      <c r="ATB49" s="90"/>
      <c r="ATC49" s="90"/>
      <c r="ATD49" s="90"/>
      <c r="ATE49" s="90"/>
      <c r="ATF49" s="90"/>
      <c r="ATG49" s="90"/>
      <c r="ATH49" s="90"/>
      <c r="ATI49" s="90"/>
      <c r="ATJ49" s="90"/>
      <c r="ATK49" s="90"/>
      <c r="ATL49" s="90"/>
      <c r="ATM49" s="90"/>
      <c r="ATN49" s="90"/>
      <c r="ATO49" s="90"/>
      <c r="ATP49" s="90"/>
      <c r="ATQ49" s="90"/>
      <c r="ATR49" s="90"/>
      <c r="ATS49" s="90"/>
      <c r="ATT49" s="90"/>
      <c r="ATU49" s="90"/>
      <c r="ATV49" s="90"/>
      <c r="ATW49" s="90"/>
      <c r="ATX49" s="90"/>
      <c r="ATY49" s="90"/>
      <c r="ATZ49" s="90"/>
      <c r="AUA49" s="90"/>
      <c r="AUB49" s="90"/>
      <c r="AUC49" s="90"/>
      <c r="AUD49" s="90"/>
      <c r="AUE49" s="90"/>
      <c r="AUF49" s="90"/>
      <c r="AUG49" s="90"/>
      <c r="AUH49" s="90"/>
      <c r="AUI49" s="90"/>
      <c r="AUJ49" s="90"/>
      <c r="AUK49" s="90"/>
      <c r="AUL49" s="90"/>
      <c r="AUM49" s="90"/>
      <c r="AUN49" s="90"/>
      <c r="AUO49" s="90"/>
      <c r="AUP49" s="90"/>
      <c r="AUQ49" s="90"/>
      <c r="AUR49" s="90"/>
      <c r="AUS49" s="90"/>
      <c r="AUT49" s="90"/>
      <c r="AUU49" s="90"/>
      <c r="AUV49" s="90"/>
      <c r="AUW49" s="90"/>
      <c r="AUX49" s="90"/>
      <c r="AUY49" s="90"/>
      <c r="AUZ49" s="90"/>
      <c r="AVA49" s="90"/>
      <c r="AVB49" s="90"/>
      <c r="AVC49" s="90"/>
      <c r="AVD49" s="90"/>
      <c r="AVE49" s="90"/>
      <c r="AVF49" s="90"/>
      <c r="AVG49" s="90"/>
      <c r="AVH49" s="90"/>
      <c r="AVI49" s="90"/>
      <c r="AVJ49" s="90"/>
      <c r="AVK49" s="90"/>
      <c r="AVL49" s="90"/>
      <c r="AVM49" s="90"/>
      <c r="AVN49" s="90"/>
      <c r="AVO49" s="90"/>
      <c r="AVP49" s="90"/>
      <c r="AVQ49" s="90"/>
      <c r="AVR49" s="90"/>
      <c r="AVS49" s="90"/>
      <c r="AVT49" s="90"/>
      <c r="AVU49" s="90"/>
      <c r="AVV49" s="90"/>
      <c r="AVW49" s="90"/>
      <c r="AVX49" s="90"/>
      <c r="AVY49" s="90"/>
      <c r="AVZ49" s="90"/>
      <c r="AWA49" s="90"/>
      <c r="AWB49" s="90"/>
      <c r="AWC49" s="90"/>
      <c r="AWD49" s="90"/>
      <c r="AWE49" s="90"/>
      <c r="AWF49" s="90"/>
      <c r="AWG49" s="90"/>
      <c r="AWH49" s="90"/>
      <c r="AWI49" s="90"/>
      <c r="AWJ49" s="90"/>
      <c r="AWK49" s="90"/>
      <c r="AWL49" s="90"/>
      <c r="AWM49" s="90"/>
      <c r="AWN49" s="90"/>
      <c r="AWO49" s="90"/>
      <c r="AWP49" s="90"/>
      <c r="AWQ49" s="90"/>
      <c r="AWR49" s="90"/>
      <c r="AWS49" s="90"/>
      <c r="AWT49" s="90"/>
      <c r="AWU49" s="90"/>
      <c r="AWV49" s="90"/>
      <c r="AWW49" s="90"/>
      <c r="AWX49" s="90"/>
      <c r="AWY49" s="90"/>
      <c r="AWZ49" s="90"/>
      <c r="AXA49" s="90"/>
      <c r="AXB49" s="90"/>
      <c r="AXC49" s="90"/>
      <c r="AXD49" s="90"/>
      <c r="AXE49" s="90"/>
      <c r="AXF49" s="90"/>
      <c r="AXG49" s="90"/>
      <c r="AXH49" s="90"/>
      <c r="AXI49" s="90"/>
      <c r="AXJ49" s="90"/>
      <c r="AXK49" s="90"/>
      <c r="AXL49" s="90"/>
      <c r="AXM49" s="90"/>
      <c r="AXN49" s="90"/>
      <c r="AXO49" s="90"/>
      <c r="AXP49" s="90"/>
      <c r="AXQ49" s="90"/>
      <c r="AXR49" s="90"/>
      <c r="AXS49" s="90"/>
      <c r="AXT49" s="90"/>
      <c r="AXU49" s="90"/>
      <c r="AXV49" s="90"/>
      <c r="AXW49" s="90"/>
      <c r="AXX49" s="90"/>
      <c r="AXY49" s="90"/>
      <c r="AXZ49" s="90"/>
      <c r="AYA49" s="90"/>
      <c r="AYB49" s="90"/>
      <c r="AYC49" s="90"/>
      <c r="AYD49" s="90"/>
      <c r="AYE49" s="90"/>
      <c r="AYF49" s="90"/>
      <c r="AYG49" s="90"/>
      <c r="AYH49" s="90"/>
      <c r="AYI49" s="90"/>
      <c r="AYJ49" s="90"/>
      <c r="AYK49" s="90"/>
      <c r="AYL49" s="90"/>
      <c r="AYM49" s="90"/>
      <c r="AYN49" s="90"/>
      <c r="AYO49" s="90"/>
      <c r="AYP49" s="90"/>
      <c r="AYQ49" s="90"/>
      <c r="AYR49" s="90"/>
      <c r="AYS49" s="90"/>
      <c r="AYT49" s="90"/>
      <c r="AYU49" s="90"/>
      <c r="AYV49" s="90"/>
      <c r="AYW49" s="90"/>
      <c r="AYX49" s="90"/>
      <c r="AYY49" s="90"/>
      <c r="AYZ49" s="90"/>
      <c r="AZA49" s="90"/>
      <c r="AZB49" s="90"/>
      <c r="AZC49" s="90"/>
      <c r="AZD49" s="90"/>
      <c r="AZE49" s="90"/>
      <c r="AZF49" s="90"/>
      <c r="AZG49" s="90"/>
      <c r="AZH49" s="90"/>
      <c r="AZI49" s="90"/>
      <c r="AZJ49" s="90"/>
      <c r="AZK49" s="90"/>
      <c r="AZL49" s="90"/>
      <c r="AZM49" s="90"/>
      <c r="AZN49" s="90"/>
      <c r="AZO49" s="90"/>
      <c r="AZP49" s="90"/>
      <c r="AZQ49" s="90"/>
      <c r="AZR49" s="90"/>
      <c r="AZS49" s="90"/>
      <c r="AZT49" s="90"/>
      <c r="AZU49" s="90"/>
      <c r="AZV49" s="90"/>
      <c r="AZW49" s="90"/>
      <c r="AZX49" s="90"/>
      <c r="AZY49" s="90"/>
      <c r="AZZ49" s="90"/>
      <c r="BAA49" s="90"/>
      <c r="BAB49" s="90"/>
      <c r="BAC49" s="90"/>
      <c r="BAD49" s="90"/>
      <c r="BAE49" s="90"/>
      <c r="BAF49" s="90"/>
      <c r="BAG49" s="90"/>
      <c r="BAH49" s="90"/>
      <c r="BAI49" s="90"/>
      <c r="BAJ49" s="90"/>
      <c r="BAK49" s="90"/>
      <c r="BAL49" s="90"/>
      <c r="BAM49" s="90"/>
      <c r="BAN49" s="90"/>
      <c r="BAO49" s="90"/>
      <c r="BAP49" s="90"/>
      <c r="BAQ49" s="90"/>
      <c r="BAR49" s="90"/>
      <c r="BAS49" s="90"/>
      <c r="BAT49" s="90"/>
      <c r="BAU49" s="90"/>
      <c r="BAV49" s="90"/>
      <c r="BAW49" s="90"/>
      <c r="BAX49" s="90"/>
      <c r="BAY49" s="90"/>
      <c r="BAZ49" s="90"/>
      <c r="BBA49" s="90"/>
      <c r="BBB49" s="90"/>
      <c r="BBC49" s="90"/>
      <c r="BBD49" s="90"/>
      <c r="BBE49" s="90"/>
      <c r="BBF49" s="90"/>
      <c r="BBG49" s="90"/>
      <c r="BBH49" s="90"/>
      <c r="BBI49" s="90"/>
      <c r="BBJ49" s="90"/>
      <c r="BBK49" s="90"/>
      <c r="BBL49" s="90"/>
      <c r="BBM49" s="90"/>
      <c r="BBN49" s="90"/>
      <c r="BBO49" s="90"/>
      <c r="BBP49" s="90"/>
      <c r="BBQ49" s="90"/>
      <c r="BBR49" s="90"/>
      <c r="BBS49" s="90"/>
      <c r="BBT49" s="90"/>
      <c r="BBU49" s="90"/>
      <c r="BBV49" s="90"/>
      <c r="BBW49" s="90"/>
      <c r="BBX49" s="90"/>
      <c r="BBY49" s="90"/>
      <c r="BBZ49" s="90"/>
      <c r="BCA49" s="90"/>
      <c r="BCB49" s="90"/>
      <c r="BCC49" s="90"/>
      <c r="BCD49" s="90"/>
      <c r="BCE49" s="90"/>
      <c r="BCF49" s="90"/>
      <c r="BCG49" s="90"/>
      <c r="BCH49" s="90"/>
      <c r="BCI49" s="90"/>
      <c r="BCJ49" s="90"/>
      <c r="BCK49" s="90"/>
      <c r="BCL49" s="90"/>
      <c r="BCM49" s="90"/>
      <c r="BCN49" s="90"/>
      <c r="BCO49" s="90"/>
      <c r="BCP49" s="90"/>
      <c r="BCQ49" s="90"/>
      <c r="BCR49" s="90"/>
      <c r="BCS49" s="90"/>
      <c r="BCT49" s="90"/>
      <c r="BCU49" s="90"/>
      <c r="BCV49" s="90"/>
      <c r="BCW49" s="90"/>
      <c r="BCX49" s="90"/>
      <c r="BCY49" s="90"/>
      <c r="BCZ49" s="90"/>
      <c r="BDA49" s="90"/>
      <c r="BDB49" s="90"/>
      <c r="BDC49" s="90"/>
      <c r="BDD49" s="90"/>
      <c r="BDE49" s="90"/>
      <c r="BDF49" s="90"/>
      <c r="BDG49" s="90"/>
      <c r="BDH49" s="90"/>
      <c r="BDI49" s="90"/>
      <c r="BDJ49" s="90"/>
      <c r="BDK49" s="90"/>
      <c r="BDL49" s="90"/>
      <c r="BDM49" s="90"/>
      <c r="BDN49" s="90"/>
      <c r="BDO49" s="90"/>
      <c r="BDP49" s="90"/>
      <c r="BDQ49" s="90"/>
      <c r="BDR49" s="90"/>
      <c r="BDS49" s="90"/>
      <c r="BDT49" s="90"/>
      <c r="BDU49" s="90"/>
      <c r="BDV49" s="90"/>
      <c r="BDW49" s="90"/>
      <c r="BDX49" s="90"/>
      <c r="BDY49" s="90"/>
      <c r="BDZ49" s="90"/>
      <c r="BEA49" s="90"/>
      <c r="BEB49" s="90"/>
      <c r="BEC49" s="90"/>
      <c r="BED49" s="90"/>
      <c r="BEE49" s="90"/>
      <c r="BEF49" s="90"/>
      <c r="BEG49" s="90"/>
      <c r="BEH49" s="90"/>
      <c r="BEI49" s="90"/>
      <c r="BEJ49" s="90"/>
      <c r="BEK49" s="90"/>
      <c r="BEL49" s="90"/>
      <c r="BEM49" s="90"/>
      <c r="BEN49" s="90"/>
      <c r="BEO49" s="90"/>
      <c r="BEP49" s="90"/>
      <c r="BEQ49" s="90"/>
      <c r="BER49" s="90"/>
      <c r="BES49" s="90"/>
      <c r="BET49" s="90"/>
      <c r="BEU49" s="90"/>
      <c r="BEV49" s="90"/>
      <c r="BEW49" s="90"/>
      <c r="BEX49" s="90"/>
      <c r="BEY49" s="90"/>
      <c r="BEZ49" s="90"/>
      <c r="BFA49" s="90"/>
      <c r="BFB49" s="90"/>
      <c r="BFC49" s="90"/>
      <c r="BFD49" s="90"/>
      <c r="BFE49" s="90"/>
      <c r="BFF49" s="90"/>
      <c r="BFG49" s="90"/>
      <c r="BFH49" s="90"/>
      <c r="BFI49" s="90"/>
      <c r="BFJ49" s="90"/>
      <c r="BFK49" s="90"/>
      <c r="BFL49" s="90"/>
      <c r="BFM49" s="90"/>
      <c r="BFN49" s="90"/>
      <c r="BFO49" s="90"/>
      <c r="BFP49" s="90"/>
      <c r="BFQ49" s="90"/>
      <c r="BFR49" s="90"/>
      <c r="BFS49" s="90"/>
      <c r="BFT49" s="90"/>
      <c r="BFU49" s="90"/>
      <c r="BFV49" s="90"/>
      <c r="BFW49" s="90"/>
      <c r="BFX49" s="90"/>
      <c r="BFY49" s="90"/>
      <c r="BFZ49" s="90"/>
      <c r="BGA49" s="90"/>
    </row>
    <row r="50" spans="1:1535" s="156" customFormat="1" ht="12" customHeight="1" x14ac:dyDescent="0.2">
      <c r="A50" s="345" t="s">
        <v>140</v>
      </c>
      <c r="B50" s="346"/>
      <c r="C50" s="182">
        <f>Zápisy!W193</f>
        <v>2</v>
      </c>
      <c r="D50" s="170">
        <f>Zápisy!X193</f>
        <v>4</v>
      </c>
      <c r="E50" s="167">
        <f>Zápisy!U37</f>
        <v>6</v>
      </c>
      <c r="F50" s="177">
        <f>Zápisy!V37</f>
        <v>0</v>
      </c>
      <c r="G50" s="137">
        <f>Zápisy!U1381</f>
        <v>0</v>
      </c>
      <c r="H50" s="170">
        <f>Zápisy!V1381</f>
        <v>6</v>
      </c>
      <c r="I50" s="167">
        <f>Zápisy!W2525</f>
        <v>4</v>
      </c>
      <c r="J50" s="177">
        <f>Zápisy!X2525</f>
        <v>2</v>
      </c>
      <c r="K50" s="137">
        <f>Zápisy!W1184</f>
        <v>0</v>
      </c>
      <c r="L50" s="170">
        <f>Zápisy!X1184</f>
        <v>6</v>
      </c>
      <c r="M50" s="167">
        <f>Zápisy!U2372</f>
        <v>6</v>
      </c>
      <c r="N50" s="177">
        <f>Zápisy!V2372</f>
        <v>0</v>
      </c>
      <c r="O50" s="137">
        <f>Zápisy!U985</f>
        <v>0</v>
      </c>
      <c r="P50" s="170">
        <f>Zápisy!V985</f>
        <v>6</v>
      </c>
      <c r="Q50" s="167">
        <f>Zápisy!W2217</f>
        <v>4</v>
      </c>
      <c r="R50" s="177">
        <f>Zápisy!X2217</f>
        <v>2</v>
      </c>
      <c r="S50" s="137">
        <f>Zápisy!W788</f>
        <v>6</v>
      </c>
      <c r="T50" s="170">
        <f>Zápisy!X788</f>
        <v>0</v>
      </c>
      <c r="U50" s="167">
        <f>Zápisy!U2064</f>
        <v>2</v>
      </c>
      <c r="V50" s="177">
        <f>Zápisy!V2064</f>
        <v>4</v>
      </c>
      <c r="W50" s="137">
        <f>Zápisy!U589</f>
        <v>6</v>
      </c>
      <c r="X50" s="170">
        <f>Zápisy!V589</f>
        <v>0</v>
      </c>
      <c r="Y50" s="167">
        <f>Zápisy!W1909</f>
        <v>6</v>
      </c>
      <c r="Z50" s="177">
        <f>Zápisy!X1909</f>
        <v>0</v>
      </c>
      <c r="AA50" s="137">
        <f>Zápisy!W392</f>
        <v>4</v>
      </c>
      <c r="AB50" s="170">
        <f>Zápisy!X392</f>
        <v>2</v>
      </c>
      <c r="AC50" s="167">
        <f>Zápisy!U1756</f>
        <v>4</v>
      </c>
      <c r="AD50" s="177">
        <f>Zápisy!V1756</f>
        <v>2</v>
      </c>
      <c r="AE50" s="310">
        <v>1</v>
      </c>
      <c r="AF50" s="311"/>
      <c r="AG50" s="167">
        <f>Zápisy!W1580</f>
        <v>2</v>
      </c>
      <c r="AH50" s="134">
        <f>Zápisy!X1580</f>
        <v>4</v>
      </c>
      <c r="AI50" s="351">
        <f>SUM(CD50:DI50)</f>
        <v>15</v>
      </c>
      <c r="AJ50" s="420">
        <f>SUM(DK50:EP52)</f>
        <v>9</v>
      </c>
      <c r="AK50" s="420">
        <f>SUM(ER50:FW52)</f>
        <v>0</v>
      </c>
      <c r="AL50" s="420">
        <f>SUM(FY50:HD52)</f>
        <v>6</v>
      </c>
      <c r="AM50" s="376">
        <f>SUM(HF50:IK52)</f>
        <v>52</v>
      </c>
      <c r="AN50" s="443" t="s">
        <v>62</v>
      </c>
      <c r="AO50" s="399">
        <f>SUM(IM50:JR52)</f>
        <v>38</v>
      </c>
      <c r="AP50" s="394">
        <f>SUM(JT50:KY52)</f>
        <v>66.5</v>
      </c>
      <c r="AQ50" s="400" t="s">
        <v>62</v>
      </c>
      <c r="AR50" s="395">
        <f>SUM(LA50:MF52)</f>
        <v>53.5</v>
      </c>
      <c r="AS50" s="355">
        <f>IF(AI50=0,0,ML50/AI50)</f>
        <v>982.6</v>
      </c>
      <c r="AT50" s="352">
        <f>SUM(AW50:CB52)</f>
        <v>18</v>
      </c>
      <c r="AU50" s="342">
        <f t="shared" ref="AU50" si="26">RANK(MN50,$MN$8:$MN$55)</f>
        <v>9</v>
      </c>
      <c r="AV50" s="90"/>
      <c r="AW50" s="334">
        <f>IF(C50&gt;D50,2,IF(AND(C50=D50,C50&gt;1),1,0))</f>
        <v>0</v>
      </c>
      <c r="AX50" s="334"/>
      <c r="AY50" s="334">
        <f>IF(E50&gt;F50,2,IF(AND(E50=F50,E50&gt;1),1,0))</f>
        <v>2</v>
      </c>
      <c r="AZ50" s="334"/>
      <c r="BA50" s="334">
        <f>IF(G50&gt;H50,2,IF(AND(G50=H50,G50&gt;1),1,0))</f>
        <v>0</v>
      </c>
      <c r="BB50" s="334"/>
      <c r="BC50" s="334">
        <f>IF(I50&gt;J50,2,IF(AND(I50=J50,I50&gt;1),1,0))</f>
        <v>2</v>
      </c>
      <c r="BD50" s="334"/>
      <c r="BE50" s="334">
        <f>IF(K50&gt;L50,2,IF(AND(K50=L50,K50&gt;1),1,0))</f>
        <v>0</v>
      </c>
      <c r="BF50" s="334"/>
      <c r="BG50" s="334">
        <f>IF(M50&gt;N50,2,IF(AND(M50=N50,M50&gt;1),1,0))</f>
        <v>2</v>
      </c>
      <c r="BH50" s="334"/>
      <c r="BI50" s="334">
        <f>IF(O50&gt;P50,2,IF(AND(O50=P50,O50&gt;1),1,0))</f>
        <v>0</v>
      </c>
      <c r="BJ50" s="334"/>
      <c r="BK50" s="334">
        <f>IF(Q50&gt;R50,2,IF(AND(Q50=R50,Q50&gt;1),1,0))</f>
        <v>2</v>
      </c>
      <c r="BL50" s="334"/>
      <c r="BM50" s="334">
        <f>IF(S50&gt;T50,2,IF(AND(S50=T50,S50&gt;1),1,0))</f>
        <v>2</v>
      </c>
      <c r="BN50" s="334"/>
      <c r="BO50" s="334">
        <f>IF(U50&gt;V50,2,IF(AND(U50=V50,U50&gt;1),1,0))</f>
        <v>0</v>
      </c>
      <c r="BP50" s="334"/>
      <c r="BQ50" s="334">
        <f>IF(W50&gt;X50,2,IF(AND(W50=X50,W50&gt;1),1,0))</f>
        <v>2</v>
      </c>
      <c r="BR50" s="334"/>
      <c r="BS50" s="334">
        <f>IF(Y50&gt;Z50,2,IF(AND(Y50=Z50,Y50&gt;1),1,0))</f>
        <v>2</v>
      </c>
      <c r="BT50" s="334"/>
      <c r="BU50" s="334">
        <f>IF(AA50&gt;AB50,2,IF(AND(AA50=AB50,AA50&gt;1),1,0))</f>
        <v>2</v>
      </c>
      <c r="BV50" s="334"/>
      <c r="BW50" s="334">
        <f>IF(AC50&gt;AD50,2,IF(AND(AC50=AD50,AC50&gt;1),1,0))</f>
        <v>2</v>
      </c>
      <c r="BX50" s="334"/>
      <c r="BY50" s="334"/>
      <c r="BZ50" s="334"/>
      <c r="CA50" s="334">
        <f>IF(AG50&gt;AH50,2,IF(AND(AG50=AH50,AG50&gt;1),1,0))</f>
        <v>0</v>
      </c>
      <c r="CB50" s="334"/>
      <c r="CC50" s="90"/>
      <c r="CD50" s="334">
        <f>IF(C50+D50&gt;0,1,0)</f>
        <v>1</v>
      </c>
      <c r="CE50" s="334"/>
      <c r="CF50" s="334">
        <f>IF(E50+F50&gt;0,1,0)</f>
        <v>1</v>
      </c>
      <c r="CG50" s="334"/>
      <c r="CH50" s="334">
        <f>IF(G50+H50&gt;0,1,0)</f>
        <v>1</v>
      </c>
      <c r="CI50" s="334"/>
      <c r="CJ50" s="334">
        <f>IF(I50+J50&gt;0,1,0)</f>
        <v>1</v>
      </c>
      <c r="CK50" s="334"/>
      <c r="CL50" s="334">
        <f>IF(K50+L50&gt;0,1,0)</f>
        <v>1</v>
      </c>
      <c r="CM50" s="334"/>
      <c r="CN50" s="334">
        <f>IF(M50+N50&gt;0,1,0)</f>
        <v>1</v>
      </c>
      <c r="CO50" s="334"/>
      <c r="CP50" s="334">
        <f>IF(O50+P50&gt;0,1,0)</f>
        <v>1</v>
      </c>
      <c r="CQ50" s="334"/>
      <c r="CR50" s="334">
        <f>IF(Q50+R50&gt;0,1,0)</f>
        <v>1</v>
      </c>
      <c r="CS50" s="334"/>
      <c r="CT50" s="334">
        <f>IF(S50+T50&gt;0,1,0)</f>
        <v>1</v>
      </c>
      <c r="CU50" s="334"/>
      <c r="CV50" s="334">
        <f>IF(U50+V50&gt;0,1,0)</f>
        <v>1</v>
      </c>
      <c r="CW50" s="334"/>
      <c r="CX50" s="334">
        <f>IF(W50+X50&gt;0,1,0)</f>
        <v>1</v>
      </c>
      <c r="CY50" s="334"/>
      <c r="CZ50" s="334">
        <f>IF(Y50+Z50&gt;0,1,0)</f>
        <v>1</v>
      </c>
      <c r="DA50" s="334"/>
      <c r="DB50" s="334">
        <f>IF(AA50+AB50&gt;0,1,0)</f>
        <v>1</v>
      </c>
      <c r="DC50" s="334"/>
      <c r="DD50" s="334">
        <f>IF(AC50+AD50&gt;0,1,0)</f>
        <v>1</v>
      </c>
      <c r="DE50" s="334"/>
      <c r="DF50" s="334"/>
      <c r="DG50" s="334"/>
      <c r="DH50" s="334">
        <f>IF(AG50+AH50&gt;0,1,0)</f>
        <v>1</v>
      </c>
      <c r="DI50" s="334"/>
      <c r="DJ50" s="151"/>
      <c r="DK50" s="334">
        <f>IF(C50&gt;D50,1,0)</f>
        <v>0</v>
      </c>
      <c r="DL50" s="334"/>
      <c r="DM50" s="334">
        <f>IF(E50&gt;F50,1,0)</f>
        <v>1</v>
      </c>
      <c r="DN50" s="334"/>
      <c r="DO50" s="334">
        <f>IF(G50&gt;H50,1,0)</f>
        <v>0</v>
      </c>
      <c r="DP50" s="334"/>
      <c r="DQ50" s="334">
        <f>IF(I50&gt;J50,1,0)</f>
        <v>1</v>
      </c>
      <c r="DR50" s="334"/>
      <c r="DS50" s="334">
        <f>IF(K50&gt;L50,1,0)</f>
        <v>0</v>
      </c>
      <c r="DT50" s="334"/>
      <c r="DU50" s="334">
        <f>IF(M50&gt;N50,1,0)</f>
        <v>1</v>
      </c>
      <c r="DV50" s="334"/>
      <c r="DW50" s="334">
        <f>IF(O50&gt;P50,1,0)</f>
        <v>0</v>
      </c>
      <c r="DX50" s="334"/>
      <c r="DY50" s="334">
        <f>IF(Q50&gt;R50,1,0)</f>
        <v>1</v>
      </c>
      <c r="DZ50" s="334"/>
      <c r="EA50" s="334">
        <f>IF(S50&gt;T50,1,0)</f>
        <v>1</v>
      </c>
      <c r="EB50" s="334"/>
      <c r="EC50" s="334">
        <f>IF(U50&gt;V50,1,0)</f>
        <v>0</v>
      </c>
      <c r="ED50" s="334"/>
      <c r="EE50" s="334">
        <f>IF(W50&gt;X50,1,0)</f>
        <v>1</v>
      </c>
      <c r="EF50" s="334"/>
      <c r="EG50" s="334">
        <f>IF(Y50&gt;Z50,1,0)</f>
        <v>1</v>
      </c>
      <c r="EH50" s="334"/>
      <c r="EI50" s="334">
        <f>IF(AA50&gt;AB50,1,0)</f>
        <v>1</v>
      </c>
      <c r="EJ50" s="334"/>
      <c r="EK50" s="334">
        <f>IF(AC50&gt;AD50,1,0)</f>
        <v>1</v>
      </c>
      <c r="EL50" s="334"/>
      <c r="EM50" s="334"/>
      <c r="EN50" s="334"/>
      <c r="EO50" s="334">
        <f>IF(AG50&gt;AH50,1,0)</f>
        <v>0</v>
      </c>
      <c r="EP50" s="334"/>
      <c r="EQ50" s="90"/>
      <c r="ER50" s="334">
        <f>IF(AND(C50=D50,C50&gt;0),1,0)</f>
        <v>0</v>
      </c>
      <c r="ES50" s="334"/>
      <c r="ET50" s="334">
        <f>IF(AND(E50=F50,E50&gt;0),1,0)</f>
        <v>0</v>
      </c>
      <c r="EU50" s="334"/>
      <c r="EV50" s="334">
        <f>IF(AND(G50=H50,G50&gt;0),1,0)</f>
        <v>0</v>
      </c>
      <c r="EW50" s="334"/>
      <c r="EX50" s="334">
        <f>IF(AND(I50=J50,I50&gt;0),1,0)</f>
        <v>0</v>
      </c>
      <c r="EY50" s="334"/>
      <c r="EZ50" s="334">
        <f>IF(AND(K50=L50,K50&gt;0),1,0)</f>
        <v>0</v>
      </c>
      <c r="FA50" s="334"/>
      <c r="FB50" s="334">
        <f>IF(AND(M50=N50,M50&gt;0),1,0)</f>
        <v>0</v>
      </c>
      <c r="FC50" s="334"/>
      <c r="FD50" s="334">
        <f>IF(AND(O50=P50,O50&gt;0),1,0)</f>
        <v>0</v>
      </c>
      <c r="FE50" s="334"/>
      <c r="FF50" s="334">
        <f>IF(AND(Q50=R50,Q50&gt;0),1,0)</f>
        <v>0</v>
      </c>
      <c r="FG50" s="334"/>
      <c r="FH50" s="334">
        <f>IF(AND(S50=T50,S50&gt;0),1,0)</f>
        <v>0</v>
      </c>
      <c r="FI50" s="334"/>
      <c r="FJ50" s="334">
        <f>IF(AND(U50=V50,U50&gt;0),1,0)</f>
        <v>0</v>
      </c>
      <c r="FK50" s="334"/>
      <c r="FL50" s="334">
        <f>IF(AND(W50=X50,W50&gt;0),1,0)</f>
        <v>0</v>
      </c>
      <c r="FM50" s="334"/>
      <c r="FN50" s="334">
        <f>IF(AND(Y50=Z50,Y50&gt;0),1,0)</f>
        <v>0</v>
      </c>
      <c r="FO50" s="334"/>
      <c r="FP50" s="334">
        <f>IF(AND(AA50=AB50,AA50&gt;0),1,0)</f>
        <v>0</v>
      </c>
      <c r="FQ50" s="334"/>
      <c r="FR50" s="334">
        <f>IF(AND(AC50=AD50,AC50&gt;0),1,0)</f>
        <v>0</v>
      </c>
      <c r="FS50" s="334"/>
      <c r="FT50" s="334"/>
      <c r="FU50" s="334"/>
      <c r="FV50" s="334">
        <f>IF(AND(AG50=AH50,AG50&gt;0),1,0)</f>
        <v>0</v>
      </c>
      <c r="FW50" s="334"/>
      <c r="FX50" s="90"/>
      <c r="FY50" s="334">
        <f>IF(C50&lt;D50,1,0)</f>
        <v>1</v>
      </c>
      <c r="FZ50" s="334"/>
      <c r="GA50" s="334">
        <f>IF(E50&lt;F50,1,0)</f>
        <v>0</v>
      </c>
      <c r="GB50" s="334"/>
      <c r="GC50" s="334">
        <f>IF(G50&lt;H50,1,0)</f>
        <v>1</v>
      </c>
      <c r="GD50" s="334"/>
      <c r="GE50" s="334">
        <f>IF(I50&lt;J50,1,0)</f>
        <v>0</v>
      </c>
      <c r="GF50" s="334"/>
      <c r="GG50" s="334">
        <f>IF(K50&lt;L50,1,0)</f>
        <v>1</v>
      </c>
      <c r="GH50" s="334"/>
      <c r="GI50" s="334">
        <f>IF(M50&lt;N50,1,0)</f>
        <v>0</v>
      </c>
      <c r="GJ50" s="334"/>
      <c r="GK50" s="334">
        <f>IF(O50&lt;P50,1,0)</f>
        <v>1</v>
      </c>
      <c r="GL50" s="334"/>
      <c r="GM50" s="334">
        <f>IF(Q50&lt;R50,1,0)</f>
        <v>0</v>
      </c>
      <c r="GN50" s="334"/>
      <c r="GO50" s="334">
        <f>IF(S50&lt;T50,1,0)</f>
        <v>0</v>
      </c>
      <c r="GP50" s="334"/>
      <c r="GQ50" s="334">
        <f>IF(U50&lt;V50,1,0)</f>
        <v>1</v>
      </c>
      <c r="GR50" s="334"/>
      <c r="GS50" s="334">
        <f>IF(W50&lt;X50,1,0)</f>
        <v>0</v>
      </c>
      <c r="GT50" s="334"/>
      <c r="GU50" s="334">
        <f>IF(Y50&lt;Z50,1,0)</f>
        <v>0</v>
      </c>
      <c r="GV50" s="334"/>
      <c r="GW50" s="334">
        <f>IF(AA50&lt;AB50,1,0)</f>
        <v>0</v>
      </c>
      <c r="GX50" s="334"/>
      <c r="GY50" s="334">
        <f>IF(AC50&lt;AD50,1,0)</f>
        <v>0</v>
      </c>
      <c r="GZ50" s="334"/>
      <c r="HA50" s="334"/>
      <c r="HB50" s="334"/>
      <c r="HC50" s="334">
        <f>IF(AG50&lt;AH50,1,0)</f>
        <v>1</v>
      </c>
      <c r="HD50" s="334"/>
      <c r="HE50" s="90"/>
      <c r="HF50" s="334">
        <f>C50</f>
        <v>2</v>
      </c>
      <c r="HG50" s="334"/>
      <c r="HH50" s="334">
        <f>E50</f>
        <v>6</v>
      </c>
      <c r="HI50" s="334"/>
      <c r="HJ50" s="334">
        <f>G50</f>
        <v>0</v>
      </c>
      <c r="HK50" s="334"/>
      <c r="HL50" s="334">
        <f>I50</f>
        <v>4</v>
      </c>
      <c r="HM50" s="334"/>
      <c r="HN50" s="334">
        <f>K50</f>
        <v>0</v>
      </c>
      <c r="HO50" s="334"/>
      <c r="HP50" s="334">
        <f>M50</f>
        <v>6</v>
      </c>
      <c r="HQ50" s="334"/>
      <c r="HR50" s="334">
        <f>O50</f>
        <v>0</v>
      </c>
      <c r="HS50" s="334"/>
      <c r="HT50" s="334">
        <f>Q50</f>
        <v>4</v>
      </c>
      <c r="HU50" s="334"/>
      <c r="HV50" s="334">
        <f>S50</f>
        <v>6</v>
      </c>
      <c r="HW50" s="334"/>
      <c r="HX50" s="334">
        <f>U50</f>
        <v>2</v>
      </c>
      <c r="HY50" s="334"/>
      <c r="HZ50" s="334">
        <f>W50</f>
        <v>6</v>
      </c>
      <c r="IA50" s="334"/>
      <c r="IB50" s="334">
        <f>Y50</f>
        <v>6</v>
      </c>
      <c r="IC50" s="334"/>
      <c r="ID50" s="334">
        <f>AA50</f>
        <v>4</v>
      </c>
      <c r="IE50" s="334"/>
      <c r="IF50" s="334">
        <f>AC50</f>
        <v>4</v>
      </c>
      <c r="IG50" s="334"/>
      <c r="IH50" s="334"/>
      <c r="II50" s="334"/>
      <c r="IJ50" s="334">
        <f>AG50</f>
        <v>2</v>
      </c>
      <c r="IK50" s="334"/>
      <c r="IL50" s="90"/>
      <c r="IM50" s="334">
        <f>D50</f>
        <v>4</v>
      </c>
      <c r="IN50" s="334"/>
      <c r="IO50" s="334">
        <f>F50</f>
        <v>0</v>
      </c>
      <c r="IP50" s="334"/>
      <c r="IQ50" s="334">
        <f>H50</f>
        <v>6</v>
      </c>
      <c r="IR50" s="334"/>
      <c r="IS50" s="334">
        <f>J50</f>
        <v>2</v>
      </c>
      <c r="IT50" s="334"/>
      <c r="IU50" s="334">
        <f>L50</f>
        <v>6</v>
      </c>
      <c r="IV50" s="334"/>
      <c r="IW50" s="334">
        <f>N50</f>
        <v>0</v>
      </c>
      <c r="IX50" s="334"/>
      <c r="IY50" s="334">
        <f>P50</f>
        <v>6</v>
      </c>
      <c r="IZ50" s="334"/>
      <c r="JA50" s="334">
        <f>R50</f>
        <v>2</v>
      </c>
      <c r="JB50" s="334"/>
      <c r="JC50" s="334">
        <f>T50</f>
        <v>0</v>
      </c>
      <c r="JD50" s="334"/>
      <c r="JE50" s="334">
        <f>V50</f>
        <v>4</v>
      </c>
      <c r="JF50" s="334"/>
      <c r="JG50" s="334">
        <f>X50</f>
        <v>0</v>
      </c>
      <c r="JH50" s="334"/>
      <c r="JI50" s="334">
        <f>Z50</f>
        <v>0</v>
      </c>
      <c r="JJ50" s="334"/>
      <c r="JK50" s="334">
        <f>AB50</f>
        <v>2</v>
      </c>
      <c r="JL50" s="334"/>
      <c r="JM50" s="334">
        <f>AD50</f>
        <v>2</v>
      </c>
      <c r="JN50" s="334"/>
      <c r="JO50" s="334"/>
      <c r="JP50" s="334"/>
      <c r="JQ50" s="334">
        <f>AH50</f>
        <v>4</v>
      </c>
      <c r="JR50" s="334"/>
      <c r="JS50" s="90"/>
      <c r="JT50" s="334">
        <f>C51</f>
        <v>4</v>
      </c>
      <c r="JU50" s="334"/>
      <c r="JV50" s="334">
        <f>E51</f>
        <v>6</v>
      </c>
      <c r="JW50" s="334"/>
      <c r="JX50" s="334">
        <f>G51</f>
        <v>3</v>
      </c>
      <c r="JY50" s="334"/>
      <c r="JZ50" s="334">
        <f>I51</f>
        <v>4</v>
      </c>
      <c r="KA50" s="334"/>
      <c r="KB50" s="334">
        <f>K51</f>
        <v>4</v>
      </c>
      <c r="KC50" s="334"/>
      <c r="KD50" s="334">
        <f>M51</f>
        <v>6</v>
      </c>
      <c r="KE50" s="334"/>
      <c r="KF50" s="334">
        <f>O51</f>
        <v>3</v>
      </c>
      <c r="KG50" s="334"/>
      <c r="KH50" s="334">
        <f>Q51</f>
        <v>5</v>
      </c>
      <c r="KI50" s="334"/>
      <c r="KJ50" s="334">
        <f>S51</f>
        <v>5.5</v>
      </c>
      <c r="KK50" s="334"/>
      <c r="KL50" s="334">
        <f>U51</f>
        <v>4</v>
      </c>
      <c r="KM50" s="334"/>
      <c r="KN50" s="334">
        <f>W51</f>
        <v>5</v>
      </c>
      <c r="KO50" s="334"/>
      <c r="KP50" s="334">
        <f>Y51</f>
        <v>4</v>
      </c>
      <c r="KQ50" s="334"/>
      <c r="KR50" s="334">
        <f>AA51</f>
        <v>5</v>
      </c>
      <c r="KS50" s="334"/>
      <c r="KT50" s="334">
        <f>AC51</f>
        <v>5</v>
      </c>
      <c r="KU50" s="334"/>
      <c r="KV50" s="334"/>
      <c r="KW50" s="334"/>
      <c r="KX50" s="334">
        <f>AG51</f>
        <v>3</v>
      </c>
      <c r="KY50" s="334"/>
      <c r="KZ50" s="90"/>
      <c r="LA50" s="334">
        <f>D51</f>
        <v>4</v>
      </c>
      <c r="LB50" s="334"/>
      <c r="LC50" s="334">
        <f>F51</f>
        <v>2</v>
      </c>
      <c r="LD50" s="334"/>
      <c r="LE50" s="334">
        <f>H51</f>
        <v>5</v>
      </c>
      <c r="LF50" s="334"/>
      <c r="LG50" s="334">
        <f>J51</f>
        <v>4</v>
      </c>
      <c r="LH50" s="334"/>
      <c r="LI50" s="334">
        <f>L51</f>
        <v>4</v>
      </c>
      <c r="LJ50" s="334"/>
      <c r="LK50" s="334">
        <f>N51</f>
        <v>2</v>
      </c>
      <c r="LL50" s="334"/>
      <c r="LM50" s="334">
        <f>P51</f>
        <v>5</v>
      </c>
      <c r="LN50" s="334"/>
      <c r="LO50" s="334">
        <f>R51</f>
        <v>3</v>
      </c>
      <c r="LP50" s="334"/>
      <c r="LQ50" s="334">
        <f>T51</f>
        <v>2.5</v>
      </c>
      <c r="LR50" s="334"/>
      <c r="LS50" s="334">
        <f>V51</f>
        <v>4</v>
      </c>
      <c r="LT50" s="334"/>
      <c r="LU50" s="334">
        <f>X51</f>
        <v>3</v>
      </c>
      <c r="LV50" s="334"/>
      <c r="LW50" s="334">
        <f>Z51</f>
        <v>4</v>
      </c>
      <c r="LX50" s="334"/>
      <c r="LY50" s="334">
        <f>AB51</f>
        <v>3</v>
      </c>
      <c r="LZ50" s="334"/>
      <c r="MA50" s="334">
        <f>AD51</f>
        <v>3</v>
      </c>
      <c r="MB50" s="334"/>
      <c r="MC50" s="334"/>
      <c r="MD50" s="334"/>
      <c r="ME50" s="334">
        <f>AH51</f>
        <v>5</v>
      </c>
      <c r="MF50" s="334"/>
      <c r="MG50" s="90"/>
      <c r="MH50" s="462">
        <f>AM50-AO50</f>
        <v>14</v>
      </c>
      <c r="MI50" s="153"/>
      <c r="MJ50" s="461">
        <f>AP50-AR50</f>
        <v>13</v>
      </c>
      <c r="MK50" s="188"/>
      <c r="ML50" s="336">
        <f>SUM(C52+E52+G52+I52+K52+M52+O52+Q52+S52+U52+W52+Y52+AA52+AC52+AG52)</f>
        <v>14739</v>
      </c>
      <c r="MM50" s="153"/>
      <c r="MN50" s="462">
        <f>(AT50*100000000)+(MH50*1000000)+(MJ50*10000)+AS50-MP50</f>
        <v>1814130982.5999999</v>
      </c>
      <c r="MO50" s="90"/>
      <c r="MP50" s="327">
        <f t="shared" ref="MP50" si="27">IF(AI50=0,100000000,0)</f>
        <v>0</v>
      </c>
      <c r="MQ50" s="90"/>
      <c r="MR50" s="90"/>
      <c r="MS50" s="90"/>
      <c r="MT50" s="90"/>
      <c r="MU50" s="90"/>
      <c r="MV50" s="90"/>
      <c r="MW50" s="90"/>
      <c r="MX50" s="90"/>
      <c r="MY50" s="90"/>
      <c r="MZ50" s="90"/>
      <c r="NA50" s="90"/>
      <c r="NB50" s="90"/>
      <c r="NC50" s="90"/>
      <c r="ND50" s="90"/>
      <c r="NE50" s="90"/>
      <c r="NF50" s="90"/>
      <c r="NG50" s="90"/>
      <c r="NH50" s="90"/>
      <c r="NI50" s="90"/>
      <c r="NJ50" s="90"/>
      <c r="NK50" s="90"/>
      <c r="NL50" s="90"/>
      <c r="NM50" s="90"/>
      <c r="NN50" s="90"/>
      <c r="NO50" s="90"/>
      <c r="NP50" s="90"/>
      <c r="NQ50" s="90"/>
      <c r="NR50" s="90"/>
      <c r="NS50" s="90"/>
      <c r="NT50" s="90"/>
      <c r="NU50" s="90"/>
      <c r="NV50" s="90"/>
      <c r="NW50" s="90"/>
      <c r="NX50" s="90"/>
      <c r="NY50" s="90"/>
      <c r="NZ50" s="90"/>
      <c r="OA50" s="90"/>
      <c r="OB50" s="90"/>
      <c r="OC50" s="90"/>
      <c r="OD50" s="90"/>
      <c r="OE50" s="90"/>
      <c r="OF50" s="90"/>
      <c r="OG50" s="90"/>
      <c r="OH50" s="90"/>
      <c r="OI50" s="90"/>
      <c r="OJ50" s="90"/>
      <c r="OK50" s="90"/>
      <c r="OL50" s="90"/>
      <c r="OM50" s="90"/>
      <c r="ON50" s="90"/>
      <c r="OO50" s="90"/>
      <c r="OP50" s="90"/>
      <c r="OQ50" s="90"/>
      <c r="OR50" s="90"/>
      <c r="OS50" s="90"/>
      <c r="OT50" s="90"/>
      <c r="OU50" s="90"/>
      <c r="OV50" s="90"/>
      <c r="OW50" s="90"/>
      <c r="OX50" s="90"/>
      <c r="OY50" s="90"/>
      <c r="OZ50" s="90"/>
      <c r="PA50" s="90"/>
      <c r="PB50" s="90"/>
      <c r="PC50" s="90"/>
      <c r="PD50" s="90"/>
      <c r="PE50" s="90"/>
      <c r="PF50" s="90"/>
      <c r="PG50" s="90"/>
      <c r="PH50" s="90"/>
      <c r="PI50" s="90"/>
      <c r="PJ50" s="90"/>
      <c r="PK50" s="90"/>
      <c r="PL50" s="90"/>
      <c r="PM50" s="90"/>
      <c r="PN50" s="90"/>
      <c r="PO50" s="90"/>
      <c r="PP50" s="90"/>
      <c r="PQ50" s="90"/>
      <c r="PR50" s="90"/>
      <c r="PS50" s="90"/>
      <c r="PT50" s="90"/>
      <c r="PU50" s="90"/>
      <c r="PV50" s="90"/>
      <c r="PW50" s="90"/>
      <c r="PX50" s="90"/>
      <c r="PY50" s="90"/>
      <c r="PZ50" s="90"/>
      <c r="QA50" s="90"/>
      <c r="QB50" s="90"/>
      <c r="QC50" s="90"/>
      <c r="QD50" s="90"/>
      <c r="QE50" s="90"/>
      <c r="QF50" s="90"/>
      <c r="QG50" s="90"/>
      <c r="QH50" s="90"/>
      <c r="QI50" s="90"/>
      <c r="QJ50" s="90"/>
      <c r="QK50" s="90"/>
      <c r="QL50" s="90"/>
      <c r="QM50" s="90"/>
      <c r="QN50" s="90"/>
      <c r="QO50" s="90"/>
      <c r="QP50" s="90"/>
      <c r="QQ50" s="90"/>
      <c r="QR50" s="90"/>
      <c r="QS50" s="90"/>
      <c r="QT50" s="90"/>
      <c r="QU50" s="90"/>
      <c r="QV50" s="90"/>
      <c r="QW50" s="90"/>
      <c r="QX50" s="90"/>
      <c r="QY50" s="90"/>
      <c r="QZ50" s="90"/>
      <c r="RA50" s="90"/>
      <c r="RB50" s="90"/>
      <c r="RC50" s="90"/>
      <c r="RD50" s="90"/>
      <c r="RE50" s="90"/>
      <c r="RF50" s="90"/>
      <c r="RG50" s="90"/>
      <c r="RH50" s="90"/>
      <c r="RI50" s="90"/>
      <c r="RJ50" s="90"/>
      <c r="RK50" s="90"/>
      <c r="RL50" s="90"/>
      <c r="RM50" s="90"/>
      <c r="RN50" s="90"/>
      <c r="RO50" s="90"/>
      <c r="RP50" s="90"/>
      <c r="RQ50" s="90"/>
      <c r="RR50" s="90"/>
      <c r="RS50" s="90"/>
      <c r="RT50" s="90"/>
      <c r="RU50" s="90"/>
      <c r="RV50" s="90"/>
      <c r="RW50" s="90"/>
      <c r="RX50" s="90"/>
      <c r="RY50" s="90"/>
      <c r="RZ50" s="90"/>
      <c r="SA50" s="90"/>
      <c r="SB50" s="90"/>
      <c r="SC50" s="90"/>
      <c r="SD50" s="90"/>
      <c r="SE50" s="90"/>
      <c r="SF50" s="90"/>
      <c r="SG50" s="90"/>
      <c r="SH50" s="90"/>
      <c r="SI50" s="90"/>
      <c r="SJ50" s="90"/>
      <c r="SK50" s="90"/>
      <c r="SL50" s="90"/>
      <c r="SM50" s="90"/>
      <c r="SN50" s="90"/>
      <c r="SO50" s="90"/>
      <c r="SP50" s="90"/>
      <c r="SQ50" s="90"/>
      <c r="SR50" s="90"/>
      <c r="SS50" s="90"/>
      <c r="ST50" s="90"/>
      <c r="SU50" s="90"/>
      <c r="SV50" s="90"/>
      <c r="SW50" s="90"/>
      <c r="SX50" s="90"/>
      <c r="SY50" s="90"/>
      <c r="SZ50" s="90"/>
      <c r="TA50" s="90"/>
      <c r="TB50" s="90"/>
      <c r="TC50" s="90"/>
      <c r="TD50" s="90"/>
      <c r="TE50" s="90"/>
      <c r="TF50" s="90"/>
      <c r="TG50" s="90"/>
      <c r="TH50" s="90"/>
      <c r="TI50" s="90"/>
      <c r="TJ50" s="90"/>
      <c r="TK50" s="90"/>
      <c r="TL50" s="90"/>
      <c r="TM50" s="90"/>
      <c r="TN50" s="90"/>
      <c r="TO50" s="90"/>
      <c r="TP50" s="90"/>
      <c r="TQ50" s="90"/>
      <c r="TR50" s="90"/>
      <c r="TS50" s="90"/>
      <c r="TT50" s="90"/>
      <c r="TU50" s="90"/>
      <c r="TV50" s="90"/>
      <c r="TW50" s="90"/>
      <c r="TX50" s="90"/>
      <c r="TY50" s="90"/>
      <c r="TZ50" s="90"/>
      <c r="UA50" s="90"/>
      <c r="UB50" s="90"/>
      <c r="UC50" s="90"/>
      <c r="UD50" s="90"/>
      <c r="UE50" s="90"/>
      <c r="UF50" s="90"/>
      <c r="UG50" s="90"/>
      <c r="UH50" s="90"/>
      <c r="UI50" s="90"/>
      <c r="UJ50" s="90"/>
      <c r="UK50" s="90"/>
      <c r="UL50" s="90"/>
      <c r="UM50" s="90"/>
      <c r="UN50" s="90"/>
      <c r="UO50" s="90"/>
      <c r="UP50" s="90"/>
      <c r="UQ50" s="90"/>
      <c r="UR50" s="90"/>
      <c r="US50" s="90"/>
      <c r="UT50" s="90"/>
      <c r="UU50" s="90"/>
      <c r="UV50" s="90"/>
      <c r="UW50" s="90"/>
      <c r="UX50" s="90"/>
      <c r="UY50" s="90"/>
      <c r="UZ50" s="90"/>
      <c r="VA50" s="90"/>
      <c r="VB50" s="90"/>
      <c r="VC50" s="90"/>
      <c r="VD50" s="90"/>
      <c r="VE50" s="90"/>
      <c r="VF50" s="90"/>
      <c r="VG50" s="90"/>
      <c r="VH50" s="90"/>
      <c r="VI50" s="90"/>
      <c r="VJ50" s="90"/>
      <c r="VK50" s="90"/>
      <c r="VL50" s="90"/>
      <c r="VM50" s="90"/>
      <c r="VN50" s="90"/>
      <c r="VO50" s="90"/>
      <c r="VP50" s="90"/>
      <c r="VQ50" s="90"/>
      <c r="VR50" s="90"/>
      <c r="VS50" s="90"/>
      <c r="VT50" s="90"/>
      <c r="VU50" s="90"/>
      <c r="VV50" s="90"/>
      <c r="VW50" s="90"/>
      <c r="VX50" s="90"/>
      <c r="VY50" s="90"/>
      <c r="VZ50" s="90"/>
      <c r="WA50" s="90"/>
      <c r="WB50" s="90"/>
      <c r="WC50" s="90"/>
      <c r="WD50" s="90"/>
      <c r="WE50" s="90"/>
      <c r="WF50" s="90"/>
      <c r="WG50" s="90"/>
      <c r="WH50" s="90"/>
      <c r="WI50" s="90"/>
      <c r="WJ50" s="90"/>
      <c r="WK50" s="90"/>
      <c r="WL50" s="90"/>
      <c r="WM50" s="90"/>
      <c r="WN50" s="90"/>
      <c r="WO50" s="90"/>
      <c r="WP50" s="90"/>
      <c r="WQ50" s="90"/>
      <c r="WR50" s="90"/>
      <c r="WS50" s="90"/>
      <c r="WT50" s="90"/>
      <c r="WU50" s="90"/>
      <c r="WV50" s="90"/>
      <c r="WW50" s="90"/>
      <c r="WX50" s="90"/>
      <c r="WY50" s="90"/>
      <c r="WZ50" s="90"/>
      <c r="XA50" s="90"/>
      <c r="XB50" s="90"/>
      <c r="XC50" s="90"/>
      <c r="XD50" s="90"/>
      <c r="XE50" s="90"/>
      <c r="XF50" s="90"/>
      <c r="XG50" s="90"/>
      <c r="XH50" s="90"/>
      <c r="XI50" s="90"/>
      <c r="XJ50" s="90"/>
      <c r="XK50" s="90"/>
      <c r="XL50" s="90"/>
      <c r="XM50" s="90"/>
      <c r="XN50" s="90"/>
      <c r="XO50" s="90"/>
      <c r="XP50" s="90"/>
      <c r="XQ50" s="90"/>
      <c r="XR50" s="90"/>
      <c r="XS50" s="90"/>
      <c r="XT50" s="90"/>
      <c r="XU50" s="90"/>
      <c r="XV50" s="90"/>
      <c r="XW50" s="90"/>
      <c r="XX50" s="90"/>
      <c r="XY50" s="90"/>
      <c r="XZ50" s="90"/>
      <c r="YA50" s="90"/>
      <c r="YB50" s="90"/>
      <c r="YC50" s="90"/>
      <c r="YD50" s="90"/>
      <c r="YE50" s="90"/>
      <c r="YF50" s="90"/>
      <c r="YG50" s="90"/>
      <c r="YH50" s="90"/>
      <c r="YI50" s="90"/>
      <c r="YJ50" s="90"/>
      <c r="YK50" s="90"/>
      <c r="YL50" s="90"/>
      <c r="YM50" s="90"/>
      <c r="YN50" s="90"/>
      <c r="YO50" s="90"/>
      <c r="YP50" s="90"/>
      <c r="YQ50" s="90"/>
      <c r="YR50" s="90"/>
      <c r="YS50" s="90"/>
      <c r="YT50" s="90"/>
      <c r="YU50" s="90"/>
      <c r="YV50" s="90"/>
      <c r="YW50" s="90"/>
      <c r="YX50" s="90"/>
      <c r="YY50" s="90"/>
      <c r="YZ50" s="90"/>
      <c r="ZA50" s="90"/>
      <c r="ZB50" s="90"/>
      <c r="ZC50" s="90"/>
      <c r="ZD50" s="90"/>
      <c r="ZE50" s="90"/>
      <c r="ZF50" s="90"/>
      <c r="ZG50" s="90"/>
      <c r="ZH50" s="90"/>
      <c r="ZI50" s="90"/>
      <c r="ZJ50" s="90"/>
      <c r="ZK50" s="90"/>
      <c r="ZL50" s="90"/>
      <c r="ZM50" s="90"/>
      <c r="ZN50" s="90"/>
      <c r="ZO50" s="90"/>
      <c r="ZP50" s="90"/>
      <c r="ZQ50" s="90"/>
      <c r="ZR50" s="90"/>
      <c r="ZS50" s="90"/>
      <c r="ZT50" s="90"/>
      <c r="ZU50" s="90"/>
      <c r="ZV50" s="90"/>
      <c r="ZW50" s="90"/>
      <c r="ZX50" s="90"/>
      <c r="ZY50" s="90"/>
      <c r="ZZ50" s="90"/>
      <c r="AAA50" s="90"/>
      <c r="AAB50" s="90"/>
      <c r="AAC50" s="90"/>
      <c r="AAD50" s="90"/>
      <c r="AAE50" s="90"/>
      <c r="AAF50" s="90"/>
      <c r="AAG50" s="90"/>
      <c r="AAH50" s="90"/>
      <c r="AAI50" s="90"/>
      <c r="AAJ50" s="90"/>
      <c r="AAK50" s="90"/>
      <c r="AAL50" s="90"/>
      <c r="AAM50" s="90"/>
      <c r="AAN50" s="90"/>
      <c r="AAO50" s="90"/>
      <c r="AAP50" s="90"/>
      <c r="AAQ50" s="90"/>
      <c r="AAR50" s="90"/>
      <c r="AAS50" s="90"/>
      <c r="AAT50" s="90"/>
      <c r="AAU50" s="90"/>
      <c r="AAV50" s="90"/>
      <c r="AAW50" s="90"/>
      <c r="AAX50" s="90"/>
      <c r="AAY50" s="90"/>
      <c r="AAZ50" s="90"/>
      <c r="ABA50" s="90"/>
      <c r="ABB50" s="90"/>
      <c r="ABC50" s="90"/>
      <c r="ABD50" s="90"/>
      <c r="ABE50" s="90"/>
      <c r="ABF50" s="90"/>
      <c r="ABG50" s="90"/>
      <c r="ABH50" s="90"/>
      <c r="ABI50" s="90"/>
      <c r="ABJ50" s="90"/>
      <c r="ABK50" s="90"/>
      <c r="ABL50" s="90"/>
      <c r="ABM50" s="90"/>
      <c r="ABN50" s="90"/>
      <c r="ABO50" s="90"/>
      <c r="ABP50" s="90"/>
      <c r="ABQ50" s="90"/>
      <c r="ABR50" s="90"/>
      <c r="ABS50" s="90"/>
      <c r="ABT50" s="90"/>
      <c r="ABU50" s="90"/>
      <c r="ABV50" s="90"/>
      <c r="ABW50" s="90"/>
      <c r="ABX50" s="90"/>
      <c r="ABY50" s="90"/>
      <c r="ABZ50" s="90"/>
      <c r="ACA50" s="90"/>
      <c r="ACB50" s="90"/>
      <c r="ACC50" s="90"/>
      <c r="ACD50" s="90"/>
      <c r="ACE50" s="90"/>
      <c r="ACF50" s="90"/>
      <c r="ACG50" s="90"/>
      <c r="ACH50" s="90"/>
      <c r="ACI50" s="90"/>
      <c r="ACJ50" s="90"/>
      <c r="ACK50" s="90"/>
      <c r="ACL50" s="90"/>
      <c r="ACM50" s="90"/>
      <c r="ACN50" s="90"/>
      <c r="ACO50" s="90"/>
      <c r="ACP50" s="90"/>
      <c r="ACQ50" s="90"/>
      <c r="ACR50" s="90"/>
      <c r="ACS50" s="90"/>
      <c r="ACT50" s="90"/>
      <c r="ACU50" s="90"/>
      <c r="ACV50" s="90"/>
      <c r="ACW50" s="90"/>
      <c r="ACX50" s="90"/>
      <c r="ACY50" s="90"/>
      <c r="ACZ50" s="90"/>
      <c r="ADA50" s="90"/>
      <c r="ADB50" s="90"/>
      <c r="ADC50" s="90"/>
      <c r="ADD50" s="90"/>
      <c r="ADE50" s="90"/>
      <c r="ADF50" s="90"/>
      <c r="ADG50" s="90"/>
      <c r="ADH50" s="90"/>
      <c r="ADI50" s="90"/>
      <c r="ADJ50" s="90"/>
      <c r="ADK50" s="90"/>
      <c r="ADL50" s="90"/>
      <c r="ADM50" s="90"/>
      <c r="ADN50" s="90"/>
      <c r="ADO50" s="90"/>
      <c r="ADP50" s="90"/>
      <c r="ADQ50" s="90"/>
      <c r="ADR50" s="90"/>
      <c r="ADS50" s="90"/>
      <c r="ADT50" s="90"/>
      <c r="ADU50" s="90"/>
      <c r="ADV50" s="90"/>
      <c r="ADW50" s="90"/>
      <c r="ADX50" s="90"/>
      <c r="ADY50" s="90"/>
      <c r="ADZ50" s="90"/>
      <c r="AEA50" s="90"/>
      <c r="AEB50" s="90"/>
      <c r="AEC50" s="90"/>
      <c r="AED50" s="90"/>
      <c r="AEE50" s="90"/>
      <c r="AEF50" s="90"/>
      <c r="AEG50" s="90"/>
      <c r="AEH50" s="90"/>
      <c r="AEI50" s="90"/>
      <c r="AEJ50" s="90"/>
      <c r="AEK50" s="90"/>
      <c r="AEL50" s="90"/>
      <c r="AEM50" s="90"/>
      <c r="AEN50" s="90"/>
      <c r="AEO50" s="90"/>
      <c r="AEP50" s="90"/>
      <c r="AEQ50" s="90"/>
      <c r="AER50" s="90"/>
      <c r="AES50" s="90"/>
      <c r="AET50" s="90"/>
      <c r="AEU50" s="90"/>
      <c r="AEV50" s="90"/>
      <c r="AEW50" s="90"/>
      <c r="AEX50" s="90"/>
      <c r="AEY50" s="90"/>
      <c r="AEZ50" s="90"/>
      <c r="AFA50" s="90"/>
      <c r="AFB50" s="90"/>
      <c r="AFC50" s="90"/>
      <c r="AFD50" s="90"/>
      <c r="AFE50" s="90"/>
      <c r="AFF50" s="90"/>
      <c r="AFG50" s="90"/>
      <c r="AFH50" s="90"/>
      <c r="AFI50" s="90"/>
      <c r="AFJ50" s="90"/>
      <c r="AFK50" s="90"/>
      <c r="AFL50" s="90"/>
      <c r="AFM50" s="90"/>
      <c r="AFN50" s="90"/>
      <c r="AFO50" s="90"/>
      <c r="AFP50" s="90"/>
      <c r="AFQ50" s="90"/>
      <c r="AFR50" s="90"/>
      <c r="AFS50" s="90"/>
      <c r="AFT50" s="90"/>
      <c r="AFU50" s="90"/>
      <c r="AFV50" s="90"/>
      <c r="AFW50" s="90"/>
      <c r="AFX50" s="90"/>
      <c r="AFY50" s="90"/>
      <c r="AFZ50" s="90"/>
      <c r="AGA50" s="90"/>
      <c r="AGB50" s="90"/>
      <c r="AGC50" s="90"/>
      <c r="AGD50" s="90"/>
      <c r="AGE50" s="90"/>
      <c r="AGF50" s="90"/>
      <c r="AGG50" s="90"/>
      <c r="AGH50" s="90"/>
      <c r="AGI50" s="90"/>
      <c r="AGJ50" s="90"/>
      <c r="AGK50" s="90"/>
      <c r="AGL50" s="90"/>
      <c r="AGM50" s="90"/>
      <c r="AGN50" s="90"/>
      <c r="AGO50" s="90"/>
      <c r="AGP50" s="90"/>
      <c r="AGQ50" s="90"/>
      <c r="AGR50" s="90"/>
      <c r="AGS50" s="90"/>
      <c r="AGT50" s="90"/>
      <c r="AGU50" s="90"/>
      <c r="AGV50" s="90"/>
      <c r="AGW50" s="90"/>
      <c r="AGX50" s="90"/>
      <c r="AGY50" s="90"/>
      <c r="AGZ50" s="90"/>
      <c r="AHA50" s="90"/>
      <c r="AHB50" s="90"/>
      <c r="AHC50" s="90"/>
      <c r="AHD50" s="90"/>
      <c r="AHE50" s="90"/>
      <c r="AHF50" s="90"/>
      <c r="AHG50" s="90"/>
      <c r="AHH50" s="90"/>
      <c r="AHI50" s="90"/>
      <c r="AHJ50" s="90"/>
      <c r="AHK50" s="90"/>
      <c r="AHL50" s="90"/>
      <c r="AHM50" s="90"/>
      <c r="AHN50" s="90"/>
      <c r="AHO50" s="90"/>
      <c r="AHP50" s="90"/>
      <c r="AHQ50" s="90"/>
      <c r="AHR50" s="90"/>
      <c r="AHS50" s="90"/>
      <c r="AHT50" s="90"/>
      <c r="AHU50" s="90"/>
      <c r="AHV50" s="90"/>
      <c r="AHW50" s="90"/>
      <c r="AHX50" s="90"/>
      <c r="AHY50" s="90"/>
      <c r="AHZ50" s="90"/>
      <c r="AIA50" s="90"/>
      <c r="AIB50" s="90"/>
      <c r="AIC50" s="90"/>
      <c r="AID50" s="90"/>
      <c r="AIE50" s="90"/>
      <c r="AIF50" s="90"/>
      <c r="AIG50" s="90"/>
      <c r="AIH50" s="90"/>
      <c r="AII50" s="90"/>
      <c r="AIJ50" s="90"/>
      <c r="AIK50" s="90"/>
      <c r="AIL50" s="90"/>
      <c r="AIM50" s="90"/>
      <c r="AIN50" s="90"/>
      <c r="AIO50" s="90"/>
      <c r="AIP50" s="90"/>
      <c r="AIQ50" s="90"/>
      <c r="AIR50" s="90"/>
      <c r="AIS50" s="90"/>
      <c r="AIT50" s="90"/>
      <c r="AIU50" s="90"/>
      <c r="AIV50" s="90"/>
      <c r="AIW50" s="90"/>
      <c r="AIX50" s="90"/>
      <c r="AIY50" s="90"/>
      <c r="AIZ50" s="90"/>
      <c r="AJA50" s="90"/>
      <c r="AJB50" s="90"/>
      <c r="AJC50" s="90"/>
      <c r="AJD50" s="90"/>
      <c r="AJE50" s="90"/>
      <c r="AJF50" s="90"/>
      <c r="AJG50" s="90"/>
      <c r="AJH50" s="90"/>
      <c r="AJI50" s="90"/>
      <c r="AJJ50" s="90"/>
      <c r="AJK50" s="90"/>
      <c r="AJL50" s="90"/>
      <c r="AJM50" s="90"/>
      <c r="AJN50" s="90"/>
      <c r="AJO50" s="90"/>
      <c r="AJP50" s="90"/>
      <c r="AJQ50" s="90"/>
      <c r="AJR50" s="90"/>
      <c r="AJS50" s="90"/>
      <c r="AJT50" s="90"/>
      <c r="AJU50" s="90"/>
      <c r="AJV50" s="90"/>
      <c r="AJW50" s="90"/>
      <c r="AJX50" s="90"/>
      <c r="AJY50" s="90"/>
      <c r="AJZ50" s="90"/>
      <c r="AKA50" s="90"/>
      <c r="AKB50" s="90"/>
      <c r="AKC50" s="90"/>
      <c r="AKD50" s="90"/>
      <c r="AKE50" s="90"/>
      <c r="AKF50" s="90"/>
      <c r="AKG50" s="90"/>
      <c r="AKH50" s="90"/>
      <c r="AKI50" s="90"/>
      <c r="AKJ50" s="90"/>
      <c r="AKK50" s="90"/>
      <c r="AKL50" s="90"/>
      <c r="AKM50" s="90"/>
      <c r="AKN50" s="90"/>
      <c r="AKO50" s="90"/>
      <c r="AKP50" s="90"/>
      <c r="AKQ50" s="90"/>
      <c r="AKR50" s="90"/>
      <c r="AKS50" s="90"/>
      <c r="AKT50" s="90"/>
      <c r="AKU50" s="90"/>
      <c r="AKV50" s="90"/>
      <c r="AKW50" s="90"/>
      <c r="AKX50" s="90"/>
      <c r="AKY50" s="90"/>
      <c r="AKZ50" s="90"/>
      <c r="ALA50" s="90"/>
      <c r="ALB50" s="90"/>
      <c r="ALC50" s="90"/>
      <c r="ALD50" s="90"/>
      <c r="ALE50" s="90"/>
      <c r="ALF50" s="90"/>
      <c r="ALG50" s="90"/>
      <c r="ALH50" s="90"/>
      <c r="ALI50" s="90"/>
      <c r="ALJ50" s="90"/>
      <c r="ALK50" s="90"/>
      <c r="ALL50" s="90"/>
      <c r="ALM50" s="90"/>
      <c r="ALN50" s="90"/>
      <c r="ALO50" s="90"/>
      <c r="ALP50" s="90"/>
      <c r="ALQ50" s="90"/>
      <c r="ALR50" s="90"/>
      <c r="ALS50" s="90"/>
      <c r="ALT50" s="90"/>
      <c r="ALU50" s="90"/>
      <c r="ALV50" s="90"/>
      <c r="ALW50" s="90"/>
      <c r="ALX50" s="90"/>
      <c r="ALY50" s="90"/>
      <c r="ALZ50" s="90"/>
      <c r="AMA50" s="90"/>
      <c r="AMB50" s="90"/>
      <c r="AMC50" s="90"/>
      <c r="AMD50" s="90"/>
      <c r="AME50" s="90"/>
      <c r="AMF50" s="90"/>
      <c r="AMG50" s="90"/>
      <c r="AMH50" s="90"/>
      <c r="AMI50" s="90"/>
      <c r="AMJ50" s="90"/>
      <c r="AMK50" s="90"/>
      <c r="AML50" s="90"/>
      <c r="AMM50" s="90"/>
      <c r="AMN50" s="90"/>
      <c r="AMO50" s="90"/>
      <c r="AMP50" s="90"/>
      <c r="AMQ50" s="90"/>
      <c r="AMR50" s="90"/>
      <c r="AMS50" s="90"/>
      <c r="AMT50" s="90"/>
      <c r="AMU50" s="90"/>
      <c r="AMV50" s="90"/>
      <c r="AMW50" s="90"/>
      <c r="AMX50" s="90"/>
      <c r="AMY50" s="90"/>
      <c r="AMZ50" s="90"/>
      <c r="ANA50" s="90"/>
      <c r="ANB50" s="90"/>
      <c r="ANC50" s="90"/>
      <c r="AND50" s="90"/>
      <c r="ANE50" s="90"/>
      <c r="ANF50" s="90"/>
      <c r="ANG50" s="90"/>
      <c r="ANH50" s="90"/>
      <c r="ANI50" s="90"/>
      <c r="ANJ50" s="90"/>
      <c r="ANK50" s="90"/>
      <c r="ANL50" s="90"/>
      <c r="ANM50" s="90"/>
      <c r="ANN50" s="90"/>
      <c r="ANO50" s="90"/>
      <c r="ANP50" s="90"/>
      <c r="ANQ50" s="90"/>
      <c r="ANR50" s="90"/>
      <c r="ANS50" s="90"/>
      <c r="ANT50" s="90"/>
      <c r="ANU50" s="90"/>
      <c r="ANV50" s="90"/>
      <c r="ANW50" s="90"/>
      <c r="ANX50" s="90"/>
      <c r="ANY50" s="90"/>
      <c r="ANZ50" s="90"/>
      <c r="AOA50" s="90"/>
      <c r="AOB50" s="90"/>
      <c r="AOC50" s="90"/>
      <c r="AOD50" s="90"/>
      <c r="AOE50" s="90"/>
      <c r="AOF50" s="90"/>
      <c r="AOG50" s="90"/>
      <c r="AOH50" s="90"/>
      <c r="AOI50" s="90"/>
      <c r="AOJ50" s="90"/>
      <c r="AOK50" s="90"/>
      <c r="AOL50" s="90"/>
      <c r="AOM50" s="90"/>
      <c r="AON50" s="90"/>
      <c r="AOO50" s="90"/>
      <c r="AOP50" s="90"/>
      <c r="AOQ50" s="90"/>
      <c r="AOR50" s="90"/>
      <c r="AOS50" s="90"/>
      <c r="AOT50" s="90"/>
      <c r="AOU50" s="90"/>
      <c r="AOV50" s="90"/>
      <c r="AOW50" s="90"/>
      <c r="AOX50" s="90"/>
      <c r="AOY50" s="90"/>
      <c r="AOZ50" s="90"/>
      <c r="APA50" s="90"/>
      <c r="APB50" s="90"/>
      <c r="APC50" s="90"/>
      <c r="APD50" s="90"/>
      <c r="APE50" s="90"/>
      <c r="APF50" s="90"/>
      <c r="APG50" s="90"/>
      <c r="APH50" s="90"/>
      <c r="API50" s="90"/>
      <c r="APJ50" s="90"/>
      <c r="APK50" s="90"/>
      <c r="APL50" s="90"/>
      <c r="APM50" s="90"/>
      <c r="APN50" s="90"/>
      <c r="APO50" s="90"/>
      <c r="APP50" s="90"/>
      <c r="APQ50" s="90"/>
      <c r="APR50" s="90"/>
      <c r="APS50" s="90"/>
      <c r="APT50" s="90"/>
      <c r="APU50" s="90"/>
      <c r="APV50" s="90"/>
      <c r="APW50" s="90"/>
      <c r="APX50" s="90"/>
      <c r="APY50" s="90"/>
      <c r="APZ50" s="90"/>
      <c r="AQA50" s="90"/>
      <c r="AQB50" s="90"/>
      <c r="AQC50" s="90"/>
      <c r="AQD50" s="90"/>
      <c r="AQE50" s="90"/>
      <c r="AQF50" s="90"/>
      <c r="AQG50" s="90"/>
      <c r="AQH50" s="90"/>
      <c r="AQI50" s="90"/>
      <c r="AQJ50" s="90"/>
      <c r="AQK50" s="90"/>
      <c r="AQL50" s="90"/>
      <c r="AQM50" s="90"/>
      <c r="AQN50" s="90"/>
      <c r="AQO50" s="90"/>
      <c r="AQP50" s="90"/>
      <c r="AQQ50" s="90"/>
      <c r="AQR50" s="90"/>
      <c r="AQS50" s="90"/>
      <c r="AQT50" s="90"/>
      <c r="AQU50" s="90"/>
      <c r="AQV50" s="90"/>
      <c r="AQW50" s="90"/>
      <c r="AQX50" s="90"/>
      <c r="AQY50" s="90"/>
      <c r="AQZ50" s="90"/>
      <c r="ARA50" s="90"/>
      <c r="ARB50" s="90"/>
      <c r="ARC50" s="90"/>
      <c r="ARD50" s="90"/>
      <c r="ARE50" s="90"/>
      <c r="ARF50" s="90"/>
      <c r="ARG50" s="90"/>
      <c r="ARH50" s="90"/>
      <c r="ARI50" s="90"/>
      <c r="ARJ50" s="90"/>
      <c r="ARK50" s="90"/>
      <c r="ARL50" s="90"/>
      <c r="ARM50" s="90"/>
      <c r="ARN50" s="90"/>
      <c r="ARO50" s="90"/>
      <c r="ARP50" s="90"/>
      <c r="ARQ50" s="90"/>
      <c r="ARR50" s="90"/>
      <c r="ARS50" s="90"/>
      <c r="ART50" s="90"/>
      <c r="ARU50" s="90"/>
      <c r="ARV50" s="90"/>
      <c r="ARW50" s="90"/>
      <c r="ARX50" s="90"/>
      <c r="ARY50" s="90"/>
      <c r="ARZ50" s="90"/>
      <c r="ASA50" s="90"/>
      <c r="ASB50" s="90"/>
      <c r="ASC50" s="90"/>
      <c r="ASD50" s="90"/>
      <c r="ASE50" s="90"/>
      <c r="ASF50" s="90"/>
      <c r="ASG50" s="90"/>
      <c r="ASH50" s="90"/>
      <c r="ASI50" s="90"/>
      <c r="ASJ50" s="90"/>
      <c r="ASK50" s="90"/>
      <c r="ASL50" s="90"/>
      <c r="ASM50" s="90"/>
      <c r="ASN50" s="90"/>
      <c r="ASO50" s="90"/>
      <c r="ASP50" s="90"/>
      <c r="ASQ50" s="90"/>
      <c r="ASR50" s="90"/>
      <c r="ASS50" s="90"/>
      <c r="AST50" s="90"/>
      <c r="ASU50" s="90"/>
      <c r="ASV50" s="90"/>
      <c r="ASW50" s="90"/>
      <c r="ASX50" s="90"/>
      <c r="ASY50" s="90"/>
      <c r="ASZ50" s="90"/>
      <c r="ATA50" s="90"/>
      <c r="ATB50" s="90"/>
      <c r="ATC50" s="90"/>
      <c r="ATD50" s="90"/>
      <c r="ATE50" s="90"/>
      <c r="ATF50" s="90"/>
      <c r="ATG50" s="90"/>
      <c r="ATH50" s="90"/>
      <c r="ATI50" s="90"/>
      <c r="ATJ50" s="90"/>
      <c r="ATK50" s="90"/>
      <c r="ATL50" s="90"/>
      <c r="ATM50" s="90"/>
      <c r="ATN50" s="90"/>
      <c r="ATO50" s="90"/>
      <c r="ATP50" s="90"/>
      <c r="ATQ50" s="90"/>
      <c r="ATR50" s="90"/>
      <c r="ATS50" s="90"/>
      <c r="ATT50" s="90"/>
      <c r="ATU50" s="90"/>
      <c r="ATV50" s="90"/>
      <c r="ATW50" s="90"/>
      <c r="ATX50" s="90"/>
      <c r="ATY50" s="90"/>
      <c r="ATZ50" s="90"/>
      <c r="AUA50" s="90"/>
      <c r="AUB50" s="90"/>
      <c r="AUC50" s="90"/>
      <c r="AUD50" s="90"/>
      <c r="AUE50" s="90"/>
      <c r="AUF50" s="90"/>
      <c r="AUG50" s="90"/>
      <c r="AUH50" s="90"/>
      <c r="AUI50" s="90"/>
      <c r="AUJ50" s="90"/>
      <c r="AUK50" s="90"/>
      <c r="AUL50" s="90"/>
      <c r="AUM50" s="90"/>
      <c r="AUN50" s="90"/>
      <c r="AUO50" s="90"/>
      <c r="AUP50" s="90"/>
      <c r="AUQ50" s="90"/>
      <c r="AUR50" s="90"/>
      <c r="AUS50" s="90"/>
      <c r="AUT50" s="90"/>
      <c r="AUU50" s="90"/>
      <c r="AUV50" s="90"/>
      <c r="AUW50" s="90"/>
      <c r="AUX50" s="90"/>
      <c r="AUY50" s="90"/>
      <c r="AUZ50" s="90"/>
      <c r="AVA50" s="90"/>
      <c r="AVB50" s="90"/>
      <c r="AVC50" s="90"/>
      <c r="AVD50" s="90"/>
      <c r="AVE50" s="90"/>
      <c r="AVF50" s="90"/>
      <c r="AVG50" s="90"/>
      <c r="AVH50" s="90"/>
      <c r="AVI50" s="90"/>
      <c r="AVJ50" s="90"/>
      <c r="AVK50" s="90"/>
      <c r="AVL50" s="90"/>
      <c r="AVM50" s="90"/>
      <c r="AVN50" s="90"/>
      <c r="AVO50" s="90"/>
      <c r="AVP50" s="90"/>
      <c r="AVQ50" s="90"/>
      <c r="AVR50" s="90"/>
      <c r="AVS50" s="90"/>
      <c r="AVT50" s="90"/>
      <c r="AVU50" s="90"/>
      <c r="AVV50" s="90"/>
      <c r="AVW50" s="90"/>
      <c r="AVX50" s="90"/>
      <c r="AVY50" s="90"/>
      <c r="AVZ50" s="90"/>
      <c r="AWA50" s="90"/>
      <c r="AWB50" s="90"/>
      <c r="AWC50" s="90"/>
      <c r="AWD50" s="90"/>
      <c r="AWE50" s="90"/>
      <c r="AWF50" s="90"/>
      <c r="AWG50" s="90"/>
      <c r="AWH50" s="90"/>
      <c r="AWI50" s="90"/>
      <c r="AWJ50" s="90"/>
      <c r="AWK50" s="90"/>
      <c r="AWL50" s="90"/>
      <c r="AWM50" s="90"/>
      <c r="AWN50" s="90"/>
      <c r="AWO50" s="90"/>
      <c r="AWP50" s="90"/>
      <c r="AWQ50" s="90"/>
      <c r="AWR50" s="90"/>
      <c r="AWS50" s="90"/>
      <c r="AWT50" s="90"/>
      <c r="AWU50" s="90"/>
      <c r="AWV50" s="90"/>
      <c r="AWW50" s="90"/>
      <c r="AWX50" s="90"/>
      <c r="AWY50" s="90"/>
      <c r="AWZ50" s="90"/>
      <c r="AXA50" s="90"/>
      <c r="AXB50" s="90"/>
      <c r="AXC50" s="90"/>
      <c r="AXD50" s="90"/>
      <c r="AXE50" s="90"/>
      <c r="AXF50" s="90"/>
      <c r="AXG50" s="90"/>
      <c r="AXH50" s="90"/>
      <c r="AXI50" s="90"/>
      <c r="AXJ50" s="90"/>
      <c r="AXK50" s="90"/>
      <c r="AXL50" s="90"/>
      <c r="AXM50" s="90"/>
      <c r="AXN50" s="90"/>
      <c r="AXO50" s="90"/>
      <c r="AXP50" s="90"/>
      <c r="AXQ50" s="90"/>
      <c r="AXR50" s="90"/>
      <c r="AXS50" s="90"/>
      <c r="AXT50" s="90"/>
      <c r="AXU50" s="90"/>
      <c r="AXV50" s="90"/>
      <c r="AXW50" s="90"/>
      <c r="AXX50" s="90"/>
      <c r="AXY50" s="90"/>
      <c r="AXZ50" s="90"/>
      <c r="AYA50" s="90"/>
      <c r="AYB50" s="90"/>
      <c r="AYC50" s="90"/>
      <c r="AYD50" s="90"/>
      <c r="AYE50" s="90"/>
      <c r="AYF50" s="90"/>
      <c r="AYG50" s="90"/>
      <c r="AYH50" s="90"/>
      <c r="AYI50" s="90"/>
      <c r="AYJ50" s="90"/>
      <c r="AYK50" s="90"/>
      <c r="AYL50" s="90"/>
      <c r="AYM50" s="90"/>
      <c r="AYN50" s="90"/>
      <c r="AYO50" s="90"/>
      <c r="AYP50" s="90"/>
      <c r="AYQ50" s="90"/>
      <c r="AYR50" s="90"/>
      <c r="AYS50" s="90"/>
      <c r="AYT50" s="90"/>
      <c r="AYU50" s="90"/>
      <c r="AYV50" s="90"/>
      <c r="AYW50" s="90"/>
      <c r="AYX50" s="90"/>
      <c r="AYY50" s="90"/>
      <c r="AYZ50" s="90"/>
      <c r="AZA50" s="90"/>
      <c r="AZB50" s="90"/>
      <c r="AZC50" s="90"/>
      <c r="AZD50" s="90"/>
      <c r="AZE50" s="90"/>
      <c r="AZF50" s="90"/>
      <c r="AZG50" s="90"/>
      <c r="AZH50" s="90"/>
      <c r="AZI50" s="90"/>
      <c r="AZJ50" s="90"/>
      <c r="AZK50" s="90"/>
      <c r="AZL50" s="90"/>
      <c r="AZM50" s="90"/>
      <c r="AZN50" s="90"/>
      <c r="AZO50" s="90"/>
      <c r="AZP50" s="90"/>
      <c r="AZQ50" s="90"/>
      <c r="AZR50" s="90"/>
      <c r="AZS50" s="90"/>
      <c r="AZT50" s="90"/>
      <c r="AZU50" s="90"/>
      <c r="AZV50" s="90"/>
      <c r="AZW50" s="90"/>
      <c r="AZX50" s="90"/>
      <c r="AZY50" s="90"/>
      <c r="AZZ50" s="90"/>
      <c r="BAA50" s="90"/>
      <c r="BAB50" s="90"/>
      <c r="BAC50" s="90"/>
      <c r="BAD50" s="90"/>
      <c r="BAE50" s="90"/>
      <c r="BAF50" s="90"/>
      <c r="BAG50" s="90"/>
      <c r="BAH50" s="90"/>
      <c r="BAI50" s="90"/>
      <c r="BAJ50" s="90"/>
      <c r="BAK50" s="90"/>
      <c r="BAL50" s="90"/>
      <c r="BAM50" s="90"/>
      <c r="BAN50" s="90"/>
      <c r="BAO50" s="90"/>
      <c r="BAP50" s="90"/>
      <c r="BAQ50" s="90"/>
      <c r="BAR50" s="90"/>
      <c r="BAS50" s="90"/>
      <c r="BAT50" s="90"/>
      <c r="BAU50" s="90"/>
      <c r="BAV50" s="90"/>
      <c r="BAW50" s="90"/>
      <c r="BAX50" s="90"/>
      <c r="BAY50" s="90"/>
      <c r="BAZ50" s="90"/>
      <c r="BBA50" s="90"/>
      <c r="BBB50" s="90"/>
      <c r="BBC50" s="90"/>
      <c r="BBD50" s="90"/>
      <c r="BBE50" s="90"/>
      <c r="BBF50" s="90"/>
      <c r="BBG50" s="90"/>
      <c r="BBH50" s="90"/>
      <c r="BBI50" s="90"/>
      <c r="BBJ50" s="90"/>
      <c r="BBK50" s="90"/>
      <c r="BBL50" s="90"/>
      <c r="BBM50" s="90"/>
      <c r="BBN50" s="90"/>
      <c r="BBO50" s="90"/>
      <c r="BBP50" s="90"/>
      <c r="BBQ50" s="90"/>
      <c r="BBR50" s="90"/>
      <c r="BBS50" s="90"/>
      <c r="BBT50" s="90"/>
      <c r="BBU50" s="90"/>
      <c r="BBV50" s="90"/>
      <c r="BBW50" s="90"/>
      <c r="BBX50" s="90"/>
      <c r="BBY50" s="90"/>
      <c r="BBZ50" s="90"/>
      <c r="BCA50" s="90"/>
      <c r="BCB50" s="90"/>
      <c r="BCC50" s="90"/>
      <c r="BCD50" s="90"/>
      <c r="BCE50" s="90"/>
      <c r="BCF50" s="90"/>
      <c r="BCG50" s="90"/>
      <c r="BCH50" s="90"/>
      <c r="BCI50" s="90"/>
      <c r="BCJ50" s="90"/>
      <c r="BCK50" s="90"/>
      <c r="BCL50" s="90"/>
      <c r="BCM50" s="90"/>
      <c r="BCN50" s="90"/>
      <c r="BCO50" s="90"/>
      <c r="BCP50" s="90"/>
      <c r="BCQ50" s="90"/>
      <c r="BCR50" s="90"/>
      <c r="BCS50" s="90"/>
      <c r="BCT50" s="90"/>
      <c r="BCU50" s="90"/>
      <c r="BCV50" s="90"/>
      <c r="BCW50" s="90"/>
      <c r="BCX50" s="90"/>
      <c r="BCY50" s="90"/>
      <c r="BCZ50" s="90"/>
      <c r="BDA50" s="90"/>
      <c r="BDB50" s="90"/>
      <c r="BDC50" s="90"/>
      <c r="BDD50" s="90"/>
      <c r="BDE50" s="90"/>
      <c r="BDF50" s="90"/>
      <c r="BDG50" s="90"/>
      <c r="BDH50" s="90"/>
      <c r="BDI50" s="90"/>
      <c r="BDJ50" s="90"/>
      <c r="BDK50" s="90"/>
      <c r="BDL50" s="90"/>
      <c r="BDM50" s="90"/>
      <c r="BDN50" s="90"/>
      <c r="BDO50" s="90"/>
      <c r="BDP50" s="90"/>
      <c r="BDQ50" s="90"/>
      <c r="BDR50" s="90"/>
      <c r="BDS50" s="90"/>
      <c r="BDT50" s="90"/>
      <c r="BDU50" s="90"/>
      <c r="BDV50" s="90"/>
      <c r="BDW50" s="90"/>
      <c r="BDX50" s="90"/>
      <c r="BDY50" s="90"/>
      <c r="BDZ50" s="90"/>
      <c r="BEA50" s="90"/>
      <c r="BEB50" s="90"/>
      <c r="BEC50" s="90"/>
      <c r="BED50" s="90"/>
      <c r="BEE50" s="90"/>
      <c r="BEF50" s="90"/>
      <c r="BEG50" s="90"/>
      <c r="BEH50" s="90"/>
      <c r="BEI50" s="90"/>
      <c r="BEJ50" s="90"/>
      <c r="BEK50" s="90"/>
      <c r="BEL50" s="90"/>
      <c r="BEM50" s="90"/>
      <c r="BEN50" s="90"/>
      <c r="BEO50" s="90"/>
      <c r="BEP50" s="90"/>
      <c r="BEQ50" s="90"/>
      <c r="BER50" s="90"/>
      <c r="BES50" s="90"/>
      <c r="BET50" s="90"/>
      <c r="BEU50" s="90"/>
      <c r="BEV50" s="90"/>
      <c r="BEW50" s="90"/>
      <c r="BEX50" s="90"/>
      <c r="BEY50" s="90"/>
      <c r="BEZ50" s="90"/>
      <c r="BFA50" s="90"/>
      <c r="BFB50" s="90"/>
      <c r="BFC50" s="90"/>
      <c r="BFD50" s="90"/>
      <c r="BFE50" s="90"/>
      <c r="BFF50" s="90"/>
      <c r="BFG50" s="90"/>
      <c r="BFH50" s="90"/>
      <c r="BFI50" s="90"/>
      <c r="BFJ50" s="90"/>
      <c r="BFK50" s="90"/>
      <c r="BFL50" s="90"/>
      <c r="BFM50" s="90"/>
      <c r="BFN50" s="90"/>
      <c r="BFO50" s="90"/>
      <c r="BFP50" s="90"/>
      <c r="BFQ50" s="90"/>
      <c r="BFR50" s="90"/>
      <c r="BFS50" s="90"/>
      <c r="BFT50" s="90"/>
      <c r="BFU50" s="90"/>
      <c r="BFV50" s="90"/>
      <c r="BFW50" s="90"/>
      <c r="BFX50" s="90"/>
      <c r="BFY50" s="90"/>
      <c r="BFZ50" s="90"/>
      <c r="BGA50" s="90"/>
    </row>
    <row r="51" spans="1:1535" ht="12" hidden="1" customHeight="1" x14ac:dyDescent="0.2">
      <c r="A51" s="347"/>
      <c r="B51" s="348"/>
      <c r="C51" s="183">
        <f>Zápisy!W194</f>
        <v>4</v>
      </c>
      <c r="D51" s="171">
        <f>Zápisy!X194</f>
        <v>4</v>
      </c>
      <c r="E51" s="165">
        <f>Zápisy!U38</f>
        <v>6</v>
      </c>
      <c r="F51" s="175">
        <f>Zápisy!V38</f>
        <v>2</v>
      </c>
      <c r="G51" s="138">
        <f>Zápisy!U1382</f>
        <v>3</v>
      </c>
      <c r="H51" s="171">
        <f>Zápisy!V1382</f>
        <v>5</v>
      </c>
      <c r="I51" s="165">
        <f>Zápisy!W2526</f>
        <v>4</v>
      </c>
      <c r="J51" s="175">
        <f>Zápisy!X2526</f>
        <v>4</v>
      </c>
      <c r="K51" s="138">
        <f>Zápisy!W1185</f>
        <v>4</v>
      </c>
      <c r="L51" s="171">
        <f>Zápisy!X1185</f>
        <v>4</v>
      </c>
      <c r="M51" s="165">
        <f>Zápisy!U2373</f>
        <v>6</v>
      </c>
      <c r="N51" s="175">
        <f>Zápisy!V2373</f>
        <v>2</v>
      </c>
      <c r="O51" s="138">
        <f>Zápisy!U986</f>
        <v>3</v>
      </c>
      <c r="P51" s="171">
        <f>Zápisy!V986</f>
        <v>5</v>
      </c>
      <c r="Q51" s="165">
        <f>Zápisy!W2218</f>
        <v>5</v>
      </c>
      <c r="R51" s="175">
        <f>Zápisy!X2218</f>
        <v>3</v>
      </c>
      <c r="S51" s="138">
        <f>Zápisy!W789</f>
        <v>5.5</v>
      </c>
      <c r="T51" s="171">
        <f>Zápisy!X789</f>
        <v>2.5</v>
      </c>
      <c r="U51" s="165">
        <f>Zápisy!U2065</f>
        <v>4</v>
      </c>
      <c r="V51" s="175">
        <f>Zápisy!V2065</f>
        <v>4</v>
      </c>
      <c r="W51" s="138">
        <f>Zápisy!U590</f>
        <v>5</v>
      </c>
      <c r="X51" s="171">
        <f>Zápisy!V590</f>
        <v>3</v>
      </c>
      <c r="Y51" s="165">
        <f>Zápisy!W1910</f>
        <v>4</v>
      </c>
      <c r="Z51" s="175">
        <f>Zápisy!X1910</f>
        <v>4</v>
      </c>
      <c r="AA51" s="138">
        <f>Zápisy!W393</f>
        <v>5</v>
      </c>
      <c r="AB51" s="171">
        <f>Zápisy!X393</f>
        <v>3</v>
      </c>
      <c r="AC51" s="165">
        <f>Zápisy!U1757</f>
        <v>5</v>
      </c>
      <c r="AD51" s="175">
        <f>Zápisy!V1757</f>
        <v>3</v>
      </c>
      <c r="AE51" s="312"/>
      <c r="AF51" s="313"/>
      <c r="AG51" s="165">
        <f>Zápisy!W1581</f>
        <v>3</v>
      </c>
      <c r="AH51" s="132">
        <f>Zápisy!X1581</f>
        <v>5</v>
      </c>
      <c r="AI51" s="351"/>
      <c r="AJ51" s="420"/>
      <c r="AK51" s="420"/>
      <c r="AL51" s="420"/>
      <c r="AM51" s="376"/>
      <c r="AN51" s="443"/>
      <c r="AO51" s="399"/>
      <c r="AP51" s="394"/>
      <c r="AQ51" s="400"/>
      <c r="AR51" s="395"/>
      <c r="AS51" s="356"/>
      <c r="AT51" s="353"/>
      <c r="AU51" s="343"/>
      <c r="AV51" s="90"/>
      <c r="AW51" s="334"/>
      <c r="AX51" s="334"/>
      <c r="AY51" s="334"/>
      <c r="AZ51" s="334"/>
      <c r="BA51" s="334"/>
      <c r="BB51" s="334"/>
      <c r="BC51" s="334"/>
      <c r="BD51" s="334"/>
      <c r="BE51" s="334"/>
      <c r="BF51" s="334"/>
      <c r="BG51" s="334"/>
      <c r="BH51" s="334"/>
      <c r="BI51" s="334"/>
      <c r="BJ51" s="334"/>
      <c r="BK51" s="334"/>
      <c r="BL51" s="334"/>
      <c r="BM51" s="334"/>
      <c r="BN51" s="334"/>
      <c r="BO51" s="334"/>
      <c r="BP51" s="334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34"/>
      <c r="CC51" s="90"/>
      <c r="CD51" s="334"/>
      <c r="CE51" s="334"/>
      <c r="CF51" s="334"/>
      <c r="CG51" s="334"/>
      <c r="CH51" s="334"/>
      <c r="CI51" s="334"/>
      <c r="CJ51" s="334"/>
      <c r="CK51" s="334"/>
      <c r="CL51" s="334"/>
      <c r="CM51" s="334"/>
      <c r="CN51" s="334"/>
      <c r="CO51" s="334"/>
      <c r="CP51" s="334"/>
      <c r="CQ51" s="334"/>
      <c r="CR51" s="334"/>
      <c r="CS51" s="334"/>
      <c r="CT51" s="334"/>
      <c r="CU51" s="334"/>
      <c r="CV51" s="334"/>
      <c r="CW51" s="334"/>
      <c r="CX51" s="334"/>
      <c r="CY51" s="334"/>
      <c r="CZ51" s="334"/>
      <c r="DA51" s="334"/>
      <c r="DB51" s="334"/>
      <c r="DC51" s="334"/>
      <c r="DD51" s="334"/>
      <c r="DE51" s="334"/>
      <c r="DF51" s="334"/>
      <c r="DG51" s="334"/>
      <c r="DH51" s="334"/>
      <c r="DI51" s="334"/>
      <c r="DJ51" s="151"/>
      <c r="DK51" s="334"/>
      <c r="DL51" s="334"/>
      <c r="DM51" s="334"/>
      <c r="DN51" s="334"/>
      <c r="DO51" s="334"/>
      <c r="DP51" s="334"/>
      <c r="DQ51" s="334"/>
      <c r="DR51" s="334"/>
      <c r="DS51" s="334"/>
      <c r="DT51" s="334"/>
      <c r="DU51" s="334"/>
      <c r="DV51" s="334"/>
      <c r="DW51" s="334"/>
      <c r="DX51" s="334"/>
      <c r="DY51" s="334"/>
      <c r="DZ51" s="334"/>
      <c r="EA51" s="334"/>
      <c r="EB51" s="334"/>
      <c r="EC51" s="334"/>
      <c r="ED51" s="334"/>
      <c r="EE51" s="334"/>
      <c r="EF51" s="334"/>
      <c r="EG51" s="334"/>
      <c r="EH51" s="334"/>
      <c r="EI51" s="334"/>
      <c r="EJ51" s="334"/>
      <c r="EK51" s="334"/>
      <c r="EL51" s="334"/>
      <c r="EM51" s="334"/>
      <c r="EN51" s="334"/>
      <c r="EO51" s="334"/>
      <c r="EP51" s="334"/>
      <c r="EQ51" s="90"/>
      <c r="ER51" s="334"/>
      <c r="ES51" s="334"/>
      <c r="ET51" s="334"/>
      <c r="EU51" s="334"/>
      <c r="EV51" s="334"/>
      <c r="EW51" s="334"/>
      <c r="EX51" s="334"/>
      <c r="EY51" s="334"/>
      <c r="EZ51" s="334"/>
      <c r="FA51" s="334"/>
      <c r="FB51" s="334"/>
      <c r="FC51" s="334"/>
      <c r="FD51" s="334"/>
      <c r="FE51" s="334"/>
      <c r="FF51" s="334"/>
      <c r="FG51" s="334"/>
      <c r="FH51" s="334"/>
      <c r="FI51" s="334"/>
      <c r="FJ51" s="334"/>
      <c r="FK51" s="334"/>
      <c r="FL51" s="334"/>
      <c r="FM51" s="334"/>
      <c r="FN51" s="334"/>
      <c r="FO51" s="334"/>
      <c r="FP51" s="334"/>
      <c r="FQ51" s="334"/>
      <c r="FR51" s="334"/>
      <c r="FS51" s="334"/>
      <c r="FT51" s="334"/>
      <c r="FU51" s="334"/>
      <c r="FV51" s="334"/>
      <c r="FW51" s="334"/>
      <c r="FX51" s="90"/>
      <c r="FY51" s="334"/>
      <c r="FZ51" s="334"/>
      <c r="GA51" s="334"/>
      <c r="GB51" s="334"/>
      <c r="GC51" s="334"/>
      <c r="GD51" s="334"/>
      <c r="GE51" s="334"/>
      <c r="GF51" s="334"/>
      <c r="GG51" s="334"/>
      <c r="GH51" s="334"/>
      <c r="GI51" s="334"/>
      <c r="GJ51" s="334"/>
      <c r="GK51" s="334"/>
      <c r="GL51" s="334"/>
      <c r="GM51" s="334"/>
      <c r="GN51" s="334"/>
      <c r="GO51" s="334"/>
      <c r="GP51" s="334"/>
      <c r="GQ51" s="334"/>
      <c r="GR51" s="334"/>
      <c r="GS51" s="334"/>
      <c r="GT51" s="334"/>
      <c r="GU51" s="334"/>
      <c r="GV51" s="334"/>
      <c r="GW51" s="334"/>
      <c r="GX51" s="334"/>
      <c r="GY51" s="334"/>
      <c r="GZ51" s="334"/>
      <c r="HA51" s="334"/>
      <c r="HB51" s="334"/>
      <c r="HC51" s="334"/>
      <c r="HD51" s="334"/>
      <c r="HE51" s="90"/>
      <c r="HF51" s="334"/>
      <c r="HG51" s="334"/>
      <c r="HH51" s="334"/>
      <c r="HI51" s="334"/>
      <c r="HJ51" s="334"/>
      <c r="HK51" s="334"/>
      <c r="HL51" s="334"/>
      <c r="HM51" s="334"/>
      <c r="HN51" s="334"/>
      <c r="HO51" s="334"/>
      <c r="HP51" s="334"/>
      <c r="HQ51" s="334"/>
      <c r="HR51" s="334"/>
      <c r="HS51" s="334"/>
      <c r="HT51" s="334"/>
      <c r="HU51" s="334"/>
      <c r="HV51" s="334"/>
      <c r="HW51" s="334"/>
      <c r="HX51" s="334"/>
      <c r="HY51" s="334"/>
      <c r="HZ51" s="334"/>
      <c r="IA51" s="334"/>
      <c r="IB51" s="334"/>
      <c r="IC51" s="334"/>
      <c r="ID51" s="334"/>
      <c r="IE51" s="334"/>
      <c r="IF51" s="334"/>
      <c r="IG51" s="334"/>
      <c r="IH51" s="334"/>
      <c r="II51" s="334"/>
      <c r="IJ51" s="334"/>
      <c r="IK51" s="334"/>
      <c r="IL51" s="90"/>
      <c r="IM51" s="334"/>
      <c r="IN51" s="334"/>
      <c r="IO51" s="334"/>
      <c r="IP51" s="334"/>
      <c r="IQ51" s="334"/>
      <c r="IR51" s="334"/>
      <c r="IS51" s="334"/>
      <c r="IT51" s="334"/>
      <c r="IU51" s="334"/>
      <c r="IV51" s="334"/>
      <c r="IW51" s="334"/>
      <c r="IX51" s="334"/>
      <c r="IY51" s="334"/>
      <c r="IZ51" s="334"/>
      <c r="JA51" s="334"/>
      <c r="JB51" s="334"/>
      <c r="JC51" s="334"/>
      <c r="JD51" s="334"/>
      <c r="JE51" s="334"/>
      <c r="JF51" s="334"/>
      <c r="JG51" s="334"/>
      <c r="JH51" s="334"/>
      <c r="JI51" s="334"/>
      <c r="JJ51" s="334"/>
      <c r="JK51" s="334"/>
      <c r="JL51" s="334"/>
      <c r="JM51" s="334"/>
      <c r="JN51" s="334"/>
      <c r="JO51" s="334"/>
      <c r="JP51" s="334"/>
      <c r="JQ51" s="334"/>
      <c r="JR51" s="334"/>
      <c r="JS51" s="90"/>
      <c r="JT51" s="334"/>
      <c r="JU51" s="334"/>
      <c r="JV51" s="334"/>
      <c r="JW51" s="334"/>
      <c r="JX51" s="334"/>
      <c r="JY51" s="334"/>
      <c r="JZ51" s="334"/>
      <c r="KA51" s="334"/>
      <c r="KB51" s="334"/>
      <c r="KC51" s="334"/>
      <c r="KD51" s="334"/>
      <c r="KE51" s="334"/>
      <c r="KF51" s="334"/>
      <c r="KG51" s="334"/>
      <c r="KH51" s="334"/>
      <c r="KI51" s="334"/>
      <c r="KJ51" s="334"/>
      <c r="KK51" s="334"/>
      <c r="KL51" s="334"/>
      <c r="KM51" s="334"/>
      <c r="KN51" s="334"/>
      <c r="KO51" s="334"/>
      <c r="KP51" s="334"/>
      <c r="KQ51" s="334"/>
      <c r="KR51" s="334"/>
      <c r="KS51" s="334"/>
      <c r="KT51" s="334"/>
      <c r="KU51" s="334"/>
      <c r="KV51" s="334"/>
      <c r="KW51" s="334"/>
      <c r="KX51" s="334"/>
      <c r="KY51" s="334"/>
      <c r="KZ51" s="90"/>
      <c r="LA51" s="334"/>
      <c r="LB51" s="334"/>
      <c r="LC51" s="334"/>
      <c r="LD51" s="334"/>
      <c r="LE51" s="334"/>
      <c r="LF51" s="334"/>
      <c r="LG51" s="334"/>
      <c r="LH51" s="334"/>
      <c r="LI51" s="334"/>
      <c r="LJ51" s="334"/>
      <c r="LK51" s="334"/>
      <c r="LL51" s="334"/>
      <c r="LM51" s="334"/>
      <c r="LN51" s="334"/>
      <c r="LO51" s="334"/>
      <c r="LP51" s="334"/>
      <c r="LQ51" s="334"/>
      <c r="LR51" s="334"/>
      <c r="LS51" s="334"/>
      <c r="LT51" s="334"/>
      <c r="LU51" s="334"/>
      <c r="LV51" s="334"/>
      <c r="LW51" s="334"/>
      <c r="LX51" s="334"/>
      <c r="LY51" s="334"/>
      <c r="LZ51" s="334"/>
      <c r="MA51" s="334"/>
      <c r="MB51" s="334"/>
      <c r="MC51" s="334"/>
      <c r="MD51" s="334"/>
      <c r="ME51" s="334"/>
      <c r="MF51" s="334"/>
      <c r="MG51" s="90"/>
      <c r="MH51" s="462"/>
      <c r="MI51" s="153"/>
      <c r="MJ51" s="462"/>
      <c r="MK51" s="157"/>
      <c r="ML51" s="336"/>
      <c r="MM51" s="153"/>
      <c r="MN51" s="462"/>
      <c r="MO51" s="90"/>
      <c r="MP51" s="327"/>
      <c r="MQ51" s="90"/>
      <c r="MR51" s="90"/>
      <c r="MS51" s="90"/>
      <c r="MT51" s="90"/>
      <c r="MU51" s="90"/>
      <c r="MV51" s="90"/>
      <c r="MW51" s="90"/>
      <c r="MX51" s="90"/>
      <c r="MY51" s="90"/>
      <c r="MZ51" s="90"/>
      <c r="NA51" s="90"/>
      <c r="NB51" s="90"/>
      <c r="NC51" s="90"/>
      <c r="ND51" s="90"/>
      <c r="NE51" s="90"/>
      <c r="NF51" s="90"/>
      <c r="NG51" s="90"/>
      <c r="NH51" s="90"/>
      <c r="NI51" s="90"/>
      <c r="NJ51" s="90"/>
      <c r="NK51" s="90"/>
      <c r="NL51" s="90"/>
      <c r="NM51" s="90"/>
      <c r="NN51" s="90"/>
      <c r="NO51" s="90"/>
      <c r="NP51" s="90"/>
      <c r="NQ51" s="90"/>
      <c r="NR51" s="90"/>
      <c r="NS51" s="90"/>
      <c r="NT51" s="90"/>
      <c r="NU51" s="90"/>
      <c r="NV51" s="90"/>
      <c r="NW51" s="90"/>
      <c r="NX51" s="90"/>
      <c r="NY51" s="90"/>
      <c r="NZ51" s="90"/>
      <c r="OA51" s="90"/>
      <c r="OB51" s="90"/>
      <c r="OC51" s="90"/>
      <c r="OD51" s="90"/>
      <c r="OE51" s="90"/>
      <c r="OF51" s="90"/>
      <c r="OG51" s="90"/>
      <c r="OH51" s="90"/>
      <c r="OI51" s="90"/>
      <c r="OJ51" s="90"/>
      <c r="OK51" s="90"/>
      <c r="OL51" s="90"/>
      <c r="OM51" s="90"/>
      <c r="ON51" s="90"/>
      <c r="OO51" s="90"/>
      <c r="OP51" s="90"/>
      <c r="OQ51" s="90"/>
      <c r="OR51" s="90"/>
      <c r="OS51" s="90"/>
      <c r="OT51" s="90"/>
      <c r="OU51" s="90"/>
      <c r="OV51" s="90"/>
      <c r="OW51" s="90"/>
      <c r="OX51" s="90"/>
      <c r="OY51" s="90"/>
      <c r="OZ51" s="90"/>
      <c r="PA51" s="90"/>
      <c r="PB51" s="90"/>
      <c r="PC51" s="90"/>
      <c r="PD51" s="90"/>
      <c r="PE51" s="90"/>
      <c r="PF51" s="90"/>
      <c r="PG51" s="90"/>
      <c r="PH51" s="90"/>
      <c r="PI51" s="90"/>
      <c r="PJ51" s="90"/>
      <c r="PK51" s="90"/>
      <c r="PL51" s="90"/>
      <c r="PM51" s="90"/>
      <c r="PN51" s="90"/>
      <c r="PO51" s="90"/>
      <c r="PP51" s="90"/>
      <c r="PQ51" s="90"/>
      <c r="PR51" s="90"/>
      <c r="PS51" s="90"/>
      <c r="PT51" s="90"/>
      <c r="PU51" s="90"/>
      <c r="PV51" s="90"/>
      <c r="PW51" s="90"/>
      <c r="PX51" s="90"/>
      <c r="PY51" s="90"/>
      <c r="PZ51" s="90"/>
      <c r="QA51" s="90"/>
      <c r="QB51" s="90"/>
      <c r="QC51" s="90"/>
      <c r="QD51" s="90"/>
      <c r="QE51" s="90"/>
      <c r="QF51" s="90"/>
      <c r="QG51" s="90"/>
      <c r="QH51" s="90"/>
      <c r="QI51" s="90"/>
      <c r="QJ51" s="90"/>
      <c r="QK51" s="90"/>
      <c r="QL51" s="90"/>
      <c r="QM51" s="90"/>
      <c r="QN51" s="90"/>
      <c r="QO51" s="90"/>
      <c r="QP51" s="90"/>
      <c r="QQ51" s="90"/>
      <c r="QR51" s="90"/>
      <c r="QS51" s="90"/>
      <c r="QT51" s="90"/>
      <c r="QU51" s="90"/>
      <c r="QV51" s="90"/>
      <c r="QW51" s="90"/>
      <c r="QX51" s="90"/>
      <c r="QY51" s="90"/>
      <c r="QZ51" s="90"/>
      <c r="RA51" s="90"/>
      <c r="RB51" s="90"/>
      <c r="RC51" s="90"/>
      <c r="RD51" s="90"/>
      <c r="RE51" s="90"/>
      <c r="RF51" s="90"/>
      <c r="RG51" s="90"/>
      <c r="RH51" s="90"/>
      <c r="RI51" s="90"/>
      <c r="RJ51" s="90"/>
      <c r="RK51" s="90"/>
      <c r="RL51" s="90"/>
      <c r="RM51" s="90"/>
      <c r="RN51" s="90"/>
      <c r="RO51" s="90"/>
      <c r="RP51" s="90"/>
      <c r="RQ51" s="90"/>
      <c r="RR51" s="90"/>
      <c r="RS51" s="90"/>
      <c r="RT51" s="90"/>
      <c r="RU51" s="90"/>
      <c r="RV51" s="90"/>
      <c r="RW51" s="90"/>
      <c r="RX51" s="90"/>
      <c r="RY51" s="90"/>
      <c r="RZ51" s="90"/>
      <c r="SA51" s="90"/>
      <c r="SB51" s="90"/>
      <c r="SC51" s="90"/>
      <c r="SD51" s="90"/>
      <c r="SE51" s="90"/>
      <c r="SF51" s="90"/>
      <c r="SG51" s="90"/>
      <c r="SH51" s="90"/>
      <c r="SI51" s="90"/>
      <c r="SJ51" s="90"/>
      <c r="SK51" s="90"/>
      <c r="SL51" s="90"/>
      <c r="SM51" s="90"/>
      <c r="SN51" s="90"/>
      <c r="SO51" s="90"/>
      <c r="SP51" s="90"/>
      <c r="SQ51" s="90"/>
      <c r="SR51" s="90"/>
      <c r="SS51" s="90"/>
      <c r="ST51" s="90"/>
      <c r="SU51" s="90"/>
      <c r="SV51" s="90"/>
      <c r="SW51" s="90"/>
      <c r="SX51" s="90"/>
      <c r="SY51" s="90"/>
      <c r="SZ51" s="90"/>
      <c r="TA51" s="90"/>
      <c r="TB51" s="90"/>
      <c r="TC51" s="90"/>
      <c r="TD51" s="90"/>
      <c r="TE51" s="90"/>
      <c r="TF51" s="90"/>
      <c r="TG51" s="90"/>
      <c r="TH51" s="90"/>
      <c r="TI51" s="90"/>
      <c r="TJ51" s="90"/>
      <c r="TK51" s="90"/>
      <c r="TL51" s="90"/>
      <c r="TM51" s="90"/>
      <c r="TN51" s="90"/>
      <c r="TO51" s="90"/>
      <c r="TP51" s="90"/>
      <c r="TQ51" s="90"/>
      <c r="TR51" s="90"/>
      <c r="TS51" s="90"/>
      <c r="TT51" s="90"/>
      <c r="TU51" s="90"/>
      <c r="TV51" s="90"/>
      <c r="TW51" s="90"/>
      <c r="TX51" s="90"/>
      <c r="TY51" s="90"/>
      <c r="TZ51" s="90"/>
      <c r="UA51" s="90"/>
      <c r="UB51" s="90"/>
      <c r="UC51" s="90"/>
      <c r="UD51" s="90"/>
      <c r="UE51" s="90"/>
      <c r="UF51" s="90"/>
      <c r="UG51" s="90"/>
      <c r="UH51" s="90"/>
      <c r="UI51" s="90"/>
      <c r="UJ51" s="90"/>
      <c r="UK51" s="90"/>
      <c r="UL51" s="90"/>
      <c r="UM51" s="90"/>
      <c r="UN51" s="90"/>
      <c r="UO51" s="90"/>
      <c r="UP51" s="90"/>
      <c r="UQ51" s="90"/>
      <c r="UR51" s="90"/>
      <c r="US51" s="90"/>
      <c r="UT51" s="90"/>
      <c r="UU51" s="90"/>
      <c r="UV51" s="90"/>
      <c r="UW51" s="90"/>
      <c r="UX51" s="90"/>
      <c r="UY51" s="90"/>
      <c r="UZ51" s="90"/>
      <c r="VA51" s="90"/>
      <c r="VB51" s="90"/>
      <c r="VC51" s="90"/>
      <c r="VD51" s="90"/>
      <c r="VE51" s="90"/>
      <c r="VF51" s="90"/>
      <c r="VG51" s="90"/>
      <c r="VH51" s="90"/>
      <c r="VI51" s="90"/>
      <c r="VJ51" s="90"/>
      <c r="VK51" s="90"/>
      <c r="VL51" s="90"/>
      <c r="VM51" s="90"/>
      <c r="VN51" s="90"/>
      <c r="VO51" s="90"/>
      <c r="VP51" s="90"/>
      <c r="VQ51" s="90"/>
      <c r="VR51" s="90"/>
      <c r="VS51" s="90"/>
      <c r="VT51" s="90"/>
      <c r="VU51" s="90"/>
      <c r="VV51" s="90"/>
      <c r="VW51" s="90"/>
      <c r="VX51" s="90"/>
      <c r="VY51" s="90"/>
      <c r="VZ51" s="90"/>
      <c r="WA51" s="90"/>
      <c r="WB51" s="90"/>
      <c r="WC51" s="90"/>
      <c r="WD51" s="90"/>
      <c r="WE51" s="90"/>
      <c r="WF51" s="90"/>
      <c r="WG51" s="90"/>
      <c r="WH51" s="90"/>
      <c r="WI51" s="90"/>
      <c r="WJ51" s="90"/>
      <c r="WK51" s="90"/>
      <c r="WL51" s="90"/>
      <c r="WM51" s="90"/>
      <c r="WN51" s="90"/>
      <c r="WO51" s="90"/>
      <c r="WP51" s="90"/>
      <c r="WQ51" s="90"/>
      <c r="WR51" s="90"/>
      <c r="WS51" s="90"/>
      <c r="WT51" s="90"/>
      <c r="WU51" s="90"/>
      <c r="WV51" s="90"/>
      <c r="WW51" s="90"/>
      <c r="WX51" s="90"/>
      <c r="WY51" s="90"/>
      <c r="WZ51" s="90"/>
      <c r="XA51" s="90"/>
      <c r="XB51" s="90"/>
      <c r="XC51" s="90"/>
      <c r="XD51" s="90"/>
      <c r="XE51" s="90"/>
      <c r="XF51" s="90"/>
      <c r="XG51" s="90"/>
      <c r="XH51" s="90"/>
      <c r="XI51" s="90"/>
      <c r="XJ51" s="90"/>
      <c r="XK51" s="90"/>
      <c r="XL51" s="90"/>
      <c r="XM51" s="90"/>
      <c r="XN51" s="90"/>
      <c r="XO51" s="90"/>
      <c r="XP51" s="90"/>
      <c r="XQ51" s="90"/>
      <c r="XR51" s="90"/>
      <c r="XS51" s="90"/>
      <c r="XT51" s="90"/>
      <c r="XU51" s="90"/>
      <c r="XV51" s="90"/>
      <c r="XW51" s="90"/>
      <c r="XX51" s="90"/>
      <c r="XY51" s="90"/>
      <c r="XZ51" s="90"/>
      <c r="YA51" s="90"/>
      <c r="YB51" s="90"/>
      <c r="YC51" s="90"/>
      <c r="YD51" s="90"/>
      <c r="YE51" s="90"/>
      <c r="YF51" s="90"/>
      <c r="YG51" s="90"/>
      <c r="YH51" s="90"/>
      <c r="YI51" s="90"/>
      <c r="YJ51" s="90"/>
      <c r="YK51" s="90"/>
      <c r="YL51" s="90"/>
      <c r="YM51" s="90"/>
      <c r="YN51" s="90"/>
      <c r="YO51" s="90"/>
      <c r="YP51" s="90"/>
      <c r="YQ51" s="90"/>
      <c r="YR51" s="90"/>
      <c r="YS51" s="90"/>
      <c r="YT51" s="90"/>
      <c r="YU51" s="90"/>
      <c r="YV51" s="90"/>
      <c r="YW51" s="90"/>
      <c r="YX51" s="90"/>
      <c r="YY51" s="90"/>
      <c r="YZ51" s="90"/>
      <c r="ZA51" s="90"/>
      <c r="ZB51" s="90"/>
      <c r="ZC51" s="90"/>
      <c r="ZD51" s="90"/>
      <c r="ZE51" s="90"/>
      <c r="ZF51" s="90"/>
      <c r="ZG51" s="90"/>
      <c r="ZH51" s="90"/>
      <c r="ZI51" s="90"/>
      <c r="ZJ51" s="90"/>
      <c r="ZK51" s="90"/>
      <c r="ZL51" s="90"/>
      <c r="ZM51" s="90"/>
      <c r="ZN51" s="90"/>
      <c r="ZO51" s="90"/>
      <c r="ZP51" s="90"/>
      <c r="ZQ51" s="90"/>
      <c r="ZR51" s="90"/>
      <c r="ZS51" s="90"/>
      <c r="ZT51" s="90"/>
      <c r="ZU51" s="90"/>
      <c r="ZV51" s="90"/>
      <c r="ZW51" s="90"/>
      <c r="ZX51" s="90"/>
      <c r="ZY51" s="90"/>
      <c r="ZZ51" s="90"/>
      <c r="AAA51" s="90"/>
      <c r="AAB51" s="90"/>
      <c r="AAC51" s="90"/>
      <c r="AAD51" s="90"/>
      <c r="AAE51" s="90"/>
      <c r="AAF51" s="90"/>
      <c r="AAG51" s="90"/>
      <c r="AAH51" s="90"/>
      <c r="AAI51" s="90"/>
      <c r="AAJ51" s="90"/>
      <c r="AAK51" s="90"/>
      <c r="AAL51" s="90"/>
      <c r="AAM51" s="90"/>
      <c r="AAN51" s="90"/>
      <c r="AAO51" s="90"/>
      <c r="AAP51" s="90"/>
      <c r="AAQ51" s="90"/>
      <c r="AAR51" s="90"/>
      <c r="AAS51" s="90"/>
      <c r="AAT51" s="90"/>
      <c r="AAU51" s="90"/>
      <c r="AAV51" s="90"/>
      <c r="AAW51" s="90"/>
      <c r="AAX51" s="90"/>
      <c r="AAY51" s="90"/>
      <c r="AAZ51" s="90"/>
      <c r="ABA51" s="90"/>
      <c r="ABB51" s="90"/>
      <c r="ABC51" s="90"/>
      <c r="ABD51" s="90"/>
      <c r="ABE51" s="90"/>
      <c r="ABF51" s="90"/>
      <c r="ABG51" s="90"/>
      <c r="ABH51" s="90"/>
      <c r="ABI51" s="90"/>
      <c r="ABJ51" s="90"/>
      <c r="ABK51" s="90"/>
      <c r="ABL51" s="90"/>
      <c r="ABM51" s="90"/>
      <c r="ABN51" s="90"/>
      <c r="ABO51" s="90"/>
      <c r="ABP51" s="90"/>
      <c r="ABQ51" s="90"/>
      <c r="ABR51" s="90"/>
      <c r="ABS51" s="90"/>
      <c r="ABT51" s="90"/>
      <c r="ABU51" s="90"/>
      <c r="ABV51" s="90"/>
      <c r="ABW51" s="90"/>
      <c r="ABX51" s="90"/>
      <c r="ABY51" s="90"/>
      <c r="ABZ51" s="90"/>
      <c r="ACA51" s="90"/>
      <c r="ACB51" s="90"/>
      <c r="ACC51" s="90"/>
      <c r="ACD51" s="90"/>
      <c r="ACE51" s="90"/>
      <c r="ACF51" s="90"/>
      <c r="ACG51" s="90"/>
      <c r="ACH51" s="90"/>
      <c r="ACI51" s="90"/>
      <c r="ACJ51" s="90"/>
      <c r="ACK51" s="90"/>
      <c r="ACL51" s="90"/>
      <c r="ACM51" s="90"/>
      <c r="ACN51" s="90"/>
      <c r="ACO51" s="90"/>
      <c r="ACP51" s="90"/>
      <c r="ACQ51" s="90"/>
      <c r="ACR51" s="90"/>
      <c r="ACS51" s="90"/>
      <c r="ACT51" s="90"/>
      <c r="ACU51" s="90"/>
      <c r="ACV51" s="90"/>
      <c r="ACW51" s="90"/>
      <c r="ACX51" s="90"/>
      <c r="ACY51" s="90"/>
      <c r="ACZ51" s="90"/>
      <c r="ADA51" s="90"/>
      <c r="ADB51" s="90"/>
      <c r="ADC51" s="90"/>
      <c r="ADD51" s="90"/>
      <c r="ADE51" s="90"/>
      <c r="ADF51" s="90"/>
      <c r="ADG51" s="90"/>
      <c r="ADH51" s="90"/>
      <c r="ADI51" s="90"/>
      <c r="ADJ51" s="90"/>
      <c r="ADK51" s="90"/>
      <c r="ADL51" s="90"/>
      <c r="ADM51" s="90"/>
      <c r="ADN51" s="90"/>
      <c r="ADO51" s="90"/>
      <c r="ADP51" s="90"/>
      <c r="ADQ51" s="90"/>
      <c r="ADR51" s="90"/>
      <c r="ADS51" s="90"/>
      <c r="ADT51" s="90"/>
      <c r="ADU51" s="90"/>
      <c r="ADV51" s="90"/>
      <c r="ADW51" s="90"/>
      <c r="ADX51" s="90"/>
      <c r="ADY51" s="90"/>
      <c r="ADZ51" s="90"/>
      <c r="AEA51" s="90"/>
      <c r="AEB51" s="90"/>
      <c r="AEC51" s="90"/>
      <c r="AED51" s="90"/>
      <c r="AEE51" s="90"/>
      <c r="AEF51" s="90"/>
      <c r="AEG51" s="90"/>
      <c r="AEH51" s="90"/>
      <c r="AEI51" s="90"/>
      <c r="AEJ51" s="90"/>
      <c r="AEK51" s="90"/>
      <c r="AEL51" s="90"/>
      <c r="AEM51" s="90"/>
      <c r="AEN51" s="90"/>
      <c r="AEO51" s="90"/>
      <c r="AEP51" s="90"/>
      <c r="AEQ51" s="90"/>
      <c r="AER51" s="90"/>
      <c r="AES51" s="90"/>
      <c r="AET51" s="90"/>
      <c r="AEU51" s="90"/>
      <c r="AEV51" s="90"/>
      <c r="AEW51" s="90"/>
      <c r="AEX51" s="90"/>
      <c r="AEY51" s="90"/>
      <c r="AEZ51" s="90"/>
      <c r="AFA51" s="90"/>
      <c r="AFB51" s="90"/>
      <c r="AFC51" s="90"/>
      <c r="AFD51" s="90"/>
      <c r="AFE51" s="90"/>
      <c r="AFF51" s="90"/>
      <c r="AFG51" s="90"/>
      <c r="AFH51" s="90"/>
      <c r="AFI51" s="90"/>
      <c r="AFJ51" s="90"/>
      <c r="AFK51" s="90"/>
      <c r="AFL51" s="90"/>
      <c r="AFM51" s="90"/>
      <c r="AFN51" s="90"/>
      <c r="AFO51" s="90"/>
      <c r="AFP51" s="90"/>
      <c r="AFQ51" s="90"/>
      <c r="AFR51" s="90"/>
      <c r="AFS51" s="90"/>
      <c r="AFT51" s="90"/>
      <c r="AFU51" s="90"/>
      <c r="AFV51" s="90"/>
      <c r="AFW51" s="90"/>
      <c r="AFX51" s="90"/>
      <c r="AFY51" s="90"/>
      <c r="AFZ51" s="90"/>
      <c r="AGA51" s="90"/>
      <c r="AGB51" s="90"/>
      <c r="AGC51" s="90"/>
      <c r="AGD51" s="90"/>
      <c r="AGE51" s="90"/>
      <c r="AGF51" s="90"/>
      <c r="AGG51" s="90"/>
      <c r="AGH51" s="90"/>
      <c r="AGI51" s="90"/>
      <c r="AGJ51" s="90"/>
      <c r="AGK51" s="90"/>
      <c r="AGL51" s="90"/>
      <c r="AGM51" s="90"/>
      <c r="AGN51" s="90"/>
      <c r="AGO51" s="90"/>
      <c r="AGP51" s="90"/>
      <c r="AGQ51" s="90"/>
      <c r="AGR51" s="90"/>
      <c r="AGS51" s="90"/>
      <c r="AGT51" s="90"/>
      <c r="AGU51" s="90"/>
      <c r="AGV51" s="90"/>
      <c r="AGW51" s="90"/>
      <c r="AGX51" s="90"/>
      <c r="AGY51" s="90"/>
      <c r="AGZ51" s="90"/>
      <c r="AHA51" s="90"/>
      <c r="AHB51" s="90"/>
      <c r="AHC51" s="90"/>
      <c r="AHD51" s="90"/>
      <c r="AHE51" s="90"/>
      <c r="AHF51" s="90"/>
      <c r="AHG51" s="90"/>
      <c r="AHH51" s="90"/>
      <c r="AHI51" s="90"/>
      <c r="AHJ51" s="90"/>
      <c r="AHK51" s="90"/>
      <c r="AHL51" s="90"/>
      <c r="AHM51" s="90"/>
      <c r="AHN51" s="90"/>
      <c r="AHO51" s="90"/>
      <c r="AHP51" s="90"/>
      <c r="AHQ51" s="90"/>
      <c r="AHR51" s="90"/>
      <c r="AHS51" s="90"/>
      <c r="AHT51" s="90"/>
      <c r="AHU51" s="90"/>
      <c r="AHV51" s="90"/>
      <c r="AHW51" s="90"/>
      <c r="AHX51" s="90"/>
      <c r="AHY51" s="90"/>
      <c r="AHZ51" s="90"/>
      <c r="AIA51" s="90"/>
      <c r="AIB51" s="90"/>
      <c r="AIC51" s="90"/>
      <c r="AID51" s="90"/>
      <c r="AIE51" s="90"/>
      <c r="AIF51" s="90"/>
      <c r="AIG51" s="90"/>
      <c r="AIH51" s="90"/>
      <c r="AII51" s="90"/>
      <c r="AIJ51" s="90"/>
      <c r="AIK51" s="90"/>
      <c r="AIL51" s="90"/>
      <c r="AIM51" s="90"/>
      <c r="AIN51" s="90"/>
      <c r="AIO51" s="90"/>
      <c r="AIP51" s="90"/>
      <c r="AIQ51" s="90"/>
      <c r="AIR51" s="90"/>
      <c r="AIS51" s="90"/>
      <c r="AIT51" s="90"/>
      <c r="AIU51" s="90"/>
      <c r="AIV51" s="90"/>
      <c r="AIW51" s="90"/>
      <c r="AIX51" s="90"/>
      <c r="AIY51" s="90"/>
      <c r="AIZ51" s="90"/>
      <c r="AJA51" s="90"/>
      <c r="AJB51" s="90"/>
      <c r="AJC51" s="90"/>
      <c r="AJD51" s="90"/>
      <c r="AJE51" s="90"/>
      <c r="AJF51" s="90"/>
      <c r="AJG51" s="90"/>
      <c r="AJH51" s="90"/>
      <c r="AJI51" s="90"/>
      <c r="AJJ51" s="90"/>
      <c r="AJK51" s="90"/>
      <c r="AJL51" s="90"/>
      <c r="AJM51" s="90"/>
      <c r="AJN51" s="90"/>
      <c r="AJO51" s="90"/>
      <c r="AJP51" s="90"/>
      <c r="AJQ51" s="90"/>
      <c r="AJR51" s="90"/>
      <c r="AJS51" s="90"/>
      <c r="AJT51" s="90"/>
      <c r="AJU51" s="90"/>
      <c r="AJV51" s="90"/>
      <c r="AJW51" s="90"/>
      <c r="AJX51" s="90"/>
      <c r="AJY51" s="90"/>
      <c r="AJZ51" s="90"/>
      <c r="AKA51" s="90"/>
      <c r="AKB51" s="90"/>
      <c r="AKC51" s="90"/>
      <c r="AKD51" s="90"/>
      <c r="AKE51" s="90"/>
      <c r="AKF51" s="90"/>
      <c r="AKG51" s="90"/>
      <c r="AKH51" s="90"/>
      <c r="AKI51" s="90"/>
      <c r="AKJ51" s="90"/>
      <c r="AKK51" s="90"/>
      <c r="AKL51" s="90"/>
      <c r="AKM51" s="90"/>
      <c r="AKN51" s="90"/>
      <c r="AKO51" s="90"/>
      <c r="AKP51" s="90"/>
      <c r="AKQ51" s="90"/>
      <c r="AKR51" s="90"/>
      <c r="AKS51" s="90"/>
      <c r="AKT51" s="90"/>
      <c r="AKU51" s="90"/>
      <c r="AKV51" s="90"/>
      <c r="AKW51" s="90"/>
      <c r="AKX51" s="90"/>
      <c r="AKY51" s="90"/>
      <c r="AKZ51" s="90"/>
      <c r="ALA51" s="90"/>
      <c r="ALB51" s="90"/>
      <c r="ALC51" s="90"/>
      <c r="ALD51" s="90"/>
      <c r="ALE51" s="90"/>
      <c r="ALF51" s="90"/>
      <c r="ALG51" s="90"/>
      <c r="ALH51" s="90"/>
      <c r="ALI51" s="90"/>
      <c r="ALJ51" s="90"/>
      <c r="ALK51" s="90"/>
      <c r="ALL51" s="90"/>
      <c r="ALM51" s="90"/>
      <c r="ALN51" s="90"/>
      <c r="ALO51" s="90"/>
      <c r="ALP51" s="90"/>
      <c r="ALQ51" s="90"/>
      <c r="ALR51" s="90"/>
      <c r="ALS51" s="90"/>
      <c r="ALT51" s="90"/>
      <c r="ALU51" s="90"/>
      <c r="ALV51" s="90"/>
      <c r="ALW51" s="90"/>
      <c r="ALX51" s="90"/>
      <c r="ALY51" s="90"/>
      <c r="ALZ51" s="90"/>
      <c r="AMA51" s="90"/>
      <c r="AMB51" s="90"/>
      <c r="AMC51" s="90"/>
      <c r="AMD51" s="90"/>
      <c r="AME51" s="90"/>
      <c r="AMF51" s="90"/>
      <c r="AMG51" s="90"/>
      <c r="AMH51" s="90"/>
      <c r="AMI51" s="90"/>
      <c r="AMJ51" s="90"/>
      <c r="AMK51" s="90"/>
      <c r="AML51" s="90"/>
      <c r="AMM51" s="90"/>
      <c r="AMN51" s="90"/>
      <c r="AMO51" s="90"/>
      <c r="AMP51" s="90"/>
      <c r="AMQ51" s="90"/>
      <c r="AMR51" s="90"/>
      <c r="AMS51" s="90"/>
      <c r="AMT51" s="90"/>
      <c r="AMU51" s="90"/>
      <c r="AMV51" s="90"/>
      <c r="AMW51" s="90"/>
      <c r="AMX51" s="90"/>
      <c r="AMY51" s="90"/>
      <c r="AMZ51" s="90"/>
      <c r="ANA51" s="90"/>
      <c r="ANB51" s="90"/>
      <c r="ANC51" s="90"/>
      <c r="AND51" s="90"/>
      <c r="ANE51" s="90"/>
      <c r="ANF51" s="90"/>
      <c r="ANG51" s="90"/>
      <c r="ANH51" s="90"/>
      <c r="ANI51" s="90"/>
      <c r="ANJ51" s="90"/>
      <c r="ANK51" s="90"/>
      <c r="ANL51" s="90"/>
      <c r="ANM51" s="90"/>
      <c r="ANN51" s="90"/>
      <c r="ANO51" s="90"/>
      <c r="ANP51" s="90"/>
      <c r="ANQ51" s="90"/>
      <c r="ANR51" s="90"/>
      <c r="ANS51" s="90"/>
      <c r="ANT51" s="90"/>
      <c r="ANU51" s="90"/>
      <c r="ANV51" s="90"/>
      <c r="ANW51" s="90"/>
      <c r="ANX51" s="90"/>
      <c r="ANY51" s="90"/>
      <c r="ANZ51" s="90"/>
      <c r="AOA51" s="90"/>
      <c r="AOB51" s="90"/>
      <c r="AOC51" s="90"/>
      <c r="AOD51" s="90"/>
      <c r="AOE51" s="90"/>
      <c r="AOF51" s="90"/>
      <c r="AOG51" s="90"/>
      <c r="AOH51" s="90"/>
      <c r="AOI51" s="90"/>
      <c r="AOJ51" s="90"/>
      <c r="AOK51" s="90"/>
      <c r="AOL51" s="90"/>
      <c r="AOM51" s="90"/>
      <c r="AON51" s="90"/>
      <c r="AOO51" s="90"/>
      <c r="AOP51" s="90"/>
      <c r="AOQ51" s="90"/>
      <c r="AOR51" s="90"/>
      <c r="AOS51" s="90"/>
      <c r="AOT51" s="90"/>
      <c r="AOU51" s="90"/>
      <c r="AOV51" s="90"/>
      <c r="AOW51" s="90"/>
      <c r="AOX51" s="90"/>
      <c r="AOY51" s="90"/>
      <c r="AOZ51" s="90"/>
      <c r="APA51" s="90"/>
      <c r="APB51" s="90"/>
      <c r="APC51" s="90"/>
      <c r="APD51" s="90"/>
      <c r="APE51" s="90"/>
      <c r="APF51" s="90"/>
      <c r="APG51" s="90"/>
      <c r="APH51" s="90"/>
      <c r="API51" s="90"/>
      <c r="APJ51" s="90"/>
      <c r="APK51" s="90"/>
      <c r="APL51" s="90"/>
      <c r="APM51" s="90"/>
      <c r="APN51" s="90"/>
      <c r="APO51" s="90"/>
      <c r="APP51" s="90"/>
      <c r="APQ51" s="90"/>
      <c r="APR51" s="90"/>
      <c r="APS51" s="90"/>
      <c r="APT51" s="90"/>
      <c r="APU51" s="90"/>
      <c r="APV51" s="90"/>
      <c r="APW51" s="90"/>
      <c r="APX51" s="90"/>
      <c r="APY51" s="90"/>
      <c r="APZ51" s="90"/>
      <c r="AQA51" s="90"/>
      <c r="AQB51" s="90"/>
      <c r="AQC51" s="90"/>
      <c r="AQD51" s="90"/>
      <c r="AQE51" s="90"/>
      <c r="AQF51" s="90"/>
      <c r="AQG51" s="90"/>
      <c r="AQH51" s="90"/>
      <c r="AQI51" s="90"/>
      <c r="AQJ51" s="90"/>
      <c r="AQK51" s="90"/>
      <c r="AQL51" s="90"/>
      <c r="AQM51" s="90"/>
      <c r="AQN51" s="90"/>
      <c r="AQO51" s="90"/>
      <c r="AQP51" s="90"/>
      <c r="AQQ51" s="90"/>
      <c r="AQR51" s="90"/>
      <c r="AQS51" s="90"/>
      <c r="AQT51" s="90"/>
      <c r="AQU51" s="90"/>
      <c r="AQV51" s="90"/>
      <c r="AQW51" s="90"/>
      <c r="AQX51" s="90"/>
      <c r="AQY51" s="90"/>
      <c r="AQZ51" s="90"/>
      <c r="ARA51" s="90"/>
      <c r="ARB51" s="90"/>
      <c r="ARC51" s="90"/>
      <c r="ARD51" s="90"/>
      <c r="ARE51" s="90"/>
      <c r="ARF51" s="90"/>
      <c r="ARG51" s="90"/>
      <c r="ARH51" s="90"/>
      <c r="ARI51" s="90"/>
      <c r="ARJ51" s="90"/>
      <c r="ARK51" s="90"/>
      <c r="ARL51" s="90"/>
      <c r="ARM51" s="90"/>
      <c r="ARN51" s="90"/>
      <c r="ARO51" s="90"/>
      <c r="ARP51" s="90"/>
      <c r="ARQ51" s="90"/>
      <c r="ARR51" s="90"/>
      <c r="ARS51" s="90"/>
      <c r="ART51" s="90"/>
      <c r="ARU51" s="90"/>
      <c r="ARV51" s="90"/>
      <c r="ARW51" s="90"/>
      <c r="ARX51" s="90"/>
      <c r="ARY51" s="90"/>
      <c r="ARZ51" s="90"/>
      <c r="ASA51" s="90"/>
      <c r="ASB51" s="90"/>
      <c r="ASC51" s="90"/>
      <c r="ASD51" s="90"/>
      <c r="ASE51" s="90"/>
      <c r="ASF51" s="90"/>
      <c r="ASG51" s="90"/>
      <c r="ASH51" s="90"/>
      <c r="ASI51" s="90"/>
      <c r="ASJ51" s="90"/>
      <c r="ASK51" s="90"/>
      <c r="ASL51" s="90"/>
      <c r="ASM51" s="90"/>
      <c r="ASN51" s="90"/>
      <c r="ASO51" s="90"/>
      <c r="ASP51" s="90"/>
      <c r="ASQ51" s="90"/>
      <c r="ASR51" s="90"/>
      <c r="ASS51" s="90"/>
      <c r="AST51" s="90"/>
      <c r="ASU51" s="90"/>
      <c r="ASV51" s="90"/>
      <c r="ASW51" s="90"/>
      <c r="ASX51" s="90"/>
      <c r="ASY51" s="90"/>
      <c r="ASZ51" s="90"/>
      <c r="ATA51" s="90"/>
      <c r="ATB51" s="90"/>
      <c r="ATC51" s="90"/>
      <c r="ATD51" s="90"/>
      <c r="ATE51" s="90"/>
      <c r="ATF51" s="90"/>
      <c r="ATG51" s="90"/>
      <c r="ATH51" s="90"/>
      <c r="ATI51" s="90"/>
      <c r="ATJ51" s="90"/>
      <c r="ATK51" s="90"/>
      <c r="ATL51" s="90"/>
      <c r="ATM51" s="90"/>
      <c r="ATN51" s="90"/>
      <c r="ATO51" s="90"/>
      <c r="ATP51" s="90"/>
      <c r="ATQ51" s="90"/>
      <c r="ATR51" s="90"/>
      <c r="ATS51" s="90"/>
      <c r="ATT51" s="90"/>
      <c r="ATU51" s="90"/>
      <c r="ATV51" s="90"/>
      <c r="ATW51" s="90"/>
      <c r="ATX51" s="90"/>
      <c r="ATY51" s="90"/>
      <c r="ATZ51" s="90"/>
      <c r="AUA51" s="90"/>
      <c r="AUB51" s="90"/>
      <c r="AUC51" s="90"/>
      <c r="AUD51" s="90"/>
      <c r="AUE51" s="90"/>
      <c r="AUF51" s="90"/>
      <c r="AUG51" s="90"/>
      <c r="AUH51" s="90"/>
      <c r="AUI51" s="90"/>
      <c r="AUJ51" s="90"/>
      <c r="AUK51" s="90"/>
      <c r="AUL51" s="90"/>
      <c r="AUM51" s="90"/>
      <c r="AUN51" s="90"/>
      <c r="AUO51" s="90"/>
      <c r="AUP51" s="90"/>
      <c r="AUQ51" s="90"/>
      <c r="AUR51" s="90"/>
      <c r="AUS51" s="90"/>
      <c r="AUT51" s="90"/>
      <c r="AUU51" s="90"/>
      <c r="AUV51" s="90"/>
      <c r="AUW51" s="90"/>
      <c r="AUX51" s="90"/>
      <c r="AUY51" s="90"/>
      <c r="AUZ51" s="90"/>
      <c r="AVA51" s="90"/>
      <c r="AVB51" s="90"/>
      <c r="AVC51" s="90"/>
      <c r="AVD51" s="90"/>
      <c r="AVE51" s="90"/>
      <c r="AVF51" s="90"/>
      <c r="AVG51" s="90"/>
      <c r="AVH51" s="90"/>
      <c r="AVI51" s="90"/>
      <c r="AVJ51" s="90"/>
      <c r="AVK51" s="90"/>
      <c r="AVL51" s="90"/>
      <c r="AVM51" s="90"/>
      <c r="AVN51" s="90"/>
      <c r="AVO51" s="90"/>
      <c r="AVP51" s="90"/>
      <c r="AVQ51" s="90"/>
      <c r="AVR51" s="90"/>
      <c r="AVS51" s="90"/>
      <c r="AVT51" s="90"/>
      <c r="AVU51" s="90"/>
      <c r="AVV51" s="90"/>
      <c r="AVW51" s="90"/>
      <c r="AVX51" s="90"/>
      <c r="AVY51" s="90"/>
      <c r="AVZ51" s="90"/>
      <c r="AWA51" s="90"/>
      <c r="AWB51" s="90"/>
      <c r="AWC51" s="90"/>
      <c r="AWD51" s="90"/>
      <c r="AWE51" s="90"/>
      <c r="AWF51" s="90"/>
      <c r="AWG51" s="90"/>
      <c r="AWH51" s="90"/>
      <c r="AWI51" s="90"/>
      <c r="AWJ51" s="90"/>
      <c r="AWK51" s="90"/>
      <c r="AWL51" s="90"/>
      <c r="AWM51" s="90"/>
      <c r="AWN51" s="90"/>
      <c r="AWO51" s="90"/>
      <c r="AWP51" s="90"/>
      <c r="AWQ51" s="90"/>
      <c r="AWR51" s="90"/>
      <c r="AWS51" s="90"/>
      <c r="AWT51" s="90"/>
      <c r="AWU51" s="90"/>
      <c r="AWV51" s="90"/>
      <c r="AWW51" s="90"/>
      <c r="AWX51" s="90"/>
      <c r="AWY51" s="90"/>
      <c r="AWZ51" s="90"/>
      <c r="AXA51" s="90"/>
      <c r="AXB51" s="90"/>
      <c r="AXC51" s="90"/>
      <c r="AXD51" s="90"/>
      <c r="AXE51" s="90"/>
      <c r="AXF51" s="90"/>
      <c r="AXG51" s="90"/>
      <c r="AXH51" s="90"/>
      <c r="AXI51" s="90"/>
      <c r="AXJ51" s="90"/>
      <c r="AXK51" s="90"/>
      <c r="AXL51" s="90"/>
      <c r="AXM51" s="90"/>
      <c r="AXN51" s="90"/>
      <c r="AXO51" s="90"/>
      <c r="AXP51" s="90"/>
      <c r="AXQ51" s="90"/>
      <c r="AXR51" s="90"/>
      <c r="AXS51" s="90"/>
      <c r="AXT51" s="90"/>
      <c r="AXU51" s="90"/>
      <c r="AXV51" s="90"/>
      <c r="AXW51" s="90"/>
      <c r="AXX51" s="90"/>
      <c r="AXY51" s="90"/>
      <c r="AXZ51" s="90"/>
      <c r="AYA51" s="90"/>
      <c r="AYB51" s="90"/>
      <c r="AYC51" s="90"/>
      <c r="AYD51" s="90"/>
      <c r="AYE51" s="90"/>
      <c r="AYF51" s="90"/>
      <c r="AYG51" s="90"/>
      <c r="AYH51" s="90"/>
      <c r="AYI51" s="90"/>
      <c r="AYJ51" s="90"/>
      <c r="AYK51" s="90"/>
      <c r="AYL51" s="90"/>
      <c r="AYM51" s="90"/>
      <c r="AYN51" s="90"/>
      <c r="AYO51" s="90"/>
      <c r="AYP51" s="90"/>
      <c r="AYQ51" s="90"/>
      <c r="AYR51" s="90"/>
      <c r="AYS51" s="90"/>
      <c r="AYT51" s="90"/>
      <c r="AYU51" s="90"/>
      <c r="AYV51" s="90"/>
      <c r="AYW51" s="90"/>
      <c r="AYX51" s="90"/>
      <c r="AYY51" s="90"/>
      <c r="AYZ51" s="90"/>
      <c r="AZA51" s="90"/>
      <c r="AZB51" s="90"/>
      <c r="AZC51" s="90"/>
      <c r="AZD51" s="90"/>
      <c r="AZE51" s="90"/>
      <c r="AZF51" s="90"/>
      <c r="AZG51" s="90"/>
      <c r="AZH51" s="90"/>
      <c r="AZI51" s="90"/>
      <c r="AZJ51" s="90"/>
      <c r="AZK51" s="90"/>
      <c r="AZL51" s="90"/>
      <c r="AZM51" s="90"/>
      <c r="AZN51" s="90"/>
      <c r="AZO51" s="90"/>
      <c r="AZP51" s="90"/>
      <c r="AZQ51" s="90"/>
      <c r="AZR51" s="90"/>
      <c r="AZS51" s="90"/>
      <c r="AZT51" s="90"/>
      <c r="AZU51" s="90"/>
      <c r="AZV51" s="90"/>
      <c r="AZW51" s="90"/>
      <c r="AZX51" s="90"/>
      <c r="AZY51" s="90"/>
      <c r="AZZ51" s="90"/>
      <c r="BAA51" s="90"/>
      <c r="BAB51" s="90"/>
      <c r="BAC51" s="90"/>
      <c r="BAD51" s="90"/>
      <c r="BAE51" s="90"/>
      <c r="BAF51" s="90"/>
      <c r="BAG51" s="90"/>
      <c r="BAH51" s="90"/>
      <c r="BAI51" s="90"/>
      <c r="BAJ51" s="90"/>
      <c r="BAK51" s="90"/>
      <c r="BAL51" s="90"/>
      <c r="BAM51" s="90"/>
      <c r="BAN51" s="90"/>
      <c r="BAO51" s="90"/>
      <c r="BAP51" s="90"/>
      <c r="BAQ51" s="90"/>
      <c r="BAR51" s="90"/>
      <c r="BAS51" s="90"/>
      <c r="BAT51" s="90"/>
      <c r="BAU51" s="90"/>
      <c r="BAV51" s="90"/>
      <c r="BAW51" s="90"/>
      <c r="BAX51" s="90"/>
      <c r="BAY51" s="90"/>
      <c r="BAZ51" s="90"/>
      <c r="BBA51" s="90"/>
      <c r="BBB51" s="90"/>
      <c r="BBC51" s="90"/>
      <c r="BBD51" s="90"/>
      <c r="BBE51" s="90"/>
      <c r="BBF51" s="90"/>
      <c r="BBG51" s="90"/>
      <c r="BBH51" s="90"/>
      <c r="BBI51" s="90"/>
      <c r="BBJ51" s="90"/>
      <c r="BBK51" s="90"/>
      <c r="BBL51" s="90"/>
      <c r="BBM51" s="90"/>
      <c r="BBN51" s="90"/>
      <c r="BBO51" s="90"/>
      <c r="BBP51" s="90"/>
      <c r="BBQ51" s="90"/>
      <c r="BBR51" s="90"/>
      <c r="BBS51" s="90"/>
      <c r="BBT51" s="90"/>
      <c r="BBU51" s="90"/>
      <c r="BBV51" s="90"/>
      <c r="BBW51" s="90"/>
      <c r="BBX51" s="90"/>
      <c r="BBY51" s="90"/>
      <c r="BBZ51" s="90"/>
      <c r="BCA51" s="90"/>
      <c r="BCB51" s="90"/>
      <c r="BCC51" s="90"/>
      <c r="BCD51" s="90"/>
      <c r="BCE51" s="90"/>
      <c r="BCF51" s="90"/>
      <c r="BCG51" s="90"/>
      <c r="BCH51" s="90"/>
      <c r="BCI51" s="90"/>
      <c r="BCJ51" s="90"/>
      <c r="BCK51" s="90"/>
      <c r="BCL51" s="90"/>
      <c r="BCM51" s="90"/>
      <c r="BCN51" s="90"/>
      <c r="BCO51" s="90"/>
      <c r="BCP51" s="90"/>
      <c r="BCQ51" s="90"/>
      <c r="BCR51" s="90"/>
      <c r="BCS51" s="90"/>
      <c r="BCT51" s="90"/>
      <c r="BCU51" s="90"/>
      <c r="BCV51" s="90"/>
      <c r="BCW51" s="90"/>
      <c r="BCX51" s="90"/>
      <c r="BCY51" s="90"/>
      <c r="BCZ51" s="90"/>
      <c r="BDA51" s="90"/>
      <c r="BDB51" s="90"/>
      <c r="BDC51" s="90"/>
      <c r="BDD51" s="90"/>
      <c r="BDE51" s="90"/>
      <c r="BDF51" s="90"/>
      <c r="BDG51" s="90"/>
      <c r="BDH51" s="90"/>
      <c r="BDI51" s="90"/>
      <c r="BDJ51" s="90"/>
      <c r="BDK51" s="90"/>
      <c r="BDL51" s="90"/>
      <c r="BDM51" s="90"/>
      <c r="BDN51" s="90"/>
      <c r="BDO51" s="90"/>
      <c r="BDP51" s="90"/>
      <c r="BDQ51" s="90"/>
      <c r="BDR51" s="90"/>
      <c r="BDS51" s="90"/>
      <c r="BDT51" s="90"/>
      <c r="BDU51" s="90"/>
      <c r="BDV51" s="90"/>
      <c r="BDW51" s="90"/>
      <c r="BDX51" s="90"/>
      <c r="BDY51" s="90"/>
      <c r="BDZ51" s="90"/>
      <c r="BEA51" s="90"/>
      <c r="BEB51" s="90"/>
      <c r="BEC51" s="90"/>
      <c r="BED51" s="90"/>
      <c r="BEE51" s="90"/>
      <c r="BEF51" s="90"/>
      <c r="BEG51" s="90"/>
      <c r="BEH51" s="90"/>
      <c r="BEI51" s="90"/>
      <c r="BEJ51" s="90"/>
      <c r="BEK51" s="90"/>
      <c r="BEL51" s="90"/>
      <c r="BEM51" s="90"/>
      <c r="BEN51" s="90"/>
      <c r="BEO51" s="90"/>
      <c r="BEP51" s="90"/>
      <c r="BEQ51" s="90"/>
      <c r="BER51" s="90"/>
      <c r="BES51" s="90"/>
      <c r="BET51" s="90"/>
      <c r="BEU51" s="90"/>
      <c r="BEV51" s="90"/>
      <c r="BEW51" s="90"/>
      <c r="BEX51" s="90"/>
      <c r="BEY51" s="90"/>
      <c r="BEZ51" s="90"/>
      <c r="BFA51" s="90"/>
      <c r="BFB51" s="90"/>
      <c r="BFC51" s="90"/>
      <c r="BFD51" s="90"/>
      <c r="BFE51" s="90"/>
      <c r="BFF51" s="90"/>
      <c r="BFG51" s="90"/>
      <c r="BFH51" s="90"/>
      <c r="BFI51" s="90"/>
      <c r="BFJ51" s="90"/>
      <c r="BFK51" s="90"/>
      <c r="BFL51" s="90"/>
      <c r="BFM51" s="90"/>
      <c r="BFN51" s="90"/>
      <c r="BFO51" s="90"/>
      <c r="BFP51" s="90"/>
      <c r="BFQ51" s="90"/>
      <c r="BFR51" s="90"/>
      <c r="BFS51" s="90"/>
      <c r="BFT51" s="90"/>
      <c r="BFU51" s="90"/>
      <c r="BFV51" s="90"/>
      <c r="BFW51" s="90"/>
      <c r="BFX51" s="90"/>
      <c r="BFY51" s="90"/>
      <c r="BFZ51" s="90"/>
      <c r="BGA51" s="90"/>
    </row>
    <row r="52" spans="1:1535" ht="12" customHeight="1" thickBot="1" x14ac:dyDescent="0.25">
      <c r="A52" s="349"/>
      <c r="B52" s="350"/>
      <c r="C52" s="184">
        <f>Zápisy!W195</f>
        <v>1004</v>
      </c>
      <c r="D52" s="172">
        <f>Zápisy!X195</f>
        <v>1019</v>
      </c>
      <c r="E52" s="168">
        <f>Zápisy!U39</f>
        <v>1029</v>
      </c>
      <c r="F52" s="178">
        <f>Zápisy!V39</f>
        <v>917</v>
      </c>
      <c r="G52" s="139">
        <f>Zápisy!U1383</f>
        <v>940</v>
      </c>
      <c r="H52" s="172">
        <f>Zápisy!V1383</f>
        <v>990</v>
      </c>
      <c r="I52" s="168">
        <f>Zápisy!W2527</f>
        <v>995</v>
      </c>
      <c r="J52" s="178">
        <f>Zápisy!X2527</f>
        <v>979</v>
      </c>
      <c r="K52" s="139">
        <f>Zápisy!W1186</f>
        <v>995</v>
      </c>
      <c r="L52" s="172">
        <f>Zápisy!X1186</f>
        <v>1014</v>
      </c>
      <c r="M52" s="168">
        <f>Zápisy!U2374</f>
        <v>1041</v>
      </c>
      <c r="N52" s="178">
        <f>Zápisy!V2374</f>
        <v>1012</v>
      </c>
      <c r="O52" s="139">
        <f>Zápisy!U987</f>
        <v>976</v>
      </c>
      <c r="P52" s="172">
        <f>Zápisy!V987</f>
        <v>989</v>
      </c>
      <c r="Q52" s="168">
        <f>Zápisy!W2219</f>
        <v>990</v>
      </c>
      <c r="R52" s="178">
        <f>Zápisy!X2219</f>
        <v>971</v>
      </c>
      <c r="S52" s="139">
        <f>Zápisy!W790</f>
        <v>1005</v>
      </c>
      <c r="T52" s="172">
        <f>Zápisy!X790</f>
        <v>976</v>
      </c>
      <c r="U52" s="168">
        <f>Zápisy!U2066</f>
        <v>967</v>
      </c>
      <c r="V52" s="178">
        <f>Zápisy!V2066</f>
        <v>1040</v>
      </c>
      <c r="W52" s="139">
        <f>Zápisy!U591</f>
        <v>927</v>
      </c>
      <c r="X52" s="172">
        <f>Zápisy!V591</f>
        <v>848</v>
      </c>
      <c r="Y52" s="168">
        <f>Zápisy!W1911</f>
        <v>1003</v>
      </c>
      <c r="Z52" s="178">
        <f>Zápisy!X1911</f>
        <v>967</v>
      </c>
      <c r="AA52" s="139">
        <f>Zápisy!W394</f>
        <v>988</v>
      </c>
      <c r="AB52" s="172">
        <f>Zápisy!X394</f>
        <v>952</v>
      </c>
      <c r="AC52" s="168">
        <f>Zápisy!U1758</f>
        <v>955</v>
      </c>
      <c r="AD52" s="178">
        <f>Zápisy!V1758</f>
        <v>948</v>
      </c>
      <c r="AE52" s="314"/>
      <c r="AF52" s="315"/>
      <c r="AG52" s="168">
        <f>Zápisy!W1582</f>
        <v>924</v>
      </c>
      <c r="AH52" s="135">
        <f>Zápisy!X1582</f>
        <v>952</v>
      </c>
      <c r="AI52" s="351"/>
      <c r="AJ52" s="420"/>
      <c r="AK52" s="420"/>
      <c r="AL52" s="420"/>
      <c r="AM52" s="376"/>
      <c r="AN52" s="443"/>
      <c r="AO52" s="399"/>
      <c r="AP52" s="394"/>
      <c r="AQ52" s="400"/>
      <c r="AR52" s="395"/>
      <c r="AS52" s="357"/>
      <c r="AT52" s="354"/>
      <c r="AU52" s="344"/>
      <c r="AV52" s="90"/>
      <c r="AW52" s="334"/>
      <c r="AX52" s="334"/>
      <c r="AY52" s="334"/>
      <c r="AZ52" s="334"/>
      <c r="BA52" s="334"/>
      <c r="BB52" s="334"/>
      <c r="BC52" s="33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4"/>
      <c r="BO52" s="334"/>
      <c r="BP52" s="334"/>
      <c r="BQ52" s="334"/>
      <c r="BR52" s="334"/>
      <c r="BS52" s="334"/>
      <c r="BT52" s="334"/>
      <c r="BU52" s="334"/>
      <c r="BV52" s="334"/>
      <c r="BW52" s="334"/>
      <c r="BX52" s="334"/>
      <c r="BY52" s="334"/>
      <c r="BZ52" s="334"/>
      <c r="CA52" s="334"/>
      <c r="CB52" s="334"/>
      <c r="CC52" s="90"/>
      <c r="CD52" s="334"/>
      <c r="CE52" s="334"/>
      <c r="CF52" s="334"/>
      <c r="CG52" s="334"/>
      <c r="CH52" s="334"/>
      <c r="CI52" s="334"/>
      <c r="CJ52" s="334"/>
      <c r="CK52" s="334"/>
      <c r="CL52" s="334"/>
      <c r="CM52" s="334"/>
      <c r="CN52" s="334"/>
      <c r="CO52" s="334"/>
      <c r="CP52" s="334"/>
      <c r="CQ52" s="334"/>
      <c r="CR52" s="334"/>
      <c r="CS52" s="334"/>
      <c r="CT52" s="334"/>
      <c r="CU52" s="334"/>
      <c r="CV52" s="334"/>
      <c r="CW52" s="334"/>
      <c r="CX52" s="334"/>
      <c r="CY52" s="334"/>
      <c r="CZ52" s="334"/>
      <c r="DA52" s="334"/>
      <c r="DB52" s="334"/>
      <c r="DC52" s="334"/>
      <c r="DD52" s="334"/>
      <c r="DE52" s="334"/>
      <c r="DF52" s="334"/>
      <c r="DG52" s="334"/>
      <c r="DH52" s="334"/>
      <c r="DI52" s="334"/>
      <c r="DJ52" s="151"/>
      <c r="DK52" s="334"/>
      <c r="DL52" s="334"/>
      <c r="DM52" s="334"/>
      <c r="DN52" s="334"/>
      <c r="DO52" s="334"/>
      <c r="DP52" s="334"/>
      <c r="DQ52" s="334"/>
      <c r="DR52" s="334"/>
      <c r="DS52" s="334"/>
      <c r="DT52" s="334"/>
      <c r="DU52" s="334"/>
      <c r="DV52" s="334"/>
      <c r="DW52" s="334"/>
      <c r="DX52" s="334"/>
      <c r="DY52" s="334"/>
      <c r="DZ52" s="334"/>
      <c r="EA52" s="334"/>
      <c r="EB52" s="334"/>
      <c r="EC52" s="334"/>
      <c r="ED52" s="334"/>
      <c r="EE52" s="334"/>
      <c r="EF52" s="334"/>
      <c r="EG52" s="334"/>
      <c r="EH52" s="334"/>
      <c r="EI52" s="334"/>
      <c r="EJ52" s="334"/>
      <c r="EK52" s="334"/>
      <c r="EL52" s="334"/>
      <c r="EM52" s="334"/>
      <c r="EN52" s="334"/>
      <c r="EO52" s="334"/>
      <c r="EP52" s="334"/>
      <c r="EQ52" s="90"/>
      <c r="ER52" s="334"/>
      <c r="ES52" s="334"/>
      <c r="ET52" s="334"/>
      <c r="EU52" s="334"/>
      <c r="EV52" s="334"/>
      <c r="EW52" s="334"/>
      <c r="EX52" s="334"/>
      <c r="EY52" s="334"/>
      <c r="EZ52" s="334"/>
      <c r="FA52" s="334"/>
      <c r="FB52" s="334"/>
      <c r="FC52" s="334"/>
      <c r="FD52" s="334"/>
      <c r="FE52" s="334"/>
      <c r="FF52" s="334"/>
      <c r="FG52" s="334"/>
      <c r="FH52" s="334"/>
      <c r="FI52" s="334"/>
      <c r="FJ52" s="334"/>
      <c r="FK52" s="334"/>
      <c r="FL52" s="334"/>
      <c r="FM52" s="334"/>
      <c r="FN52" s="334"/>
      <c r="FO52" s="334"/>
      <c r="FP52" s="334"/>
      <c r="FQ52" s="334"/>
      <c r="FR52" s="334"/>
      <c r="FS52" s="334"/>
      <c r="FT52" s="334"/>
      <c r="FU52" s="334"/>
      <c r="FV52" s="334"/>
      <c r="FW52" s="334"/>
      <c r="FX52" s="90"/>
      <c r="FY52" s="334"/>
      <c r="FZ52" s="334"/>
      <c r="GA52" s="334"/>
      <c r="GB52" s="334"/>
      <c r="GC52" s="334"/>
      <c r="GD52" s="334"/>
      <c r="GE52" s="334"/>
      <c r="GF52" s="334"/>
      <c r="GG52" s="334"/>
      <c r="GH52" s="334"/>
      <c r="GI52" s="334"/>
      <c r="GJ52" s="334"/>
      <c r="GK52" s="334"/>
      <c r="GL52" s="334"/>
      <c r="GM52" s="334"/>
      <c r="GN52" s="334"/>
      <c r="GO52" s="334"/>
      <c r="GP52" s="334"/>
      <c r="GQ52" s="334"/>
      <c r="GR52" s="334"/>
      <c r="GS52" s="334"/>
      <c r="GT52" s="334"/>
      <c r="GU52" s="334"/>
      <c r="GV52" s="334"/>
      <c r="GW52" s="334"/>
      <c r="GX52" s="334"/>
      <c r="GY52" s="334"/>
      <c r="GZ52" s="334"/>
      <c r="HA52" s="334"/>
      <c r="HB52" s="334"/>
      <c r="HC52" s="334"/>
      <c r="HD52" s="334"/>
      <c r="HE52" s="90"/>
      <c r="HF52" s="334"/>
      <c r="HG52" s="334"/>
      <c r="HH52" s="334"/>
      <c r="HI52" s="334"/>
      <c r="HJ52" s="334"/>
      <c r="HK52" s="334"/>
      <c r="HL52" s="334"/>
      <c r="HM52" s="334"/>
      <c r="HN52" s="334"/>
      <c r="HO52" s="334"/>
      <c r="HP52" s="334"/>
      <c r="HQ52" s="334"/>
      <c r="HR52" s="334"/>
      <c r="HS52" s="334"/>
      <c r="HT52" s="334"/>
      <c r="HU52" s="334"/>
      <c r="HV52" s="334"/>
      <c r="HW52" s="334"/>
      <c r="HX52" s="334"/>
      <c r="HY52" s="334"/>
      <c r="HZ52" s="334"/>
      <c r="IA52" s="334"/>
      <c r="IB52" s="334"/>
      <c r="IC52" s="334"/>
      <c r="ID52" s="334"/>
      <c r="IE52" s="334"/>
      <c r="IF52" s="334"/>
      <c r="IG52" s="334"/>
      <c r="IH52" s="334"/>
      <c r="II52" s="334"/>
      <c r="IJ52" s="334"/>
      <c r="IK52" s="334"/>
      <c r="IL52" s="90"/>
      <c r="IM52" s="334"/>
      <c r="IN52" s="334"/>
      <c r="IO52" s="334"/>
      <c r="IP52" s="334"/>
      <c r="IQ52" s="334"/>
      <c r="IR52" s="334"/>
      <c r="IS52" s="334"/>
      <c r="IT52" s="334"/>
      <c r="IU52" s="334"/>
      <c r="IV52" s="334"/>
      <c r="IW52" s="334"/>
      <c r="IX52" s="334"/>
      <c r="IY52" s="334"/>
      <c r="IZ52" s="334"/>
      <c r="JA52" s="334"/>
      <c r="JB52" s="334"/>
      <c r="JC52" s="334"/>
      <c r="JD52" s="334"/>
      <c r="JE52" s="334"/>
      <c r="JF52" s="334"/>
      <c r="JG52" s="334"/>
      <c r="JH52" s="334"/>
      <c r="JI52" s="334"/>
      <c r="JJ52" s="334"/>
      <c r="JK52" s="334"/>
      <c r="JL52" s="334"/>
      <c r="JM52" s="334"/>
      <c r="JN52" s="334"/>
      <c r="JO52" s="334"/>
      <c r="JP52" s="334"/>
      <c r="JQ52" s="334"/>
      <c r="JR52" s="334"/>
      <c r="JS52" s="90"/>
      <c r="JT52" s="334"/>
      <c r="JU52" s="334"/>
      <c r="JV52" s="334"/>
      <c r="JW52" s="334"/>
      <c r="JX52" s="334"/>
      <c r="JY52" s="334"/>
      <c r="JZ52" s="334"/>
      <c r="KA52" s="334"/>
      <c r="KB52" s="334"/>
      <c r="KC52" s="334"/>
      <c r="KD52" s="334"/>
      <c r="KE52" s="334"/>
      <c r="KF52" s="334"/>
      <c r="KG52" s="334"/>
      <c r="KH52" s="334"/>
      <c r="KI52" s="334"/>
      <c r="KJ52" s="334"/>
      <c r="KK52" s="334"/>
      <c r="KL52" s="334"/>
      <c r="KM52" s="334"/>
      <c r="KN52" s="334"/>
      <c r="KO52" s="334"/>
      <c r="KP52" s="334"/>
      <c r="KQ52" s="334"/>
      <c r="KR52" s="334"/>
      <c r="KS52" s="334"/>
      <c r="KT52" s="334"/>
      <c r="KU52" s="334"/>
      <c r="KV52" s="334"/>
      <c r="KW52" s="334"/>
      <c r="KX52" s="334"/>
      <c r="KY52" s="334"/>
      <c r="KZ52" s="90"/>
      <c r="LA52" s="334"/>
      <c r="LB52" s="334"/>
      <c r="LC52" s="334"/>
      <c r="LD52" s="334"/>
      <c r="LE52" s="334"/>
      <c r="LF52" s="334"/>
      <c r="LG52" s="334"/>
      <c r="LH52" s="334"/>
      <c r="LI52" s="334"/>
      <c r="LJ52" s="334"/>
      <c r="LK52" s="334"/>
      <c r="LL52" s="334"/>
      <c r="LM52" s="334"/>
      <c r="LN52" s="334"/>
      <c r="LO52" s="334"/>
      <c r="LP52" s="334"/>
      <c r="LQ52" s="334"/>
      <c r="LR52" s="334"/>
      <c r="LS52" s="334"/>
      <c r="LT52" s="334"/>
      <c r="LU52" s="334"/>
      <c r="LV52" s="334"/>
      <c r="LW52" s="334"/>
      <c r="LX52" s="334"/>
      <c r="LY52" s="334"/>
      <c r="LZ52" s="334"/>
      <c r="MA52" s="334"/>
      <c r="MB52" s="334"/>
      <c r="MC52" s="334"/>
      <c r="MD52" s="334"/>
      <c r="ME52" s="334"/>
      <c r="MF52" s="334"/>
      <c r="MG52" s="90"/>
      <c r="MH52" s="462"/>
      <c r="MI52" s="153"/>
      <c r="MJ52" s="462"/>
      <c r="MK52" s="157"/>
      <c r="ML52" s="336"/>
      <c r="MM52" s="153"/>
      <c r="MN52" s="462"/>
      <c r="MO52" s="90"/>
      <c r="MP52" s="327"/>
      <c r="MQ52" s="90"/>
      <c r="MR52" s="90"/>
      <c r="MS52" s="90"/>
      <c r="MT52" s="90"/>
      <c r="MU52" s="90"/>
      <c r="MV52" s="90"/>
      <c r="MW52" s="90"/>
      <c r="MX52" s="90"/>
      <c r="MY52" s="90"/>
      <c r="MZ52" s="90"/>
      <c r="NA52" s="90"/>
      <c r="NB52" s="90"/>
      <c r="NC52" s="90"/>
      <c r="ND52" s="90"/>
      <c r="NE52" s="90"/>
      <c r="NF52" s="90"/>
      <c r="NG52" s="90"/>
      <c r="NH52" s="90"/>
      <c r="NI52" s="90"/>
      <c r="NJ52" s="90"/>
      <c r="NK52" s="90"/>
      <c r="NL52" s="90"/>
      <c r="NM52" s="90"/>
      <c r="NN52" s="90"/>
      <c r="NO52" s="90"/>
      <c r="NP52" s="90"/>
      <c r="NQ52" s="90"/>
      <c r="NR52" s="90"/>
      <c r="NS52" s="90"/>
      <c r="NT52" s="90"/>
      <c r="NU52" s="90"/>
      <c r="NV52" s="90"/>
      <c r="NW52" s="90"/>
      <c r="NX52" s="90"/>
      <c r="NY52" s="90"/>
      <c r="NZ52" s="90"/>
      <c r="OA52" s="90"/>
      <c r="OB52" s="90"/>
      <c r="OC52" s="90"/>
      <c r="OD52" s="90"/>
      <c r="OE52" s="90"/>
      <c r="OF52" s="90"/>
      <c r="OG52" s="90"/>
      <c r="OH52" s="90"/>
      <c r="OI52" s="90"/>
      <c r="OJ52" s="90"/>
      <c r="OK52" s="90"/>
      <c r="OL52" s="90"/>
      <c r="OM52" s="90"/>
      <c r="ON52" s="90"/>
      <c r="OO52" s="90"/>
      <c r="OP52" s="90"/>
      <c r="OQ52" s="90"/>
      <c r="OR52" s="90"/>
      <c r="OS52" s="90"/>
      <c r="OT52" s="90"/>
      <c r="OU52" s="90"/>
      <c r="OV52" s="90"/>
      <c r="OW52" s="90"/>
      <c r="OX52" s="90"/>
      <c r="OY52" s="90"/>
      <c r="OZ52" s="90"/>
      <c r="PA52" s="90"/>
      <c r="PB52" s="90"/>
      <c r="PC52" s="90"/>
      <c r="PD52" s="90"/>
      <c r="PE52" s="90"/>
      <c r="PF52" s="90"/>
      <c r="PG52" s="90"/>
      <c r="PH52" s="90"/>
      <c r="PI52" s="90"/>
      <c r="PJ52" s="90"/>
      <c r="PK52" s="90"/>
      <c r="PL52" s="90"/>
      <c r="PM52" s="90"/>
      <c r="PN52" s="90"/>
      <c r="PO52" s="90"/>
      <c r="PP52" s="90"/>
      <c r="PQ52" s="90"/>
      <c r="PR52" s="90"/>
      <c r="PS52" s="90"/>
      <c r="PT52" s="90"/>
      <c r="PU52" s="90"/>
      <c r="PV52" s="90"/>
      <c r="PW52" s="90"/>
      <c r="PX52" s="90"/>
      <c r="PY52" s="90"/>
      <c r="PZ52" s="90"/>
      <c r="QA52" s="90"/>
      <c r="QB52" s="90"/>
      <c r="QC52" s="90"/>
      <c r="QD52" s="90"/>
      <c r="QE52" s="90"/>
      <c r="QF52" s="90"/>
      <c r="QG52" s="90"/>
      <c r="QH52" s="90"/>
      <c r="QI52" s="90"/>
      <c r="QJ52" s="90"/>
      <c r="QK52" s="90"/>
      <c r="QL52" s="90"/>
      <c r="QM52" s="90"/>
      <c r="QN52" s="90"/>
      <c r="QO52" s="90"/>
      <c r="QP52" s="90"/>
      <c r="QQ52" s="90"/>
      <c r="QR52" s="90"/>
      <c r="QS52" s="90"/>
      <c r="QT52" s="90"/>
      <c r="QU52" s="90"/>
      <c r="QV52" s="90"/>
      <c r="QW52" s="90"/>
      <c r="QX52" s="90"/>
      <c r="QY52" s="90"/>
      <c r="QZ52" s="90"/>
      <c r="RA52" s="90"/>
      <c r="RB52" s="90"/>
      <c r="RC52" s="90"/>
      <c r="RD52" s="90"/>
      <c r="RE52" s="90"/>
      <c r="RF52" s="90"/>
      <c r="RG52" s="90"/>
      <c r="RH52" s="90"/>
      <c r="RI52" s="90"/>
      <c r="RJ52" s="90"/>
      <c r="RK52" s="90"/>
      <c r="RL52" s="90"/>
      <c r="RM52" s="90"/>
      <c r="RN52" s="90"/>
      <c r="RO52" s="90"/>
      <c r="RP52" s="90"/>
      <c r="RQ52" s="90"/>
      <c r="RR52" s="90"/>
      <c r="RS52" s="90"/>
      <c r="RT52" s="90"/>
      <c r="RU52" s="90"/>
      <c r="RV52" s="90"/>
      <c r="RW52" s="90"/>
      <c r="RX52" s="90"/>
      <c r="RY52" s="90"/>
      <c r="RZ52" s="90"/>
      <c r="SA52" s="90"/>
      <c r="SB52" s="90"/>
      <c r="SC52" s="90"/>
      <c r="SD52" s="90"/>
      <c r="SE52" s="90"/>
      <c r="SF52" s="90"/>
      <c r="SG52" s="90"/>
      <c r="SH52" s="90"/>
      <c r="SI52" s="90"/>
      <c r="SJ52" s="90"/>
      <c r="SK52" s="90"/>
      <c r="SL52" s="90"/>
      <c r="SM52" s="90"/>
      <c r="SN52" s="90"/>
      <c r="SO52" s="90"/>
      <c r="SP52" s="90"/>
      <c r="SQ52" s="90"/>
      <c r="SR52" s="90"/>
      <c r="SS52" s="90"/>
      <c r="ST52" s="90"/>
      <c r="SU52" s="90"/>
      <c r="SV52" s="90"/>
      <c r="SW52" s="90"/>
      <c r="SX52" s="90"/>
      <c r="SY52" s="90"/>
      <c r="SZ52" s="90"/>
      <c r="TA52" s="90"/>
      <c r="TB52" s="90"/>
      <c r="TC52" s="90"/>
      <c r="TD52" s="90"/>
      <c r="TE52" s="90"/>
      <c r="TF52" s="90"/>
      <c r="TG52" s="90"/>
      <c r="TH52" s="90"/>
      <c r="TI52" s="90"/>
      <c r="TJ52" s="90"/>
      <c r="TK52" s="90"/>
      <c r="TL52" s="90"/>
      <c r="TM52" s="90"/>
      <c r="TN52" s="90"/>
      <c r="TO52" s="90"/>
      <c r="TP52" s="90"/>
      <c r="TQ52" s="90"/>
      <c r="TR52" s="90"/>
      <c r="TS52" s="90"/>
      <c r="TT52" s="90"/>
      <c r="TU52" s="90"/>
      <c r="TV52" s="90"/>
      <c r="TW52" s="90"/>
      <c r="TX52" s="90"/>
      <c r="TY52" s="90"/>
      <c r="TZ52" s="90"/>
      <c r="UA52" s="90"/>
      <c r="UB52" s="90"/>
      <c r="UC52" s="90"/>
      <c r="UD52" s="90"/>
      <c r="UE52" s="90"/>
      <c r="UF52" s="90"/>
      <c r="UG52" s="90"/>
      <c r="UH52" s="90"/>
      <c r="UI52" s="90"/>
      <c r="UJ52" s="90"/>
      <c r="UK52" s="90"/>
      <c r="UL52" s="90"/>
      <c r="UM52" s="90"/>
      <c r="UN52" s="90"/>
      <c r="UO52" s="90"/>
      <c r="UP52" s="90"/>
      <c r="UQ52" s="90"/>
      <c r="UR52" s="90"/>
      <c r="US52" s="90"/>
      <c r="UT52" s="90"/>
      <c r="UU52" s="90"/>
      <c r="UV52" s="90"/>
      <c r="UW52" s="90"/>
      <c r="UX52" s="90"/>
      <c r="UY52" s="90"/>
      <c r="UZ52" s="90"/>
      <c r="VA52" s="90"/>
      <c r="VB52" s="90"/>
      <c r="VC52" s="90"/>
      <c r="VD52" s="90"/>
      <c r="VE52" s="90"/>
      <c r="VF52" s="90"/>
      <c r="VG52" s="90"/>
      <c r="VH52" s="90"/>
      <c r="VI52" s="90"/>
      <c r="VJ52" s="90"/>
      <c r="VK52" s="90"/>
      <c r="VL52" s="90"/>
      <c r="VM52" s="90"/>
      <c r="VN52" s="90"/>
      <c r="VO52" s="90"/>
      <c r="VP52" s="90"/>
      <c r="VQ52" s="90"/>
      <c r="VR52" s="90"/>
      <c r="VS52" s="90"/>
      <c r="VT52" s="90"/>
      <c r="VU52" s="90"/>
      <c r="VV52" s="90"/>
      <c r="VW52" s="90"/>
      <c r="VX52" s="90"/>
      <c r="VY52" s="90"/>
      <c r="VZ52" s="90"/>
      <c r="WA52" s="90"/>
      <c r="WB52" s="90"/>
      <c r="WC52" s="90"/>
      <c r="WD52" s="90"/>
      <c r="WE52" s="90"/>
      <c r="WF52" s="90"/>
      <c r="WG52" s="90"/>
      <c r="WH52" s="90"/>
      <c r="WI52" s="90"/>
      <c r="WJ52" s="90"/>
      <c r="WK52" s="90"/>
      <c r="WL52" s="90"/>
      <c r="WM52" s="90"/>
      <c r="WN52" s="90"/>
      <c r="WO52" s="90"/>
      <c r="WP52" s="90"/>
      <c r="WQ52" s="90"/>
      <c r="WR52" s="90"/>
      <c r="WS52" s="90"/>
      <c r="WT52" s="90"/>
      <c r="WU52" s="90"/>
      <c r="WV52" s="90"/>
      <c r="WW52" s="90"/>
      <c r="WX52" s="90"/>
      <c r="WY52" s="90"/>
      <c r="WZ52" s="90"/>
      <c r="XA52" s="90"/>
      <c r="XB52" s="90"/>
      <c r="XC52" s="90"/>
      <c r="XD52" s="90"/>
      <c r="XE52" s="90"/>
      <c r="XF52" s="90"/>
      <c r="XG52" s="90"/>
      <c r="XH52" s="90"/>
      <c r="XI52" s="90"/>
      <c r="XJ52" s="90"/>
      <c r="XK52" s="90"/>
      <c r="XL52" s="90"/>
      <c r="XM52" s="90"/>
      <c r="XN52" s="90"/>
      <c r="XO52" s="90"/>
      <c r="XP52" s="90"/>
      <c r="XQ52" s="90"/>
      <c r="XR52" s="90"/>
      <c r="XS52" s="90"/>
      <c r="XT52" s="90"/>
      <c r="XU52" s="90"/>
      <c r="XV52" s="90"/>
      <c r="XW52" s="90"/>
      <c r="XX52" s="90"/>
      <c r="XY52" s="90"/>
      <c r="XZ52" s="90"/>
      <c r="YA52" s="90"/>
      <c r="YB52" s="90"/>
      <c r="YC52" s="90"/>
      <c r="YD52" s="90"/>
      <c r="YE52" s="90"/>
      <c r="YF52" s="90"/>
      <c r="YG52" s="90"/>
      <c r="YH52" s="90"/>
      <c r="YI52" s="90"/>
      <c r="YJ52" s="90"/>
      <c r="YK52" s="90"/>
      <c r="YL52" s="90"/>
      <c r="YM52" s="90"/>
      <c r="YN52" s="90"/>
      <c r="YO52" s="90"/>
      <c r="YP52" s="90"/>
      <c r="YQ52" s="90"/>
      <c r="YR52" s="90"/>
      <c r="YS52" s="90"/>
      <c r="YT52" s="90"/>
      <c r="YU52" s="90"/>
      <c r="YV52" s="90"/>
      <c r="YW52" s="90"/>
      <c r="YX52" s="90"/>
      <c r="YY52" s="90"/>
      <c r="YZ52" s="90"/>
      <c r="ZA52" s="90"/>
      <c r="ZB52" s="90"/>
      <c r="ZC52" s="90"/>
      <c r="ZD52" s="90"/>
      <c r="ZE52" s="90"/>
      <c r="ZF52" s="90"/>
      <c r="ZG52" s="90"/>
      <c r="ZH52" s="90"/>
      <c r="ZI52" s="90"/>
      <c r="ZJ52" s="90"/>
      <c r="ZK52" s="90"/>
      <c r="ZL52" s="90"/>
      <c r="ZM52" s="90"/>
      <c r="ZN52" s="90"/>
      <c r="ZO52" s="90"/>
      <c r="ZP52" s="90"/>
      <c r="ZQ52" s="90"/>
      <c r="ZR52" s="90"/>
      <c r="ZS52" s="90"/>
      <c r="ZT52" s="90"/>
      <c r="ZU52" s="90"/>
      <c r="ZV52" s="90"/>
      <c r="ZW52" s="90"/>
      <c r="ZX52" s="90"/>
      <c r="ZY52" s="90"/>
      <c r="ZZ52" s="90"/>
      <c r="AAA52" s="90"/>
      <c r="AAB52" s="90"/>
      <c r="AAC52" s="90"/>
      <c r="AAD52" s="90"/>
      <c r="AAE52" s="90"/>
      <c r="AAF52" s="90"/>
      <c r="AAG52" s="90"/>
      <c r="AAH52" s="90"/>
      <c r="AAI52" s="90"/>
      <c r="AAJ52" s="90"/>
      <c r="AAK52" s="90"/>
      <c r="AAL52" s="90"/>
      <c r="AAM52" s="90"/>
      <c r="AAN52" s="90"/>
      <c r="AAO52" s="90"/>
      <c r="AAP52" s="90"/>
      <c r="AAQ52" s="90"/>
      <c r="AAR52" s="90"/>
      <c r="AAS52" s="90"/>
      <c r="AAT52" s="90"/>
      <c r="AAU52" s="90"/>
      <c r="AAV52" s="90"/>
      <c r="AAW52" s="90"/>
      <c r="AAX52" s="90"/>
      <c r="AAY52" s="90"/>
      <c r="AAZ52" s="90"/>
      <c r="ABA52" s="90"/>
      <c r="ABB52" s="90"/>
      <c r="ABC52" s="90"/>
      <c r="ABD52" s="90"/>
      <c r="ABE52" s="90"/>
      <c r="ABF52" s="90"/>
      <c r="ABG52" s="90"/>
      <c r="ABH52" s="90"/>
      <c r="ABI52" s="90"/>
      <c r="ABJ52" s="90"/>
      <c r="ABK52" s="90"/>
      <c r="ABL52" s="90"/>
      <c r="ABM52" s="90"/>
      <c r="ABN52" s="90"/>
      <c r="ABO52" s="90"/>
      <c r="ABP52" s="90"/>
      <c r="ABQ52" s="90"/>
      <c r="ABR52" s="90"/>
      <c r="ABS52" s="90"/>
      <c r="ABT52" s="90"/>
      <c r="ABU52" s="90"/>
      <c r="ABV52" s="90"/>
      <c r="ABW52" s="90"/>
      <c r="ABX52" s="90"/>
      <c r="ABY52" s="90"/>
      <c r="ABZ52" s="90"/>
      <c r="ACA52" s="90"/>
      <c r="ACB52" s="90"/>
      <c r="ACC52" s="90"/>
      <c r="ACD52" s="90"/>
      <c r="ACE52" s="90"/>
      <c r="ACF52" s="90"/>
      <c r="ACG52" s="90"/>
      <c r="ACH52" s="90"/>
      <c r="ACI52" s="90"/>
      <c r="ACJ52" s="90"/>
      <c r="ACK52" s="90"/>
      <c r="ACL52" s="90"/>
      <c r="ACM52" s="90"/>
      <c r="ACN52" s="90"/>
      <c r="ACO52" s="90"/>
      <c r="ACP52" s="90"/>
      <c r="ACQ52" s="90"/>
      <c r="ACR52" s="90"/>
      <c r="ACS52" s="90"/>
      <c r="ACT52" s="90"/>
      <c r="ACU52" s="90"/>
      <c r="ACV52" s="90"/>
      <c r="ACW52" s="90"/>
      <c r="ACX52" s="90"/>
      <c r="ACY52" s="90"/>
      <c r="ACZ52" s="90"/>
      <c r="ADA52" s="90"/>
      <c r="ADB52" s="90"/>
      <c r="ADC52" s="90"/>
      <c r="ADD52" s="90"/>
      <c r="ADE52" s="90"/>
      <c r="ADF52" s="90"/>
      <c r="ADG52" s="90"/>
      <c r="ADH52" s="90"/>
      <c r="ADI52" s="90"/>
      <c r="ADJ52" s="90"/>
      <c r="ADK52" s="90"/>
      <c r="ADL52" s="90"/>
      <c r="ADM52" s="90"/>
      <c r="ADN52" s="90"/>
      <c r="ADO52" s="90"/>
      <c r="ADP52" s="90"/>
      <c r="ADQ52" s="90"/>
      <c r="ADR52" s="90"/>
      <c r="ADS52" s="90"/>
      <c r="ADT52" s="90"/>
      <c r="ADU52" s="90"/>
      <c r="ADV52" s="90"/>
      <c r="ADW52" s="90"/>
      <c r="ADX52" s="90"/>
      <c r="ADY52" s="90"/>
      <c r="ADZ52" s="90"/>
      <c r="AEA52" s="90"/>
      <c r="AEB52" s="90"/>
      <c r="AEC52" s="90"/>
      <c r="AED52" s="90"/>
      <c r="AEE52" s="90"/>
      <c r="AEF52" s="90"/>
      <c r="AEG52" s="90"/>
      <c r="AEH52" s="90"/>
      <c r="AEI52" s="90"/>
      <c r="AEJ52" s="90"/>
      <c r="AEK52" s="90"/>
      <c r="AEL52" s="90"/>
      <c r="AEM52" s="90"/>
      <c r="AEN52" s="90"/>
      <c r="AEO52" s="90"/>
      <c r="AEP52" s="90"/>
      <c r="AEQ52" s="90"/>
      <c r="AER52" s="90"/>
      <c r="AES52" s="90"/>
      <c r="AET52" s="90"/>
      <c r="AEU52" s="90"/>
      <c r="AEV52" s="90"/>
      <c r="AEW52" s="90"/>
      <c r="AEX52" s="90"/>
      <c r="AEY52" s="90"/>
      <c r="AEZ52" s="90"/>
      <c r="AFA52" s="90"/>
      <c r="AFB52" s="90"/>
      <c r="AFC52" s="90"/>
      <c r="AFD52" s="90"/>
      <c r="AFE52" s="90"/>
      <c r="AFF52" s="90"/>
      <c r="AFG52" s="90"/>
      <c r="AFH52" s="90"/>
      <c r="AFI52" s="90"/>
      <c r="AFJ52" s="90"/>
      <c r="AFK52" s="90"/>
      <c r="AFL52" s="90"/>
      <c r="AFM52" s="90"/>
      <c r="AFN52" s="90"/>
      <c r="AFO52" s="90"/>
      <c r="AFP52" s="90"/>
      <c r="AFQ52" s="90"/>
      <c r="AFR52" s="90"/>
      <c r="AFS52" s="90"/>
      <c r="AFT52" s="90"/>
      <c r="AFU52" s="90"/>
      <c r="AFV52" s="90"/>
      <c r="AFW52" s="90"/>
      <c r="AFX52" s="90"/>
      <c r="AFY52" s="90"/>
      <c r="AFZ52" s="90"/>
      <c r="AGA52" s="90"/>
      <c r="AGB52" s="90"/>
      <c r="AGC52" s="90"/>
      <c r="AGD52" s="90"/>
      <c r="AGE52" s="90"/>
      <c r="AGF52" s="90"/>
      <c r="AGG52" s="90"/>
      <c r="AGH52" s="90"/>
      <c r="AGI52" s="90"/>
      <c r="AGJ52" s="90"/>
      <c r="AGK52" s="90"/>
      <c r="AGL52" s="90"/>
      <c r="AGM52" s="90"/>
      <c r="AGN52" s="90"/>
      <c r="AGO52" s="90"/>
      <c r="AGP52" s="90"/>
      <c r="AGQ52" s="90"/>
      <c r="AGR52" s="90"/>
      <c r="AGS52" s="90"/>
      <c r="AGT52" s="90"/>
      <c r="AGU52" s="90"/>
      <c r="AGV52" s="90"/>
      <c r="AGW52" s="90"/>
      <c r="AGX52" s="90"/>
      <c r="AGY52" s="90"/>
      <c r="AGZ52" s="90"/>
      <c r="AHA52" s="90"/>
      <c r="AHB52" s="90"/>
      <c r="AHC52" s="90"/>
      <c r="AHD52" s="90"/>
      <c r="AHE52" s="90"/>
      <c r="AHF52" s="90"/>
      <c r="AHG52" s="90"/>
      <c r="AHH52" s="90"/>
      <c r="AHI52" s="90"/>
      <c r="AHJ52" s="90"/>
      <c r="AHK52" s="90"/>
      <c r="AHL52" s="90"/>
      <c r="AHM52" s="90"/>
      <c r="AHN52" s="90"/>
      <c r="AHO52" s="90"/>
      <c r="AHP52" s="90"/>
      <c r="AHQ52" s="90"/>
      <c r="AHR52" s="90"/>
      <c r="AHS52" s="90"/>
      <c r="AHT52" s="90"/>
      <c r="AHU52" s="90"/>
      <c r="AHV52" s="90"/>
      <c r="AHW52" s="90"/>
      <c r="AHX52" s="90"/>
      <c r="AHY52" s="90"/>
      <c r="AHZ52" s="90"/>
      <c r="AIA52" s="90"/>
      <c r="AIB52" s="90"/>
      <c r="AIC52" s="90"/>
      <c r="AID52" s="90"/>
      <c r="AIE52" s="90"/>
      <c r="AIF52" s="90"/>
      <c r="AIG52" s="90"/>
      <c r="AIH52" s="90"/>
      <c r="AII52" s="90"/>
      <c r="AIJ52" s="90"/>
      <c r="AIK52" s="90"/>
      <c r="AIL52" s="90"/>
      <c r="AIM52" s="90"/>
      <c r="AIN52" s="90"/>
      <c r="AIO52" s="90"/>
      <c r="AIP52" s="90"/>
      <c r="AIQ52" s="90"/>
      <c r="AIR52" s="90"/>
      <c r="AIS52" s="90"/>
      <c r="AIT52" s="90"/>
      <c r="AIU52" s="90"/>
      <c r="AIV52" s="90"/>
      <c r="AIW52" s="90"/>
      <c r="AIX52" s="90"/>
      <c r="AIY52" s="90"/>
      <c r="AIZ52" s="90"/>
      <c r="AJA52" s="90"/>
      <c r="AJB52" s="90"/>
      <c r="AJC52" s="90"/>
      <c r="AJD52" s="90"/>
      <c r="AJE52" s="90"/>
      <c r="AJF52" s="90"/>
      <c r="AJG52" s="90"/>
      <c r="AJH52" s="90"/>
      <c r="AJI52" s="90"/>
      <c r="AJJ52" s="90"/>
      <c r="AJK52" s="90"/>
      <c r="AJL52" s="90"/>
      <c r="AJM52" s="90"/>
      <c r="AJN52" s="90"/>
      <c r="AJO52" s="90"/>
      <c r="AJP52" s="90"/>
      <c r="AJQ52" s="90"/>
      <c r="AJR52" s="90"/>
      <c r="AJS52" s="90"/>
      <c r="AJT52" s="90"/>
      <c r="AJU52" s="90"/>
      <c r="AJV52" s="90"/>
      <c r="AJW52" s="90"/>
      <c r="AJX52" s="90"/>
      <c r="AJY52" s="90"/>
      <c r="AJZ52" s="90"/>
      <c r="AKA52" s="90"/>
      <c r="AKB52" s="90"/>
      <c r="AKC52" s="90"/>
      <c r="AKD52" s="90"/>
      <c r="AKE52" s="90"/>
      <c r="AKF52" s="90"/>
      <c r="AKG52" s="90"/>
      <c r="AKH52" s="90"/>
      <c r="AKI52" s="90"/>
      <c r="AKJ52" s="90"/>
      <c r="AKK52" s="90"/>
      <c r="AKL52" s="90"/>
      <c r="AKM52" s="90"/>
      <c r="AKN52" s="90"/>
      <c r="AKO52" s="90"/>
      <c r="AKP52" s="90"/>
      <c r="AKQ52" s="90"/>
      <c r="AKR52" s="90"/>
      <c r="AKS52" s="90"/>
      <c r="AKT52" s="90"/>
      <c r="AKU52" s="90"/>
      <c r="AKV52" s="90"/>
      <c r="AKW52" s="90"/>
      <c r="AKX52" s="90"/>
      <c r="AKY52" s="90"/>
      <c r="AKZ52" s="90"/>
      <c r="ALA52" s="90"/>
      <c r="ALB52" s="90"/>
      <c r="ALC52" s="90"/>
      <c r="ALD52" s="90"/>
      <c r="ALE52" s="90"/>
      <c r="ALF52" s="90"/>
      <c r="ALG52" s="90"/>
      <c r="ALH52" s="90"/>
      <c r="ALI52" s="90"/>
      <c r="ALJ52" s="90"/>
      <c r="ALK52" s="90"/>
      <c r="ALL52" s="90"/>
      <c r="ALM52" s="90"/>
      <c r="ALN52" s="90"/>
      <c r="ALO52" s="90"/>
      <c r="ALP52" s="90"/>
      <c r="ALQ52" s="90"/>
      <c r="ALR52" s="90"/>
      <c r="ALS52" s="90"/>
      <c r="ALT52" s="90"/>
      <c r="ALU52" s="90"/>
      <c r="ALV52" s="90"/>
      <c r="ALW52" s="90"/>
      <c r="ALX52" s="90"/>
      <c r="ALY52" s="90"/>
      <c r="ALZ52" s="90"/>
      <c r="AMA52" s="90"/>
      <c r="AMB52" s="90"/>
      <c r="AMC52" s="90"/>
      <c r="AMD52" s="90"/>
      <c r="AME52" s="90"/>
      <c r="AMF52" s="90"/>
      <c r="AMG52" s="90"/>
      <c r="AMH52" s="90"/>
      <c r="AMI52" s="90"/>
      <c r="AMJ52" s="90"/>
      <c r="AMK52" s="90"/>
      <c r="AML52" s="90"/>
      <c r="AMM52" s="90"/>
      <c r="AMN52" s="90"/>
      <c r="AMO52" s="90"/>
      <c r="AMP52" s="90"/>
      <c r="AMQ52" s="90"/>
      <c r="AMR52" s="90"/>
      <c r="AMS52" s="90"/>
      <c r="AMT52" s="90"/>
      <c r="AMU52" s="90"/>
      <c r="AMV52" s="90"/>
      <c r="AMW52" s="90"/>
      <c r="AMX52" s="90"/>
      <c r="AMY52" s="90"/>
      <c r="AMZ52" s="90"/>
      <c r="ANA52" s="90"/>
      <c r="ANB52" s="90"/>
      <c r="ANC52" s="90"/>
      <c r="AND52" s="90"/>
      <c r="ANE52" s="90"/>
      <c r="ANF52" s="90"/>
      <c r="ANG52" s="90"/>
      <c r="ANH52" s="90"/>
      <c r="ANI52" s="90"/>
      <c r="ANJ52" s="90"/>
      <c r="ANK52" s="90"/>
      <c r="ANL52" s="90"/>
      <c r="ANM52" s="90"/>
      <c r="ANN52" s="90"/>
      <c r="ANO52" s="90"/>
      <c r="ANP52" s="90"/>
      <c r="ANQ52" s="90"/>
      <c r="ANR52" s="90"/>
      <c r="ANS52" s="90"/>
      <c r="ANT52" s="90"/>
      <c r="ANU52" s="90"/>
      <c r="ANV52" s="90"/>
      <c r="ANW52" s="90"/>
      <c r="ANX52" s="90"/>
      <c r="ANY52" s="90"/>
      <c r="ANZ52" s="90"/>
      <c r="AOA52" s="90"/>
      <c r="AOB52" s="90"/>
      <c r="AOC52" s="90"/>
      <c r="AOD52" s="90"/>
      <c r="AOE52" s="90"/>
      <c r="AOF52" s="90"/>
      <c r="AOG52" s="90"/>
      <c r="AOH52" s="90"/>
      <c r="AOI52" s="90"/>
      <c r="AOJ52" s="90"/>
      <c r="AOK52" s="90"/>
      <c r="AOL52" s="90"/>
      <c r="AOM52" s="90"/>
      <c r="AON52" s="90"/>
      <c r="AOO52" s="90"/>
      <c r="AOP52" s="90"/>
      <c r="AOQ52" s="90"/>
      <c r="AOR52" s="90"/>
      <c r="AOS52" s="90"/>
      <c r="AOT52" s="90"/>
      <c r="AOU52" s="90"/>
      <c r="AOV52" s="90"/>
      <c r="AOW52" s="90"/>
      <c r="AOX52" s="90"/>
      <c r="AOY52" s="90"/>
      <c r="AOZ52" s="90"/>
      <c r="APA52" s="90"/>
      <c r="APB52" s="90"/>
      <c r="APC52" s="90"/>
      <c r="APD52" s="90"/>
      <c r="APE52" s="90"/>
      <c r="APF52" s="90"/>
      <c r="APG52" s="90"/>
      <c r="APH52" s="90"/>
      <c r="API52" s="90"/>
      <c r="APJ52" s="90"/>
      <c r="APK52" s="90"/>
      <c r="APL52" s="90"/>
      <c r="APM52" s="90"/>
      <c r="APN52" s="90"/>
      <c r="APO52" s="90"/>
      <c r="APP52" s="90"/>
      <c r="APQ52" s="90"/>
      <c r="APR52" s="90"/>
      <c r="APS52" s="90"/>
      <c r="APT52" s="90"/>
      <c r="APU52" s="90"/>
      <c r="APV52" s="90"/>
      <c r="APW52" s="90"/>
      <c r="APX52" s="90"/>
      <c r="APY52" s="90"/>
      <c r="APZ52" s="90"/>
      <c r="AQA52" s="90"/>
      <c r="AQB52" s="90"/>
      <c r="AQC52" s="90"/>
      <c r="AQD52" s="90"/>
      <c r="AQE52" s="90"/>
      <c r="AQF52" s="90"/>
      <c r="AQG52" s="90"/>
      <c r="AQH52" s="90"/>
      <c r="AQI52" s="90"/>
      <c r="AQJ52" s="90"/>
      <c r="AQK52" s="90"/>
      <c r="AQL52" s="90"/>
      <c r="AQM52" s="90"/>
      <c r="AQN52" s="90"/>
      <c r="AQO52" s="90"/>
      <c r="AQP52" s="90"/>
      <c r="AQQ52" s="90"/>
      <c r="AQR52" s="90"/>
      <c r="AQS52" s="90"/>
      <c r="AQT52" s="90"/>
      <c r="AQU52" s="90"/>
      <c r="AQV52" s="90"/>
      <c r="AQW52" s="90"/>
      <c r="AQX52" s="90"/>
      <c r="AQY52" s="90"/>
      <c r="AQZ52" s="90"/>
      <c r="ARA52" s="90"/>
      <c r="ARB52" s="90"/>
      <c r="ARC52" s="90"/>
      <c r="ARD52" s="90"/>
      <c r="ARE52" s="90"/>
      <c r="ARF52" s="90"/>
      <c r="ARG52" s="90"/>
      <c r="ARH52" s="90"/>
      <c r="ARI52" s="90"/>
      <c r="ARJ52" s="90"/>
      <c r="ARK52" s="90"/>
      <c r="ARL52" s="90"/>
      <c r="ARM52" s="90"/>
      <c r="ARN52" s="90"/>
      <c r="ARO52" s="90"/>
      <c r="ARP52" s="90"/>
      <c r="ARQ52" s="90"/>
      <c r="ARR52" s="90"/>
      <c r="ARS52" s="90"/>
      <c r="ART52" s="90"/>
      <c r="ARU52" s="90"/>
      <c r="ARV52" s="90"/>
      <c r="ARW52" s="90"/>
      <c r="ARX52" s="90"/>
      <c r="ARY52" s="90"/>
      <c r="ARZ52" s="90"/>
      <c r="ASA52" s="90"/>
      <c r="ASB52" s="90"/>
      <c r="ASC52" s="90"/>
      <c r="ASD52" s="90"/>
      <c r="ASE52" s="90"/>
      <c r="ASF52" s="90"/>
      <c r="ASG52" s="90"/>
      <c r="ASH52" s="90"/>
      <c r="ASI52" s="90"/>
      <c r="ASJ52" s="90"/>
      <c r="ASK52" s="90"/>
      <c r="ASL52" s="90"/>
      <c r="ASM52" s="90"/>
      <c r="ASN52" s="90"/>
      <c r="ASO52" s="90"/>
      <c r="ASP52" s="90"/>
      <c r="ASQ52" s="90"/>
      <c r="ASR52" s="90"/>
      <c r="ASS52" s="90"/>
      <c r="AST52" s="90"/>
      <c r="ASU52" s="90"/>
      <c r="ASV52" s="90"/>
      <c r="ASW52" s="90"/>
      <c r="ASX52" s="90"/>
      <c r="ASY52" s="90"/>
      <c r="ASZ52" s="90"/>
      <c r="ATA52" s="90"/>
      <c r="ATB52" s="90"/>
      <c r="ATC52" s="90"/>
      <c r="ATD52" s="90"/>
      <c r="ATE52" s="90"/>
      <c r="ATF52" s="90"/>
      <c r="ATG52" s="90"/>
      <c r="ATH52" s="90"/>
      <c r="ATI52" s="90"/>
      <c r="ATJ52" s="90"/>
      <c r="ATK52" s="90"/>
      <c r="ATL52" s="90"/>
      <c r="ATM52" s="90"/>
      <c r="ATN52" s="90"/>
      <c r="ATO52" s="90"/>
      <c r="ATP52" s="90"/>
      <c r="ATQ52" s="90"/>
      <c r="ATR52" s="90"/>
      <c r="ATS52" s="90"/>
      <c r="ATT52" s="90"/>
      <c r="ATU52" s="90"/>
      <c r="ATV52" s="90"/>
      <c r="ATW52" s="90"/>
      <c r="ATX52" s="90"/>
      <c r="ATY52" s="90"/>
      <c r="ATZ52" s="90"/>
      <c r="AUA52" s="90"/>
      <c r="AUB52" s="90"/>
      <c r="AUC52" s="90"/>
      <c r="AUD52" s="90"/>
      <c r="AUE52" s="90"/>
      <c r="AUF52" s="90"/>
      <c r="AUG52" s="90"/>
      <c r="AUH52" s="90"/>
      <c r="AUI52" s="90"/>
      <c r="AUJ52" s="90"/>
      <c r="AUK52" s="90"/>
      <c r="AUL52" s="90"/>
      <c r="AUM52" s="90"/>
      <c r="AUN52" s="90"/>
      <c r="AUO52" s="90"/>
      <c r="AUP52" s="90"/>
      <c r="AUQ52" s="90"/>
      <c r="AUR52" s="90"/>
      <c r="AUS52" s="90"/>
      <c r="AUT52" s="90"/>
      <c r="AUU52" s="90"/>
      <c r="AUV52" s="90"/>
      <c r="AUW52" s="90"/>
      <c r="AUX52" s="90"/>
      <c r="AUY52" s="90"/>
      <c r="AUZ52" s="90"/>
      <c r="AVA52" s="90"/>
      <c r="AVB52" s="90"/>
      <c r="AVC52" s="90"/>
      <c r="AVD52" s="90"/>
      <c r="AVE52" s="90"/>
      <c r="AVF52" s="90"/>
      <c r="AVG52" s="90"/>
      <c r="AVH52" s="90"/>
      <c r="AVI52" s="90"/>
      <c r="AVJ52" s="90"/>
      <c r="AVK52" s="90"/>
      <c r="AVL52" s="90"/>
      <c r="AVM52" s="90"/>
      <c r="AVN52" s="90"/>
      <c r="AVO52" s="90"/>
      <c r="AVP52" s="90"/>
      <c r="AVQ52" s="90"/>
      <c r="AVR52" s="90"/>
      <c r="AVS52" s="90"/>
      <c r="AVT52" s="90"/>
      <c r="AVU52" s="90"/>
      <c r="AVV52" s="90"/>
      <c r="AVW52" s="90"/>
      <c r="AVX52" s="90"/>
      <c r="AVY52" s="90"/>
      <c r="AVZ52" s="90"/>
      <c r="AWA52" s="90"/>
      <c r="AWB52" s="90"/>
      <c r="AWC52" s="90"/>
      <c r="AWD52" s="90"/>
      <c r="AWE52" s="90"/>
      <c r="AWF52" s="90"/>
      <c r="AWG52" s="90"/>
      <c r="AWH52" s="90"/>
      <c r="AWI52" s="90"/>
      <c r="AWJ52" s="90"/>
      <c r="AWK52" s="90"/>
      <c r="AWL52" s="90"/>
      <c r="AWM52" s="90"/>
      <c r="AWN52" s="90"/>
      <c r="AWO52" s="90"/>
      <c r="AWP52" s="90"/>
      <c r="AWQ52" s="90"/>
      <c r="AWR52" s="90"/>
      <c r="AWS52" s="90"/>
      <c r="AWT52" s="90"/>
      <c r="AWU52" s="90"/>
      <c r="AWV52" s="90"/>
      <c r="AWW52" s="90"/>
      <c r="AWX52" s="90"/>
      <c r="AWY52" s="90"/>
      <c r="AWZ52" s="90"/>
      <c r="AXA52" s="90"/>
      <c r="AXB52" s="90"/>
      <c r="AXC52" s="90"/>
      <c r="AXD52" s="90"/>
      <c r="AXE52" s="90"/>
      <c r="AXF52" s="90"/>
      <c r="AXG52" s="90"/>
      <c r="AXH52" s="90"/>
      <c r="AXI52" s="90"/>
      <c r="AXJ52" s="90"/>
      <c r="AXK52" s="90"/>
      <c r="AXL52" s="90"/>
      <c r="AXM52" s="90"/>
      <c r="AXN52" s="90"/>
      <c r="AXO52" s="90"/>
      <c r="AXP52" s="90"/>
      <c r="AXQ52" s="90"/>
      <c r="AXR52" s="90"/>
      <c r="AXS52" s="90"/>
      <c r="AXT52" s="90"/>
      <c r="AXU52" s="90"/>
      <c r="AXV52" s="90"/>
      <c r="AXW52" s="90"/>
      <c r="AXX52" s="90"/>
      <c r="AXY52" s="90"/>
      <c r="AXZ52" s="90"/>
      <c r="AYA52" s="90"/>
      <c r="AYB52" s="90"/>
      <c r="AYC52" s="90"/>
      <c r="AYD52" s="90"/>
      <c r="AYE52" s="90"/>
      <c r="AYF52" s="90"/>
      <c r="AYG52" s="90"/>
      <c r="AYH52" s="90"/>
      <c r="AYI52" s="90"/>
      <c r="AYJ52" s="90"/>
      <c r="AYK52" s="90"/>
      <c r="AYL52" s="90"/>
      <c r="AYM52" s="90"/>
      <c r="AYN52" s="90"/>
      <c r="AYO52" s="90"/>
      <c r="AYP52" s="90"/>
      <c r="AYQ52" s="90"/>
      <c r="AYR52" s="90"/>
      <c r="AYS52" s="90"/>
      <c r="AYT52" s="90"/>
      <c r="AYU52" s="90"/>
      <c r="AYV52" s="90"/>
      <c r="AYW52" s="90"/>
      <c r="AYX52" s="90"/>
      <c r="AYY52" s="90"/>
      <c r="AYZ52" s="90"/>
      <c r="AZA52" s="90"/>
      <c r="AZB52" s="90"/>
      <c r="AZC52" s="90"/>
      <c r="AZD52" s="90"/>
      <c r="AZE52" s="90"/>
      <c r="AZF52" s="90"/>
      <c r="AZG52" s="90"/>
      <c r="AZH52" s="90"/>
      <c r="AZI52" s="90"/>
      <c r="AZJ52" s="90"/>
      <c r="AZK52" s="90"/>
      <c r="AZL52" s="90"/>
      <c r="AZM52" s="90"/>
      <c r="AZN52" s="90"/>
      <c r="AZO52" s="90"/>
      <c r="AZP52" s="90"/>
      <c r="AZQ52" s="90"/>
      <c r="AZR52" s="90"/>
      <c r="AZS52" s="90"/>
      <c r="AZT52" s="90"/>
      <c r="AZU52" s="90"/>
      <c r="AZV52" s="90"/>
      <c r="AZW52" s="90"/>
      <c r="AZX52" s="90"/>
      <c r="AZY52" s="90"/>
      <c r="AZZ52" s="90"/>
      <c r="BAA52" s="90"/>
      <c r="BAB52" s="90"/>
      <c r="BAC52" s="90"/>
      <c r="BAD52" s="90"/>
      <c r="BAE52" s="90"/>
      <c r="BAF52" s="90"/>
      <c r="BAG52" s="90"/>
      <c r="BAH52" s="90"/>
      <c r="BAI52" s="90"/>
      <c r="BAJ52" s="90"/>
      <c r="BAK52" s="90"/>
      <c r="BAL52" s="90"/>
      <c r="BAM52" s="90"/>
      <c r="BAN52" s="90"/>
      <c r="BAO52" s="90"/>
      <c r="BAP52" s="90"/>
      <c r="BAQ52" s="90"/>
      <c r="BAR52" s="90"/>
      <c r="BAS52" s="90"/>
      <c r="BAT52" s="90"/>
      <c r="BAU52" s="90"/>
      <c r="BAV52" s="90"/>
      <c r="BAW52" s="90"/>
      <c r="BAX52" s="90"/>
      <c r="BAY52" s="90"/>
      <c r="BAZ52" s="90"/>
      <c r="BBA52" s="90"/>
      <c r="BBB52" s="90"/>
      <c r="BBC52" s="90"/>
      <c r="BBD52" s="90"/>
      <c r="BBE52" s="90"/>
      <c r="BBF52" s="90"/>
      <c r="BBG52" s="90"/>
      <c r="BBH52" s="90"/>
      <c r="BBI52" s="90"/>
      <c r="BBJ52" s="90"/>
      <c r="BBK52" s="90"/>
      <c r="BBL52" s="90"/>
      <c r="BBM52" s="90"/>
      <c r="BBN52" s="90"/>
      <c r="BBO52" s="90"/>
      <c r="BBP52" s="90"/>
      <c r="BBQ52" s="90"/>
      <c r="BBR52" s="90"/>
      <c r="BBS52" s="90"/>
      <c r="BBT52" s="90"/>
      <c r="BBU52" s="90"/>
      <c r="BBV52" s="90"/>
      <c r="BBW52" s="90"/>
      <c r="BBX52" s="90"/>
      <c r="BBY52" s="90"/>
      <c r="BBZ52" s="90"/>
      <c r="BCA52" s="90"/>
      <c r="BCB52" s="90"/>
      <c r="BCC52" s="90"/>
      <c r="BCD52" s="90"/>
      <c r="BCE52" s="90"/>
      <c r="BCF52" s="90"/>
      <c r="BCG52" s="90"/>
      <c r="BCH52" s="90"/>
      <c r="BCI52" s="90"/>
      <c r="BCJ52" s="90"/>
      <c r="BCK52" s="90"/>
      <c r="BCL52" s="90"/>
      <c r="BCM52" s="90"/>
      <c r="BCN52" s="90"/>
      <c r="BCO52" s="90"/>
      <c r="BCP52" s="90"/>
      <c r="BCQ52" s="90"/>
      <c r="BCR52" s="90"/>
      <c r="BCS52" s="90"/>
      <c r="BCT52" s="90"/>
      <c r="BCU52" s="90"/>
      <c r="BCV52" s="90"/>
      <c r="BCW52" s="90"/>
      <c r="BCX52" s="90"/>
      <c r="BCY52" s="90"/>
      <c r="BCZ52" s="90"/>
      <c r="BDA52" s="90"/>
      <c r="BDB52" s="90"/>
      <c r="BDC52" s="90"/>
      <c r="BDD52" s="90"/>
      <c r="BDE52" s="90"/>
      <c r="BDF52" s="90"/>
      <c r="BDG52" s="90"/>
      <c r="BDH52" s="90"/>
      <c r="BDI52" s="90"/>
      <c r="BDJ52" s="90"/>
      <c r="BDK52" s="90"/>
      <c r="BDL52" s="90"/>
      <c r="BDM52" s="90"/>
      <c r="BDN52" s="90"/>
      <c r="BDO52" s="90"/>
      <c r="BDP52" s="90"/>
      <c r="BDQ52" s="90"/>
      <c r="BDR52" s="90"/>
      <c r="BDS52" s="90"/>
      <c r="BDT52" s="90"/>
      <c r="BDU52" s="90"/>
      <c r="BDV52" s="90"/>
      <c r="BDW52" s="90"/>
      <c r="BDX52" s="90"/>
      <c r="BDY52" s="90"/>
      <c r="BDZ52" s="90"/>
      <c r="BEA52" s="90"/>
      <c r="BEB52" s="90"/>
      <c r="BEC52" s="90"/>
      <c r="BED52" s="90"/>
      <c r="BEE52" s="90"/>
      <c r="BEF52" s="90"/>
      <c r="BEG52" s="90"/>
      <c r="BEH52" s="90"/>
      <c r="BEI52" s="90"/>
      <c r="BEJ52" s="90"/>
      <c r="BEK52" s="90"/>
      <c r="BEL52" s="90"/>
      <c r="BEM52" s="90"/>
      <c r="BEN52" s="90"/>
      <c r="BEO52" s="90"/>
      <c r="BEP52" s="90"/>
      <c r="BEQ52" s="90"/>
      <c r="BER52" s="90"/>
      <c r="BES52" s="90"/>
      <c r="BET52" s="90"/>
      <c r="BEU52" s="90"/>
      <c r="BEV52" s="90"/>
      <c r="BEW52" s="90"/>
      <c r="BEX52" s="90"/>
      <c r="BEY52" s="90"/>
      <c r="BEZ52" s="90"/>
      <c r="BFA52" s="90"/>
      <c r="BFB52" s="90"/>
      <c r="BFC52" s="90"/>
      <c r="BFD52" s="90"/>
      <c r="BFE52" s="90"/>
      <c r="BFF52" s="90"/>
      <c r="BFG52" s="90"/>
      <c r="BFH52" s="90"/>
      <c r="BFI52" s="90"/>
      <c r="BFJ52" s="90"/>
      <c r="BFK52" s="90"/>
      <c r="BFL52" s="90"/>
      <c r="BFM52" s="90"/>
      <c r="BFN52" s="90"/>
      <c r="BFO52" s="90"/>
      <c r="BFP52" s="90"/>
      <c r="BFQ52" s="90"/>
      <c r="BFR52" s="90"/>
      <c r="BFS52" s="90"/>
      <c r="BFT52" s="90"/>
      <c r="BFU52" s="90"/>
      <c r="BFV52" s="90"/>
      <c r="BFW52" s="90"/>
      <c r="BFX52" s="90"/>
      <c r="BFY52" s="90"/>
      <c r="BFZ52" s="90"/>
      <c r="BGA52" s="90"/>
    </row>
    <row r="53" spans="1:1535" s="156" customFormat="1" ht="12" customHeight="1" x14ac:dyDescent="0.2">
      <c r="A53" s="347" t="s">
        <v>143</v>
      </c>
      <c r="B53" s="348"/>
      <c r="C53" s="182">
        <f>Zápisy!U14</f>
        <v>2</v>
      </c>
      <c r="D53" s="170">
        <f>Zápisy!V14</f>
        <v>4</v>
      </c>
      <c r="E53" s="167">
        <f>Zápisy!W1404</f>
        <v>0</v>
      </c>
      <c r="F53" s="177">
        <f>Zápisy!X1404</f>
        <v>6</v>
      </c>
      <c r="G53" s="137">
        <f>Zápisy!U2504</f>
        <v>0</v>
      </c>
      <c r="H53" s="170">
        <f>Zápisy!V2504</f>
        <v>6</v>
      </c>
      <c r="I53" s="167">
        <f>Zápisy!U1205</f>
        <v>0</v>
      </c>
      <c r="J53" s="177">
        <f>Zápisy!V1205</f>
        <v>6</v>
      </c>
      <c r="K53" s="137">
        <f>Zápisy!W2349</f>
        <v>0</v>
      </c>
      <c r="L53" s="170">
        <f>Zápisy!X2349</f>
        <v>6</v>
      </c>
      <c r="M53" s="167">
        <f>Zápisy!W1008</f>
        <v>0</v>
      </c>
      <c r="N53" s="177">
        <f>Zápisy!X1008</f>
        <v>6</v>
      </c>
      <c r="O53" s="137">
        <f>Zápisy!U2196</f>
        <v>2</v>
      </c>
      <c r="P53" s="170">
        <f>Zápisy!V2196</f>
        <v>4</v>
      </c>
      <c r="Q53" s="167">
        <f>Zápisy!U809</f>
        <v>0</v>
      </c>
      <c r="R53" s="177">
        <f>Zápisy!V809</f>
        <v>6</v>
      </c>
      <c r="S53" s="137">
        <f>Zápisy!W2041</f>
        <v>0</v>
      </c>
      <c r="T53" s="170">
        <f>Zápisy!X2041</f>
        <v>6</v>
      </c>
      <c r="U53" s="167">
        <f>Zápisy!W612</f>
        <v>0</v>
      </c>
      <c r="V53" s="177">
        <f>Zápisy!X612</f>
        <v>6</v>
      </c>
      <c r="W53" s="137">
        <f>Zápisy!U1888</f>
        <v>2</v>
      </c>
      <c r="X53" s="170">
        <f>Zápisy!V1888</f>
        <v>4</v>
      </c>
      <c r="Y53" s="167">
        <f>Zápisy!U413</f>
        <v>0</v>
      </c>
      <c r="Z53" s="177">
        <f>Zápisy!V413</f>
        <v>6</v>
      </c>
      <c r="AA53" s="137">
        <f>Zápisy!W1733</f>
        <v>2</v>
      </c>
      <c r="AB53" s="170">
        <f>Zápisy!X1733</f>
        <v>4</v>
      </c>
      <c r="AC53" s="167">
        <f>Zápisy!W216</f>
        <v>2</v>
      </c>
      <c r="AD53" s="177">
        <f>Zápisy!X216</f>
        <v>4</v>
      </c>
      <c r="AE53" s="137">
        <f>Zápisy!U1580</f>
        <v>4</v>
      </c>
      <c r="AF53" s="170">
        <f>Zápisy!V1580</f>
        <v>2</v>
      </c>
      <c r="AG53" s="316">
        <v>8</v>
      </c>
      <c r="AH53" s="322"/>
      <c r="AI53" s="358">
        <f>SUM(CD53:DI53)</f>
        <v>15</v>
      </c>
      <c r="AJ53" s="459">
        <f t="shared" ref="AJ53" si="28">SUM(DK53:EP55)</f>
        <v>1</v>
      </c>
      <c r="AK53" s="459">
        <f t="shared" ref="AK53" si="29">SUM(ER53:FW55)</f>
        <v>0</v>
      </c>
      <c r="AL53" s="459">
        <f t="shared" ref="AL53" si="30">SUM(FY53:HD55)</f>
        <v>14</v>
      </c>
      <c r="AM53" s="377">
        <f t="shared" ref="AM53" si="31">SUM(HF53:IK55)</f>
        <v>14</v>
      </c>
      <c r="AN53" s="460" t="s">
        <v>62</v>
      </c>
      <c r="AO53" s="380">
        <f t="shared" ref="AO53" si="32">SUM(IM53:JR55)</f>
        <v>76</v>
      </c>
      <c r="AP53" s="388">
        <f t="shared" ref="AP53" si="33">SUM(JT53:KY55)</f>
        <v>30</v>
      </c>
      <c r="AQ53" s="396" t="s">
        <v>62</v>
      </c>
      <c r="AR53" s="391">
        <f t="shared" ref="AR53" si="34">SUM(LA53:MF55)</f>
        <v>90</v>
      </c>
      <c r="AS53" s="364">
        <f>IF(AI53=0,0,ML53/AI53)</f>
        <v>908.13333333333333</v>
      </c>
      <c r="AT53" s="361">
        <f>SUM(AW53:CB55)</f>
        <v>2</v>
      </c>
      <c r="AU53" s="385">
        <f t="shared" ref="AU53" si="35">RANK(MN53,$MN$8:$MN$55)</f>
        <v>16</v>
      </c>
      <c r="AV53" s="90"/>
      <c r="AW53" s="328">
        <f>IF(C53&gt;D53,2,IF(AND(C53=D53,C53&gt;1),1,0))</f>
        <v>0</v>
      </c>
      <c r="AX53" s="329"/>
      <c r="AY53" s="328">
        <f>IF(E53&gt;F53,2,IF(AND(E53=F53,E53&gt;1),1,0))</f>
        <v>0</v>
      </c>
      <c r="AZ53" s="329"/>
      <c r="BA53" s="328">
        <f>IF(G53&gt;H53,2,IF(AND(G53=H53,G53&gt;1),1,0))</f>
        <v>0</v>
      </c>
      <c r="BB53" s="329"/>
      <c r="BC53" s="328">
        <f>IF(I53&gt;J53,2,IF(AND(I53=J53,I53&gt;1),1,0))</f>
        <v>0</v>
      </c>
      <c r="BD53" s="329"/>
      <c r="BE53" s="328">
        <f>IF(K53&gt;L53,2,IF(AND(K53=L53,K53&gt;1),1,0))</f>
        <v>0</v>
      </c>
      <c r="BF53" s="329"/>
      <c r="BG53" s="328">
        <f>IF(M53&gt;N53,2,IF(AND(M53=N53,M53&gt;1),1,0))</f>
        <v>0</v>
      </c>
      <c r="BH53" s="329"/>
      <c r="BI53" s="328">
        <f>IF(O53&gt;P53,2,IF(AND(O53=P53,O53&gt;1),1,0))</f>
        <v>0</v>
      </c>
      <c r="BJ53" s="329"/>
      <c r="BK53" s="328">
        <f>IF(Q53&gt;R53,2,IF(AND(Q53=R53,Q53&gt;1),1,0))</f>
        <v>0</v>
      </c>
      <c r="BL53" s="329"/>
      <c r="BM53" s="328">
        <f>IF(S53&gt;T53,2,IF(AND(S53=T53,S53&gt;1),1,0))</f>
        <v>0</v>
      </c>
      <c r="BN53" s="329"/>
      <c r="BO53" s="328">
        <f>IF(U53&gt;V53,2,IF(AND(U53=V53,U53&gt;1),1,0))</f>
        <v>0</v>
      </c>
      <c r="BP53" s="329"/>
      <c r="BQ53" s="328">
        <f>IF(W53&gt;X53,2,IF(AND(W53=X53,W53&gt;1),1,0))</f>
        <v>0</v>
      </c>
      <c r="BR53" s="329"/>
      <c r="BS53" s="328">
        <f>IF(Y53&gt;Z53,2,IF(AND(Y53=Z53,Y53&gt;1),1,0))</f>
        <v>0</v>
      </c>
      <c r="BT53" s="329"/>
      <c r="BU53" s="328">
        <f>IF(AA53&gt;AB53,2,IF(AND(AA53=AB53,AA53&gt;1),1,0))</f>
        <v>0</v>
      </c>
      <c r="BV53" s="329"/>
      <c r="BW53" s="328">
        <f>IF(AC53&gt;AD53,2,IF(AND(AC53=AD53,AC53&gt;1),1,0))</f>
        <v>0</v>
      </c>
      <c r="BX53" s="329"/>
      <c r="BY53" s="328">
        <f>IF(AE53&gt;AF53,2,IF(AND(AE53=AF53,AE53&gt;1),1,0))</f>
        <v>2</v>
      </c>
      <c r="BZ53" s="329"/>
      <c r="CA53" s="328"/>
      <c r="CB53" s="329"/>
      <c r="CC53" s="90"/>
      <c r="CD53" s="328">
        <f>IF(C53+D53&gt;0,1,0)</f>
        <v>1</v>
      </c>
      <c r="CE53" s="329"/>
      <c r="CF53" s="328">
        <f>IF(E53+F53&gt;0,1,0)</f>
        <v>1</v>
      </c>
      <c r="CG53" s="329"/>
      <c r="CH53" s="328">
        <f>IF(G53+H53&gt;0,1,0)</f>
        <v>1</v>
      </c>
      <c r="CI53" s="329"/>
      <c r="CJ53" s="328">
        <f>IF(I53+J53&gt;0,1,0)</f>
        <v>1</v>
      </c>
      <c r="CK53" s="329"/>
      <c r="CL53" s="328">
        <f>IF(K53+L53&gt;0,1,0)</f>
        <v>1</v>
      </c>
      <c r="CM53" s="329"/>
      <c r="CN53" s="328">
        <f>IF(M53+N53&gt;0,1,0)</f>
        <v>1</v>
      </c>
      <c r="CO53" s="329"/>
      <c r="CP53" s="328">
        <f>IF(O53+P53&gt;0,1,0)</f>
        <v>1</v>
      </c>
      <c r="CQ53" s="329"/>
      <c r="CR53" s="328">
        <f>IF(Q53+R53&gt;0,1,0)</f>
        <v>1</v>
      </c>
      <c r="CS53" s="329"/>
      <c r="CT53" s="328">
        <f>IF(S53+T53&gt;0,1,0)</f>
        <v>1</v>
      </c>
      <c r="CU53" s="329"/>
      <c r="CV53" s="328">
        <f>IF(U53+V53&gt;0,1,0)</f>
        <v>1</v>
      </c>
      <c r="CW53" s="329"/>
      <c r="CX53" s="328">
        <f>IF(W53+X53&gt;0,1,0)</f>
        <v>1</v>
      </c>
      <c r="CY53" s="329"/>
      <c r="CZ53" s="328">
        <f>IF(Y53+Z53&gt;0,1,0)</f>
        <v>1</v>
      </c>
      <c r="DA53" s="329"/>
      <c r="DB53" s="328">
        <f>IF(AA53+AB53&gt;0,1,0)</f>
        <v>1</v>
      </c>
      <c r="DC53" s="329"/>
      <c r="DD53" s="328">
        <f>IF(AC53+AD53&gt;0,1,0)</f>
        <v>1</v>
      </c>
      <c r="DE53" s="329"/>
      <c r="DF53" s="328">
        <f>IF(AE53+AF53&gt;0,1,0)</f>
        <v>1</v>
      </c>
      <c r="DG53" s="329"/>
      <c r="DH53" s="328"/>
      <c r="DI53" s="329"/>
      <c r="DJ53" s="151"/>
      <c r="DK53" s="328">
        <f>IF(C53&gt;D53,1,0)</f>
        <v>0</v>
      </c>
      <c r="DL53" s="329"/>
      <c r="DM53" s="328">
        <f>IF(E53&gt;F53,1,0)</f>
        <v>0</v>
      </c>
      <c r="DN53" s="329"/>
      <c r="DO53" s="328">
        <f>IF(G53&gt;H53,1,0)</f>
        <v>0</v>
      </c>
      <c r="DP53" s="329"/>
      <c r="DQ53" s="328">
        <f>IF(I53&gt;J53,1,0)</f>
        <v>0</v>
      </c>
      <c r="DR53" s="329"/>
      <c r="DS53" s="328">
        <f>IF(K53&gt;L53,1,0)</f>
        <v>0</v>
      </c>
      <c r="DT53" s="329"/>
      <c r="DU53" s="328">
        <f>IF(M53&gt;N53,1,0)</f>
        <v>0</v>
      </c>
      <c r="DV53" s="329"/>
      <c r="DW53" s="328">
        <f>IF(O53&gt;P53,1,0)</f>
        <v>0</v>
      </c>
      <c r="DX53" s="329"/>
      <c r="DY53" s="328">
        <f>IF(Q53&gt;R53,1,0)</f>
        <v>0</v>
      </c>
      <c r="DZ53" s="329"/>
      <c r="EA53" s="328">
        <f>IF(S53&gt;T53,1,0)</f>
        <v>0</v>
      </c>
      <c r="EB53" s="329"/>
      <c r="EC53" s="328">
        <f>IF(U53&gt;V53,1,0)</f>
        <v>0</v>
      </c>
      <c r="ED53" s="329"/>
      <c r="EE53" s="328">
        <f>IF(W53&gt;X53,1,0)</f>
        <v>0</v>
      </c>
      <c r="EF53" s="329"/>
      <c r="EG53" s="328">
        <f>IF(Y53&gt;Z53,1,0)</f>
        <v>0</v>
      </c>
      <c r="EH53" s="329"/>
      <c r="EI53" s="328">
        <f>IF(AA53&gt;AB53,1,0)</f>
        <v>0</v>
      </c>
      <c r="EJ53" s="329"/>
      <c r="EK53" s="328">
        <f>IF(AC53&gt;AD53,1,0)</f>
        <v>0</v>
      </c>
      <c r="EL53" s="329"/>
      <c r="EM53" s="328">
        <f>IF(AE53&gt;AF53,1,0)</f>
        <v>1</v>
      </c>
      <c r="EN53" s="329"/>
      <c r="EO53" s="328"/>
      <c r="EP53" s="329"/>
      <c r="EQ53" s="90"/>
      <c r="ER53" s="328">
        <f>IF(AND(C53=D53,C53&gt;0),1,0)</f>
        <v>0</v>
      </c>
      <c r="ES53" s="329"/>
      <c r="ET53" s="328">
        <f>IF(AND(E53=F53,E53&gt;0),1,0)</f>
        <v>0</v>
      </c>
      <c r="EU53" s="329"/>
      <c r="EV53" s="328">
        <f>IF(AND(G53=H53,G53&gt;0),1,0)</f>
        <v>0</v>
      </c>
      <c r="EW53" s="329"/>
      <c r="EX53" s="328">
        <f>IF(AND(I53=J53,I53&gt;0),1,0)</f>
        <v>0</v>
      </c>
      <c r="EY53" s="329"/>
      <c r="EZ53" s="328">
        <f>IF(AND(K53=L53,K53&gt;0),1,0)</f>
        <v>0</v>
      </c>
      <c r="FA53" s="329"/>
      <c r="FB53" s="328">
        <f>IF(AND(M53=N53,M53&gt;0),1,0)</f>
        <v>0</v>
      </c>
      <c r="FC53" s="329"/>
      <c r="FD53" s="328">
        <f>IF(AND(O53=P53,O53&gt;0),1,0)</f>
        <v>0</v>
      </c>
      <c r="FE53" s="329"/>
      <c r="FF53" s="328">
        <f>IF(AND(Q53=R53,Q53&gt;0),1,0)</f>
        <v>0</v>
      </c>
      <c r="FG53" s="329"/>
      <c r="FH53" s="328">
        <f>IF(AND(S53=T53,S53&gt;0),1,0)</f>
        <v>0</v>
      </c>
      <c r="FI53" s="329"/>
      <c r="FJ53" s="328">
        <f>IF(AND(U53=V53,U53&gt;0),1,0)</f>
        <v>0</v>
      </c>
      <c r="FK53" s="329"/>
      <c r="FL53" s="328">
        <f>IF(AND(W53=X53,W53&gt;0),1,0)</f>
        <v>0</v>
      </c>
      <c r="FM53" s="329"/>
      <c r="FN53" s="328">
        <f>IF(AND(Y53=Z53,Y53&gt;0),1,0)</f>
        <v>0</v>
      </c>
      <c r="FO53" s="329"/>
      <c r="FP53" s="328">
        <f>IF(AND(AA53=AB53,AA53&gt;0),1,0)</f>
        <v>0</v>
      </c>
      <c r="FQ53" s="329"/>
      <c r="FR53" s="328">
        <f>IF(AND(AC53=AD53,AC53&gt;0),1,0)</f>
        <v>0</v>
      </c>
      <c r="FS53" s="329"/>
      <c r="FT53" s="328">
        <f>IF(AND(AE53=AF53,AE53&gt;0),1,0)</f>
        <v>0</v>
      </c>
      <c r="FU53" s="329"/>
      <c r="FV53" s="328"/>
      <c r="FW53" s="329"/>
      <c r="FX53" s="90"/>
      <c r="FY53" s="328">
        <f>IF(C53&lt;D53,1,0)</f>
        <v>1</v>
      </c>
      <c r="FZ53" s="329"/>
      <c r="GA53" s="328">
        <f>IF(E53&lt;F53,1,0)</f>
        <v>1</v>
      </c>
      <c r="GB53" s="329"/>
      <c r="GC53" s="328">
        <f>IF(G53&lt;H53,1,0)</f>
        <v>1</v>
      </c>
      <c r="GD53" s="329"/>
      <c r="GE53" s="328">
        <f>IF(I53&lt;J53,1,0)</f>
        <v>1</v>
      </c>
      <c r="GF53" s="329"/>
      <c r="GG53" s="328">
        <f>IF(K53&lt;L53,1,0)</f>
        <v>1</v>
      </c>
      <c r="GH53" s="329"/>
      <c r="GI53" s="328">
        <f>IF(M53&lt;N53,1,0)</f>
        <v>1</v>
      </c>
      <c r="GJ53" s="329"/>
      <c r="GK53" s="328">
        <f>IF(O53&lt;P53,1,0)</f>
        <v>1</v>
      </c>
      <c r="GL53" s="329"/>
      <c r="GM53" s="328">
        <f>IF(Q53&lt;R53,1,0)</f>
        <v>1</v>
      </c>
      <c r="GN53" s="329"/>
      <c r="GO53" s="328">
        <f>IF(S53&lt;T53,1,0)</f>
        <v>1</v>
      </c>
      <c r="GP53" s="329"/>
      <c r="GQ53" s="328">
        <f>IF(U53&lt;V53,1,0)</f>
        <v>1</v>
      </c>
      <c r="GR53" s="329"/>
      <c r="GS53" s="328">
        <f>IF(W53&lt;X53,1,0)</f>
        <v>1</v>
      </c>
      <c r="GT53" s="329"/>
      <c r="GU53" s="328">
        <f>IF(Y53&lt;Z53,1,0)</f>
        <v>1</v>
      </c>
      <c r="GV53" s="329"/>
      <c r="GW53" s="328">
        <f>IF(AA53&lt;AB53,1,0)</f>
        <v>1</v>
      </c>
      <c r="GX53" s="329"/>
      <c r="GY53" s="328">
        <f>IF(AC53&lt;AD53,1,0)</f>
        <v>1</v>
      </c>
      <c r="GZ53" s="329"/>
      <c r="HA53" s="328">
        <f>IF(AE53&lt;AF53,1,0)</f>
        <v>0</v>
      </c>
      <c r="HB53" s="329"/>
      <c r="HC53" s="328"/>
      <c r="HD53" s="329"/>
      <c r="HE53" s="90"/>
      <c r="HF53" s="328">
        <f>C53</f>
        <v>2</v>
      </c>
      <c r="HG53" s="329"/>
      <c r="HH53" s="328">
        <f>E53</f>
        <v>0</v>
      </c>
      <c r="HI53" s="329"/>
      <c r="HJ53" s="328">
        <f>G53</f>
        <v>0</v>
      </c>
      <c r="HK53" s="329"/>
      <c r="HL53" s="328">
        <f>I53</f>
        <v>0</v>
      </c>
      <c r="HM53" s="329"/>
      <c r="HN53" s="328">
        <f>K53</f>
        <v>0</v>
      </c>
      <c r="HO53" s="329"/>
      <c r="HP53" s="328">
        <f>M53</f>
        <v>0</v>
      </c>
      <c r="HQ53" s="329"/>
      <c r="HR53" s="328">
        <f>O53</f>
        <v>2</v>
      </c>
      <c r="HS53" s="329"/>
      <c r="HT53" s="328">
        <f>Q53</f>
        <v>0</v>
      </c>
      <c r="HU53" s="329"/>
      <c r="HV53" s="328">
        <f>S53</f>
        <v>0</v>
      </c>
      <c r="HW53" s="329"/>
      <c r="HX53" s="328">
        <f>U53</f>
        <v>0</v>
      </c>
      <c r="HY53" s="329"/>
      <c r="HZ53" s="328">
        <f>W53</f>
        <v>2</v>
      </c>
      <c r="IA53" s="329"/>
      <c r="IB53" s="328">
        <f>Y53</f>
        <v>0</v>
      </c>
      <c r="IC53" s="329"/>
      <c r="ID53" s="328">
        <f>AA53</f>
        <v>2</v>
      </c>
      <c r="IE53" s="329"/>
      <c r="IF53" s="328">
        <f>AC53</f>
        <v>2</v>
      </c>
      <c r="IG53" s="329"/>
      <c r="IH53" s="328">
        <f>AE53</f>
        <v>4</v>
      </c>
      <c r="II53" s="329"/>
      <c r="IJ53" s="328"/>
      <c r="IK53" s="329"/>
      <c r="IL53" s="90"/>
      <c r="IM53" s="328">
        <f>D53</f>
        <v>4</v>
      </c>
      <c r="IN53" s="329"/>
      <c r="IO53" s="328">
        <f>F53</f>
        <v>6</v>
      </c>
      <c r="IP53" s="329"/>
      <c r="IQ53" s="328">
        <f>H53</f>
        <v>6</v>
      </c>
      <c r="IR53" s="329"/>
      <c r="IS53" s="328">
        <f>J53</f>
        <v>6</v>
      </c>
      <c r="IT53" s="329"/>
      <c r="IU53" s="328">
        <f>L53</f>
        <v>6</v>
      </c>
      <c r="IV53" s="329"/>
      <c r="IW53" s="328">
        <f>N53</f>
        <v>6</v>
      </c>
      <c r="IX53" s="329"/>
      <c r="IY53" s="328">
        <f>P53</f>
        <v>4</v>
      </c>
      <c r="IZ53" s="329"/>
      <c r="JA53" s="328">
        <f>R53</f>
        <v>6</v>
      </c>
      <c r="JB53" s="329"/>
      <c r="JC53" s="328">
        <f>T53</f>
        <v>6</v>
      </c>
      <c r="JD53" s="329"/>
      <c r="JE53" s="328">
        <f>V53</f>
        <v>6</v>
      </c>
      <c r="JF53" s="329"/>
      <c r="JG53" s="328">
        <f>X53</f>
        <v>4</v>
      </c>
      <c r="JH53" s="329"/>
      <c r="JI53" s="328">
        <f>Z53</f>
        <v>6</v>
      </c>
      <c r="JJ53" s="329"/>
      <c r="JK53" s="328">
        <f>AB53</f>
        <v>4</v>
      </c>
      <c r="JL53" s="329"/>
      <c r="JM53" s="328">
        <f>AD53</f>
        <v>4</v>
      </c>
      <c r="JN53" s="329"/>
      <c r="JO53" s="328">
        <f>AF53</f>
        <v>2</v>
      </c>
      <c r="JP53" s="329"/>
      <c r="JQ53" s="328"/>
      <c r="JR53" s="329"/>
      <c r="JS53" s="90"/>
      <c r="JT53" s="328">
        <f>C54</f>
        <v>3</v>
      </c>
      <c r="JU53" s="329"/>
      <c r="JV53" s="328">
        <f>E54</f>
        <v>1.5</v>
      </c>
      <c r="JW53" s="329"/>
      <c r="JX53" s="328">
        <f>G54</f>
        <v>0</v>
      </c>
      <c r="JY53" s="329"/>
      <c r="JZ53" s="328">
        <f>I54</f>
        <v>0</v>
      </c>
      <c r="KA53" s="329"/>
      <c r="KB53" s="328">
        <f>K54</f>
        <v>1.5</v>
      </c>
      <c r="KC53" s="329"/>
      <c r="KD53" s="328">
        <f>M54</f>
        <v>1</v>
      </c>
      <c r="KE53" s="329"/>
      <c r="KF53" s="328">
        <f>O54</f>
        <v>3.5</v>
      </c>
      <c r="KG53" s="329"/>
      <c r="KH53" s="328">
        <f>Q54</f>
        <v>2</v>
      </c>
      <c r="KI53" s="329"/>
      <c r="KJ53" s="328">
        <f>S54</f>
        <v>2.5</v>
      </c>
      <c r="KK53" s="329"/>
      <c r="KL53" s="328">
        <f>U54</f>
        <v>1</v>
      </c>
      <c r="KM53" s="329"/>
      <c r="KN53" s="328">
        <f>W54</f>
        <v>3</v>
      </c>
      <c r="KO53" s="329"/>
      <c r="KP53" s="328">
        <f>Y54</f>
        <v>1</v>
      </c>
      <c r="KQ53" s="329"/>
      <c r="KR53" s="328">
        <f>AA54</f>
        <v>2</v>
      </c>
      <c r="KS53" s="329"/>
      <c r="KT53" s="328">
        <f>AC54</f>
        <v>3</v>
      </c>
      <c r="KU53" s="329"/>
      <c r="KV53" s="328">
        <f>AE54</f>
        <v>5</v>
      </c>
      <c r="KW53" s="329"/>
      <c r="KX53" s="328"/>
      <c r="KY53" s="329"/>
      <c r="KZ53" s="90"/>
      <c r="LA53" s="328">
        <f>D54</f>
        <v>5</v>
      </c>
      <c r="LB53" s="329"/>
      <c r="LC53" s="328">
        <f>F54</f>
        <v>6.5</v>
      </c>
      <c r="LD53" s="329"/>
      <c r="LE53" s="328">
        <f>H54</f>
        <v>8</v>
      </c>
      <c r="LF53" s="329"/>
      <c r="LG53" s="328">
        <f>J54</f>
        <v>8</v>
      </c>
      <c r="LH53" s="329"/>
      <c r="LI53" s="328">
        <f>L54</f>
        <v>6.5</v>
      </c>
      <c r="LJ53" s="329"/>
      <c r="LK53" s="328">
        <f>N54</f>
        <v>7</v>
      </c>
      <c r="LL53" s="329"/>
      <c r="LM53" s="328">
        <f>P54</f>
        <v>4.5</v>
      </c>
      <c r="LN53" s="329"/>
      <c r="LO53" s="328">
        <f>R54</f>
        <v>6</v>
      </c>
      <c r="LP53" s="329"/>
      <c r="LQ53" s="328">
        <f>T54</f>
        <v>5.5</v>
      </c>
      <c r="LR53" s="329"/>
      <c r="LS53" s="328">
        <f>V54</f>
        <v>7</v>
      </c>
      <c r="LT53" s="329"/>
      <c r="LU53" s="328">
        <f>X54</f>
        <v>5</v>
      </c>
      <c r="LV53" s="329"/>
      <c r="LW53" s="328">
        <f>Z54</f>
        <v>7</v>
      </c>
      <c r="LX53" s="329"/>
      <c r="LY53" s="328">
        <f>AB54</f>
        <v>6</v>
      </c>
      <c r="LZ53" s="329"/>
      <c r="MA53" s="328">
        <f>AD54</f>
        <v>5</v>
      </c>
      <c r="MB53" s="329"/>
      <c r="MC53" s="328">
        <f>AF54</f>
        <v>3</v>
      </c>
      <c r="MD53" s="329"/>
      <c r="ME53" s="328"/>
      <c r="MF53" s="329"/>
      <c r="MG53" s="90"/>
      <c r="MH53" s="463">
        <f>AM53-AO53</f>
        <v>-62</v>
      </c>
      <c r="MI53" s="153"/>
      <c r="MJ53" s="466">
        <f>AP53-AR53</f>
        <v>-60</v>
      </c>
      <c r="MK53" s="188"/>
      <c r="ML53" s="337">
        <f>SUM(C55+E55+G55+I55+K55+M55+O55+Q55+S55+U55+W55+Y55+AA55+AC55+AE55)</f>
        <v>13622</v>
      </c>
      <c r="MM53" s="153"/>
      <c r="MN53" s="463">
        <f>(AT53*100000000)+(MH53*1000000)+(MJ53*10000)+AS53-MP53</f>
        <v>137400908.13333333</v>
      </c>
      <c r="MO53" s="90"/>
      <c r="MP53" s="327">
        <f t="shared" ref="MP53" si="36">IF(AI53=0,100000000,0)</f>
        <v>0</v>
      </c>
      <c r="MQ53" s="90"/>
      <c r="MR53" s="90"/>
      <c r="MS53" s="90"/>
      <c r="MT53" s="90"/>
      <c r="MU53" s="90"/>
      <c r="MV53" s="90"/>
      <c r="MW53" s="90"/>
      <c r="MX53" s="90"/>
      <c r="MY53" s="90"/>
      <c r="MZ53" s="90"/>
      <c r="NA53" s="90"/>
      <c r="NB53" s="90"/>
      <c r="NC53" s="90"/>
      <c r="ND53" s="90"/>
      <c r="NE53" s="90"/>
      <c r="NF53" s="90"/>
      <c r="NG53" s="90"/>
      <c r="NH53" s="90"/>
      <c r="NI53" s="90"/>
      <c r="NJ53" s="90"/>
      <c r="NK53" s="90"/>
      <c r="NL53" s="90"/>
      <c r="NM53" s="90"/>
      <c r="NN53" s="90"/>
      <c r="NO53" s="90"/>
      <c r="NP53" s="90"/>
      <c r="NQ53" s="90"/>
      <c r="NR53" s="90"/>
      <c r="NS53" s="90"/>
      <c r="NT53" s="90"/>
      <c r="NU53" s="90"/>
      <c r="NV53" s="90"/>
      <c r="NW53" s="90"/>
      <c r="NX53" s="90"/>
      <c r="NY53" s="90"/>
      <c r="NZ53" s="90"/>
      <c r="OA53" s="90"/>
      <c r="OB53" s="90"/>
      <c r="OC53" s="90"/>
      <c r="OD53" s="90"/>
      <c r="OE53" s="90"/>
      <c r="OF53" s="90"/>
      <c r="OG53" s="90"/>
      <c r="OH53" s="90"/>
      <c r="OI53" s="90"/>
      <c r="OJ53" s="90"/>
      <c r="OK53" s="90"/>
      <c r="OL53" s="90"/>
      <c r="OM53" s="90"/>
      <c r="ON53" s="90"/>
      <c r="OO53" s="90"/>
      <c r="OP53" s="90"/>
      <c r="OQ53" s="90"/>
      <c r="OR53" s="90"/>
      <c r="OS53" s="90"/>
      <c r="OT53" s="90"/>
      <c r="OU53" s="90"/>
      <c r="OV53" s="90"/>
      <c r="OW53" s="90"/>
      <c r="OX53" s="90"/>
      <c r="OY53" s="90"/>
      <c r="OZ53" s="90"/>
      <c r="PA53" s="90"/>
      <c r="PB53" s="90"/>
      <c r="PC53" s="90"/>
      <c r="PD53" s="90"/>
      <c r="PE53" s="90"/>
      <c r="PF53" s="90"/>
      <c r="PG53" s="90"/>
      <c r="PH53" s="90"/>
      <c r="PI53" s="90"/>
      <c r="PJ53" s="90"/>
      <c r="PK53" s="90"/>
      <c r="PL53" s="90"/>
      <c r="PM53" s="90"/>
      <c r="PN53" s="90"/>
      <c r="PO53" s="90"/>
      <c r="PP53" s="90"/>
      <c r="PQ53" s="90"/>
      <c r="PR53" s="90"/>
      <c r="PS53" s="90"/>
      <c r="PT53" s="90"/>
      <c r="PU53" s="90"/>
      <c r="PV53" s="90"/>
      <c r="PW53" s="90"/>
      <c r="PX53" s="90"/>
      <c r="PY53" s="90"/>
      <c r="PZ53" s="90"/>
      <c r="QA53" s="90"/>
      <c r="QB53" s="90"/>
      <c r="QC53" s="90"/>
      <c r="QD53" s="90"/>
      <c r="QE53" s="90"/>
      <c r="QF53" s="90"/>
      <c r="QG53" s="90"/>
      <c r="QH53" s="90"/>
      <c r="QI53" s="90"/>
      <c r="QJ53" s="90"/>
      <c r="QK53" s="90"/>
      <c r="QL53" s="90"/>
      <c r="QM53" s="90"/>
      <c r="QN53" s="90"/>
      <c r="QO53" s="90"/>
      <c r="QP53" s="90"/>
      <c r="QQ53" s="90"/>
      <c r="QR53" s="90"/>
      <c r="QS53" s="90"/>
      <c r="QT53" s="90"/>
      <c r="QU53" s="90"/>
      <c r="QV53" s="90"/>
      <c r="QW53" s="90"/>
      <c r="QX53" s="90"/>
      <c r="QY53" s="90"/>
      <c r="QZ53" s="90"/>
      <c r="RA53" s="90"/>
      <c r="RB53" s="90"/>
      <c r="RC53" s="90"/>
      <c r="RD53" s="90"/>
      <c r="RE53" s="90"/>
      <c r="RF53" s="90"/>
      <c r="RG53" s="90"/>
      <c r="RH53" s="90"/>
      <c r="RI53" s="90"/>
      <c r="RJ53" s="90"/>
      <c r="RK53" s="90"/>
      <c r="RL53" s="90"/>
      <c r="RM53" s="90"/>
      <c r="RN53" s="90"/>
      <c r="RO53" s="90"/>
      <c r="RP53" s="90"/>
      <c r="RQ53" s="90"/>
      <c r="RR53" s="90"/>
      <c r="RS53" s="90"/>
      <c r="RT53" s="90"/>
      <c r="RU53" s="90"/>
      <c r="RV53" s="90"/>
      <c r="RW53" s="90"/>
      <c r="RX53" s="90"/>
      <c r="RY53" s="90"/>
      <c r="RZ53" s="90"/>
      <c r="SA53" s="90"/>
      <c r="SB53" s="90"/>
      <c r="SC53" s="90"/>
      <c r="SD53" s="90"/>
      <c r="SE53" s="90"/>
      <c r="SF53" s="90"/>
      <c r="SG53" s="90"/>
      <c r="SH53" s="90"/>
      <c r="SI53" s="90"/>
      <c r="SJ53" s="90"/>
      <c r="SK53" s="90"/>
      <c r="SL53" s="90"/>
      <c r="SM53" s="90"/>
      <c r="SN53" s="90"/>
      <c r="SO53" s="90"/>
      <c r="SP53" s="90"/>
      <c r="SQ53" s="90"/>
      <c r="SR53" s="90"/>
      <c r="SS53" s="90"/>
      <c r="ST53" s="90"/>
      <c r="SU53" s="90"/>
      <c r="SV53" s="90"/>
      <c r="SW53" s="90"/>
      <c r="SX53" s="90"/>
      <c r="SY53" s="90"/>
      <c r="SZ53" s="90"/>
      <c r="TA53" s="90"/>
      <c r="TB53" s="90"/>
      <c r="TC53" s="90"/>
      <c r="TD53" s="90"/>
      <c r="TE53" s="90"/>
      <c r="TF53" s="90"/>
      <c r="TG53" s="90"/>
      <c r="TH53" s="90"/>
      <c r="TI53" s="90"/>
      <c r="TJ53" s="90"/>
      <c r="TK53" s="90"/>
      <c r="TL53" s="90"/>
      <c r="TM53" s="90"/>
      <c r="TN53" s="90"/>
      <c r="TO53" s="90"/>
      <c r="TP53" s="90"/>
      <c r="TQ53" s="90"/>
      <c r="TR53" s="90"/>
      <c r="TS53" s="90"/>
      <c r="TT53" s="90"/>
      <c r="TU53" s="90"/>
      <c r="TV53" s="90"/>
      <c r="TW53" s="90"/>
      <c r="TX53" s="90"/>
      <c r="TY53" s="90"/>
      <c r="TZ53" s="90"/>
      <c r="UA53" s="90"/>
      <c r="UB53" s="90"/>
      <c r="UC53" s="90"/>
      <c r="UD53" s="90"/>
      <c r="UE53" s="90"/>
      <c r="UF53" s="90"/>
      <c r="UG53" s="90"/>
      <c r="UH53" s="90"/>
      <c r="UI53" s="90"/>
      <c r="UJ53" s="90"/>
      <c r="UK53" s="90"/>
      <c r="UL53" s="90"/>
      <c r="UM53" s="90"/>
      <c r="UN53" s="90"/>
      <c r="UO53" s="90"/>
      <c r="UP53" s="90"/>
      <c r="UQ53" s="90"/>
      <c r="UR53" s="90"/>
      <c r="US53" s="90"/>
      <c r="UT53" s="90"/>
      <c r="UU53" s="90"/>
      <c r="UV53" s="90"/>
      <c r="UW53" s="90"/>
      <c r="UX53" s="90"/>
      <c r="UY53" s="90"/>
      <c r="UZ53" s="90"/>
      <c r="VA53" s="90"/>
      <c r="VB53" s="90"/>
      <c r="VC53" s="90"/>
      <c r="VD53" s="90"/>
      <c r="VE53" s="90"/>
      <c r="VF53" s="90"/>
      <c r="VG53" s="90"/>
      <c r="VH53" s="90"/>
      <c r="VI53" s="90"/>
      <c r="VJ53" s="90"/>
      <c r="VK53" s="90"/>
      <c r="VL53" s="90"/>
      <c r="VM53" s="90"/>
      <c r="VN53" s="90"/>
      <c r="VO53" s="90"/>
      <c r="VP53" s="90"/>
      <c r="VQ53" s="90"/>
      <c r="VR53" s="90"/>
      <c r="VS53" s="90"/>
      <c r="VT53" s="90"/>
      <c r="VU53" s="90"/>
      <c r="VV53" s="90"/>
      <c r="VW53" s="90"/>
      <c r="VX53" s="90"/>
      <c r="VY53" s="90"/>
      <c r="VZ53" s="90"/>
      <c r="WA53" s="90"/>
      <c r="WB53" s="90"/>
      <c r="WC53" s="90"/>
      <c r="WD53" s="90"/>
      <c r="WE53" s="90"/>
      <c r="WF53" s="90"/>
      <c r="WG53" s="90"/>
      <c r="WH53" s="90"/>
      <c r="WI53" s="90"/>
      <c r="WJ53" s="90"/>
      <c r="WK53" s="90"/>
      <c r="WL53" s="90"/>
      <c r="WM53" s="90"/>
      <c r="WN53" s="90"/>
      <c r="WO53" s="90"/>
      <c r="WP53" s="90"/>
      <c r="WQ53" s="90"/>
      <c r="WR53" s="90"/>
      <c r="WS53" s="90"/>
      <c r="WT53" s="90"/>
      <c r="WU53" s="90"/>
      <c r="WV53" s="90"/>
      <c r="WW53" s="90"/>
      <c r="WX53" s="90"/>
      <c r="WY53" s="90"/>
      <c r="WZ53" s="90"/>
      <c r="XA53" s="90"/>
      <c r="XB53" s="90"/>
      <c r="XC53" s="90"/>
      <c r="XD53" s="90"/>
      <c r="XE53" s="90"/>
      <c r="XF53" s="90"/>
      <c r="XG53" s="90"/>
      <c r="XH53" s="90"/>
      <c r="XI53" s="90"/>
      <c r="XJ53" s="90"/>
      <c r="XK53" s="90"/>
      <c r="XL53" s="90"/>
      <c r="XM53" s="90"/>
      <c r="XN53" s="90"/>
      <c r="XO53" s="90"/>
      <c r="XP53" s="90"/>
      <c r="XQ53" s="90"/>
      <c r="XR53" s="90"/>
      <c r="XS53" s="90"/>
      <c r="XT53" s="90"/>
      <c r="XU53" s="90"/>
      <c r="XV53" s="90"/>
      <c r="XW53" s="90"/>
      <c r="XX53" s="90"/>
      <c r="XY53" s="90"/>
      <c r="XZ53" s="90"/>
      <c r="YA53" s="90"/>
      <c r="YB53" s="90"/>
      <c r="YC53" s="90"/>
      <c r="YD53" s="90"/>
      <c r="YE53" s="90"/>
      <c r="YF53" s="90"/>
      <c r="YG53" s="90"/>
      <c r="YH53" s="90"/>
      <c r="YI53" s="90"/>
      <c r="YJ53" s="90"/>
      <c r="YK53" s="90"/>
      <c r="YL53" s="90"/>
      <c r="YM53" s="90"/>
      <c r="YN53" s="90"/>
      <c r="YO53" s="90"/>
      <c r="YP53" s="90"/>
      <c r="YQ53" s="90"/>
      <c r="YR53" s="90"/>
      <c r="YS53" s="90"/>
      <c r="YT53" s="90"/>
      <c r="YU53" s="90"/>
      <c r="YV53" s="90"/>
      <c r="YW53" s="90"/>
      <c r="YX53" s="90"/>
      <c r="YY53" s="90"/>
      <c r="YZ53" s="90"/>
      <c r="ZA53" s="90"/>
      <c r="ZB53" s="90"/>
      <c r="ZC53" s="90"/>
      <c r="ZD53" s="90"/>
      <c r="ZE53" s="90"/>
      <c r="ZF53" s="90"/>
      <c r="ZG53" s="90"/>
      <c r="ZH53" s="90"/>
      <c r="ZI53" s="90"/>
      <c r="ZJ53" s="90"/>
      <c r="ZK53" s="90"/>
      <c r="ZL53" s="90"/>
      <c r="ZM53" s="90"/>
      <c r="ZN53" s="90"/>
      <c r="ZO53" s="90"/>
      <c r="ZP53" s="90"/>
      <c r="ZQ53" s="90"/>
      <c r="ZR53" s="90"/>
      <c r="ZS53" s="90"/>
      <c r="ZT53" s="90"/>
      <c r="ZU53" s="90"/>
      <c r="ZV53" s="90"/>
      <c r="ZW53" s="90"/>
      <c r="ZX53" s="90"/>
      <c r="ZY53" s="90"/>
      <c r="ZZ53" s="90"/>
      <c r="AAA53" s="90"/>
      <c r="AAB53" s="90"/>
      <c r="AAC53" s="90"/>
      <c r="AAD53" s="90"/>
      <c r="AAE53" s="90"/>
      <c r="AAF53" s="90"/>
      <c r="AAG53" s="90"/>
      <c r="AAH53" s="90"/>
      <c r="AAI53" s="90"/>
      <c r="AAJ53" s="90"/>
      <c r="AAK53" s="90"/>
      <c r="AAL53" s="90"/>
      <c r="AAM53" s="90"/>
      <c r="AAN53" s="90"/>
      <c r="AAO53" s="90"/>
      <c r="AAP53" s="90"/>
      <c r="AAQ53" s="90"/>
      <c r="AAR53" s="90"/>
      <c r="AAS53" s="90"/>
      <c r="AAT53" s="90"/>
      <c r="AAU53" s="90"/>
      <c r="AAV53" s="90"/>
      <c r="AAW53" s="90"/>
      <c r="AAX53" s="90"/>
      <c r="AAY53" s="90"/>
      <c r="AAZ53" s="90"/>
      <c r="ABA53" s="90"/>
      <c r="ABB53" s="90"/>
      <c r="ABC53" s="90"/>
      <c r="ABD53" s="90"/>
      <c r="ABE53" s="90"/>
      <c r="ABF53" s="90"/>
      <c r="ABG53" s="90"/>
      <c r="ABH53" s="90"/>
      <c r="ABI53" s="90"/>
      <c r="ABJ53" s="90"/>
      <c r="ABK53" s="90"/>
      <c r="ABL53" s="90"/>
      <c r="ABM53" s="90"/>
      <c r="ABN53" s="90"/>
      <c r="ABO53" s="90"/>
      <c r="ABP53" s="90"/>
      <c r="ABQ53" s="90"/>
      <c r="ABR53" s="90"/>
      <c r="ABS53" s="90"/>
      <c r="ABT53" s="90"/>
      <c r="ABU53" s="90"/>
      <c r="ABV53" s="90"/>
      <c r="ABW53" s="90"/>
      <c r="ABX53" s="90"/>
      <c r="ABY53" s="90"/>
      <c r="ABZ53" s="90"/>
      <c r="ACA53" s="90"/>
      <c r="ACB53" s="90"/>
      <c r="ACC53" s="90"/>
      <c r="ACD53" s="90"/>
      <c r="ACE53" s="90"/>
      <c r="ACF53" s="90"/>
      <c r="ACG53" s="90"/>
      <c r="ACH53" s="90"/>
      <c r="ACI53" s="90"/>
      <c r="ACJ53" s="90"/>
      <c r="ACK53" s="90"/>
      <c r="ACL53" s="90"/>
      <c r="ACM53" s="90"/>
      <c r="ACN53" s="90"/>
      <c r="ACO53" s="90"/>
      <c r="ACP53" s="90"/>
      <c r="ACQ53" s="90"/>
      <c r="ACR53" s="90"/>
      <c r="ACS53" s="90"/>
      <c r="ACT53" s="90"/>
      <c r="ACU53" s="90"/>
      <c r="ACV53" s="90"/>
      <c r="ACW53" s="90"/>
      <c r="ACX53" s="90"/>
      <c r="ACY53" s="90"/>
      <c r="ACZ53" s="90"/>
      <c r="ADA53" s="90"/>
      <c r="ADB53" s="90"/>
      <c r="ADC53" s="90"/>
      <c r="ADD53" s="90"/>
      <c r="ADE53" s="90"/>
      <c r="ADF53" s="90"/>
      <c r="ADG53" s="90"/>
      <c r="ADH53" s="90"/>
      <c r="ADI53" s="90"/>
      <c r="ADJ53" s="90"/>
      <c r="ADK53" s="90"/>
      <c r="ADL53" s="90"/>
      <c r="ADM53" s="90"/>
      <c r="ADN53" s="90"/>
      <c r="ADO53" s="90"/>
      <c r="ADP53" s="90"/>
      <c r="ADQ53" s="90"/>
      <c r="ADR53" s="90"/>
      <c r="ADS53" s="90"/>
      <c r="ADT53" s="90"/>
      <c r="ADU53" s="90"/>
      <c r="ADV53" s="90"/>
      <c r="ADW53" s="90"/>
      <c r="ADX53" s="90"/>
      <c r="ADY53" s="90"/>
      <c r="ADZ53" s="90"/>
      <c r="AEA53" s="90"/>
      <c r="AEB53" s="90"/>
      <c r="AEC53" s="90"/>
      <c r="AED53" s="90"/>
      <c r="AEE53" s="90"/>
      <c r="AEF53" s="90"/>
      <c r="AEG53" s="90"/>
      <c r="AEH53" s="90"/>
      <c r="AEI53" s="90"/>
      <c r="AEJ53" s="90"/>
      <c r="AEK53" s="90"/>
      <c r="AEL53" s="90"/>
      <c r="AEM53" s="90"/>
      <c r="AEN53" s="90"/>
      <c r="AEO53" s="90"/>
      <c r="AEP53" s="90"/>
      <c r="AEQ53" s="90"/>
      <c r="AER53" s="90"/>
      <c r="AES53" s="90"/>
      <c r="AET53" s="90"/>
      <c r="AEU53" s="90"/>
      <c r="AEV53" s="90"/>
      <c r="AEW53" s="90"/>
      <c r="AEX53" s="90"/>
      <c r="AEY53" s="90"/>
      <c r="AEZ53" s="90"/>
      <c r="AFA53" s="90"/>
      <c r="AFB53" s="90"/>
      <c r="AFC53" s="90"/>
      <c r="AFD53" s="90"/>
      <c r="AFE53" s="90"/>
      <c r="AFF53" s="90"/>
      <c r="AFG53" s="90"/>
      <c r="AFH53" s="90"/>
      <c r="AFI53" s="90"/>
      <c r="AFJ53" s="90"/>
      <c r="AFK53" s="90"/>
      <c r="AFL53" s="90"/>
      <c r="AFM53" s="90"/>
      <c r="AFN53" s="90"/>
      <c r="AFO53" s="90"/>
      <c r="AFP53" s="90"/>
      <c r="AFQ53" s="90"/>
      <c r="AFR53" s="90"/>
      <c r="AFS53" s="90"/>
      <c r="AFT53" s="90"/>
      <c r="AFU53" s="90"/>
      <c r="AFV53" s="90"/>
      <c r="AFW53" s="90"/>
      <c r="AFX53" s="90"/>
      <c r="AFY53" s="90"/>
      <c r="AFZ53" s="90"/>
      <c r="AGA53" s="90"/>
      <c r="AGB53" s="90"/>
      <c r="AGC53" s="90"/>
      <c r="AGD53" s="90"/>
      <c r="AGE53" s="90"/>
      <c r="AGF53" s="90"/>
      <c r="AGG53" s="90"/>
      <c r="AGH53" s="90"/>
      <c r="AGI53" s="90"/>
      <c r="AGJ53" s="90"/>
      <c r="AGK53" s="90"/>
      <c r="AGL53" s="90"/>
      <c r="AGM53" s="90"/>
      <c r="AGN53" s="90"/>
      <c r="AGO53" s="90"/>
      <c r="AGP53" s="90"/>
      <c r="AGQ53" s="90"/>
      <c r="AGR53" s="90"/>
      <c r="AGS53" s="90"/>
      <c r="AGT53" s="90"/>
      <c r="AGU53" s="90"/>
      <c r="AGV53" s="90"/>
      <c r="AGW53" s="90"/>
      <c r="AGX53" s="90"/>
      <c r="AGY53" s="90"/>
      <c r="AGZ53" s="90"/>
      <c r="AHA53" s="90"/>
      <c r="AHB53" s="90"/>
      <c r="AHC53" s="90"/>
      <c r="AHD53" s="90"/>
      <c r="AHE53" s="90"/>
      <c r="AHF53" s="90"/>
      <c r="AHG53" s="90"/>
      <c r="AHH53" s="90"/>
      <c r="AHI53" s="90"/>
      <c r="AHJ53" s="90"/>
      <c r="AHK53" s="90"/>
      <c r="AHL53" s="90"/>
      <c r="AHM53" s="90"/>
      <c r="AHN53" s="90"/>
      <c r="AHO53" s="90"/>
      <c r="AHP53" s="90"/>
      <c r="AHQ53" s="90"/>
      <c r="AHR53" s="90"/>
      <c r="AHS53" s="90"/>
      <c r="AHT53" s="90"/>
      <c r="AHU53" s="90"/>
      <c r="AHV53" s="90"/>
      <c r="AHW53" s="90"/>
      <c r="AHX53" s="90"/>
      <c r="AHY53" s="90"/>
      <c r="AHZ53" s="90"/>
      <c r="AIA53" s="90"/>
      <c r="AIB53" s="90"/>
      <c r="AIC53" s="90"/>
      <c r="AID53" s="90"/>
      <c r="AIE53" s="90"/>
      <c r="AIF53" s="90"/>
      <c r="AIG53" s="90"/>
      <c r="AIH53" s="90"/>
      <c r="AII53" s="90"/>
      <c r="AIJ53" s="90"/>
      <c r="AIK53" s="90"/>
      <c r="AIL53" s="90"/>
      <c r="AIM53" s="90"/>
      <c r="AIN53" s="90"/>
      <c r="AIO53" s="90"/>
      <c r="AIP53" s="90"/>
      <c r="AIQ53" s="90"/>
      <c r="AIR53" s="90"/>
      <c r="AIS53" s="90"/>
      <c r="AIT53" s="90"/>
      <c r="AIU53" s="90"/>
      <c r="AIV53" s="90"/>
      <c r="AIW53" s="90"/>
      <c r="AIX53" s="90"/>
      <c r="AIY53" s="90"/>
      <c r="AIZ53" s="90"/>
      <c r="AJA53" s="90"/>
      <c r="AJB53" s="90"/>
      <c r="AJC53" s="90"/>
      <c r="AJD53" s="90"/>
      <c r="AJE53" s="90"/>
      <c r="AJF53" s="90"/>
      <c r="AJG53" s="90"/>
      <c r="AJH53" s="90"/>
      <c r="AJI53" s="90"/>
      <c r="AJJ53" s="90"/>
      <c r="AJK53" s="90"/>
      <c r="AJL53" s="90"/>
      <c r="AJM53" s="90"/>
      <c r="AJN53" s="90"/>
      <c r="AJO53" s="90"/>
      <c r="AJP53" s="90"/>
      <c r="AJQ53" s="90"/>
      <c r="AJR53" s="90"/>
      <c r="AJS53" s="90"/>
      <c r="AJT53" s="90"/>
      <c r="AJU53" s="90"/>
      <c r="AJV53" s="90"/>
      <c r="AJW53" s="90"/>
      <c r="AJX53" s="90"/>
      <c r="AJY53" s="90"/>
      <c r="AJZ53" s="90"/>
      <c r="AKA53" s="90"/>
      <c r="AKB53" s="90"/>
      <c r="AKC53" s="90"/>
      <c r="AKD53" s="90"/>
      <c r="AKE53" s="90"/>
      <c r="AKF53" s="90"/>
      <c r="AKG53" s="90"/>
      <c r="AKH53" s="90"/>
      <c r="AKI53" s="90"/>
      <c r="AKJ53" s="90"/>
      <c r="AKK53" s="90"/>
      <c r="AKL53" s="90"/>
      <c r="AKM53" s="90"/>
      <c r="AKN53" s="90"/>
      <c r="AKO53" s="90"/>
      <c r="AKP53" s="90"/>
      <c r="AKQ53" s="90"/>
      <c r="AKR53" s="90"/>
      <c r="AKS53" s="90"/>
      <c r="AKT53" s="90"/>
      <c r="AKU53" s="90"/>
      <c r="AKV53" s="90"/>
      <c r="AKW53" s="90"/>
      <c r="AKX53" s="90"/>
      <c r="AKY53" s="90"/>
      <c r="AKZ53" s="90"/>
      <c r="ALA53" s="90"/>
      <c r="ALB53" s="90"/>
      <c r="ALC53" s="90"/>
      <c r="ALD53" s="90"/>
      <c r="ALE53" s="90"/>
      <c r="ALF53" s="90"/>
      <c r="ALG53" s="90"/>
      <c r="ALH53" s="90"/>
      <c r="ALI53" s="90"/>
      <c r="ALJ53" s="90"/>
      <c r="ALK53" s="90"/>
      <c r="ALL53" s="90"/>
      <c r="ALM53" s="90"/>
      <c r="ALN53" s="90"/>
      <c r="ALO53" s="90"/>
      <c r="ALP53" s="90"/>
      <c r="ALQ53" s="90"/>
      <c r="ALR53" s="90"/>
      <c r="ALS53" s="90"/>
      <c r="ALT53" s="90"/>
      <c r="ALU53" s="90"/>
      <c r="ALV53" s="90"/>
      <c r="ALW53" s="90"/>
      <c r="ALX53" s="90"/>
      <c r="ALY53" s="90"/>
      <c r="ALZ53" s="90"/>
      <c r="AMA53" s="90"/>
      <c r="AMB53" s="90"/>
      <c r="AMC53" s="90"/>
      <c r="AMD53" s="90"/>
      <c r="AME53" s="90"/>
      <c r="AMF53" s="90"/>
      <c r="AMG53" s="90"/>
      <c r="AMH53" s="90"/>
      <c r="AMI53" s="90"/>
      <c r="AMJ53" s="90"/>
      <c r="AMK53" s="90"/>
      <c r="AML53" s="90"/>
      <c r="AMM53" s="90"/>
      <c r="AMN53" s="90"/>
      <c r="AMO53" s="90"/>
      <c r="AMP53" s="90"/>
      <c r="AMQ53" s="90"/>
      <c r="AMR53" s="90"/>
      <c r="AMS53" s="90"/>
      <c r="AMT53" s="90"/>
      <c r="AMU53" s="90"/>
      <c r="AMV53" s="90"/>
      <c r="AMW53" s="90"/>
      <c r="AMX53" s="90"/>
      <c r="AMY53" s="90"/>
      <c r="AMZ53" s="90"/>
      <c r="ANA53" s="90"/>
      <c r="ANB53" s="90"/>
      <c r="ANC53" s="90"/>
      <c r="AND53" s="90"/>
      <c r="ANE53" s="90"/>
      <c r="ANF53" s="90"/>
      <c r="ANG53" s="90"/>
      <c r="ANH53" s="90"/>
      <c r="ANI53" s="90"/>
      <c r="ANJ53" s="90"/>
      <c r="ANK53" s="90"/>
      <c r="ANL53" s="90"/>
      <c r="ANM53" s="90"/>
      <c r="ANN53" s="90"/>
      <c r="ANO53" s="90"/>
      <c r="ANP53" s="90"/>
      <c r="ANQ53" s="90"/>
      <c r="ANR53" s="90"/>
      <c r="ANS53" s="90"/>
      <c r="ANT53" s="90"/>
      <c r="ANU53" s="90"/>
      <c r="ANV53" s="90"/>
      <c r="ANW53" s="90"/>
      <c r="ANX53" s="90"/>
      <c r="ANY53" s="90"/>
      <c r="ANZ53" s="90"/>
      <c r="AOA53" s="90"/>
      <c r="AOB53" s="90"/>
      <c r="AOC53" s="90"/>
      <c r="AOD53" s="90"/>
      <c r="AOE53" s="90"/>
      <c r="AOF53" s="90"/>
      <c r="AOG53" s="90"/>
      <c r="AOH53" s="90"/>
      <c r="AOI53" s="90"/>
      <c r="AOJ53" s="90"/>
      <c r="AOK53" s="90"/>
      <c r="AOL53" s="90"/>
      <c r="AOM53" s="90"/>
      <c r="AON53" s="90"/>
      <c r="AOO53" s="90"/>
      <c r="AOP53" s="90"/>
      <c r="AOQ53" s="90"/>
      <c r="AOR53" s="90"/>
      <c r="AOS53" s="90"/>
      <c r="AOT53" s="90"/>
      <c r="AOU53" s="90"/>
      <c r="AOV53" s="90"/>
      <c r="AOW53" s="90"/>
      <c r="AOX53" s="90"/>
      <c r="AOY53" s="90"/>
      <c r="AOZ53" s="90"/>
      <c r="APA53" s="90"/>
      <c r="APB53" s="90"/>
      <c r="APC53" s="90"/>
      <c r="APD53" s="90"/>
      <c r="APE53" s="90"/>
      <c r="APF53" s="90"/>
      <c r="APG53" s="90"/>
      <c r="APH53" s="90"/>
      <c r="API53" s="90"/>
      <c r="APJ53" s="90"/>
      <c r="APK53" s="90"/>
      <c r="APL53" s="90"/>
      <c r="APM53" s="90"/>
      <c r="APN53" s="90"/>
      <c r="APO53" s="90"/>
      <c r="APP53" s="90"/>
      <c r="APQ53" s="90"/>
      <c r="APR53" s="90"/>
      <c r="APS53" s="90"/>
      <c r="APT53" s="90"/>
      <c r="APU53" s="90"/>
      <c r="APV53" s="90"/>
      <c r="APW53" s="90"/>
      <c r="APX53" s="90"/>
      <c r="APY53" s="90"/>
      <c r="APZ53" s="90"/>
      <c r="AQA53" s="90"/>
      <c r="AQB53" s="90"/>
      <c r="AQC53" s="90"/>
      <c r="AQD53" s="90"/>
      <c r="AQE53" s="90"/>
      <c r="AQF53" s="90"/>
      <c r="AQG53" s="90"/>
      <c r="AQH53" s="90"/>
      <c r="AQI53" s="90"/>
      <c r="AQJ53" s="90"/>
      <c r="AQK53" s="90"/>
      <c r="AQL53" s="90"/>
      <c r="AQM53" s="90"/>
      <c r="AQN53" s="90"/>
      <c r="AQO53" s="90"/>
      <c r="AQP53" s="90"/>
      <c r="AQQ53" s="90"/>
      <c r="AQR53" s="90"/>
      <c r="AQS53" s="90"/>
      <c r="AQT53" s="90"/>
      <c r="AQU53" s="90"/>
      <c r="AQV53" s="90"/>
      <c r="AQW53" s="90"/>
      <c r="AQX53" s="90"/>
      <c r="AQY53" s="90"/>
      <c r="AQZ53" s="90"/>
      <c r="ARA53" s="90"/>
      <c r="ARB53" s="90"/>
      <c r="ARC53" s="90"/>
      <c r="ARD53" s="90"/>
      <c r="ARE53" s="90"/>
      <c r="ARF53" s="90"/>
      <c r="ARG53" s="90"/>
      <c r="ARH53" s="90"/>
      <c r="ARI53" s="90"/>
      <c r="ARJ53" s="90"/>
      <c r="ARK53" s="90"/>
      <c r="ARL53" s="90"/>
      <c r="ARM53" s="90"/>
      <c r="ARN53" s="90"/>
      <c r="ARO53" s="90"/>
      <c r="ARP53" s="90"/>
      <c r="ARQ53" s="90"/>
      <c r="ARR53" s="90"/>
      <c r="ARS53" s="90"/>
      <c r="ART53" s="90"/>
      <c r="ARU53" s="90"/>
      <c r="ARV53" s="90"/>
      <c r="ARW53" s="90"/>
      <c r="ARX53" s="90"/>
      <c r="ARY53" s="90"/>
      <c r="ARZ53" s="90"/>
      <c r="ASA53" s="90"/>
      <c r="ASB53" s="90"/>
      <c r="ASC53" s="90"/>
      <c r="ASD53" s="90"/>
      <c r="ASE53" s="90"/>
      <c r="ASF53" s="90"/>
      <c r="ASG53" s="90"/>
      <c r="ASH53" s="90"/>
      <c r="ASI53" s="90"/>
      <c r="ASJ53" s="90"/>
      <c r="ASK53" s="90"/>
      <c r="ASL53" s="90"/>
      <c r="ASM53" s="90"/>
      <c r="ASN53" s="90"/>
      <c r="ASO53" s="90"/>
      <c r="ASP53" s="90"/>
      <c r="ASQ53" s="90"/>
      <c r="ASR53" s="90"/>
      <c r="ASS53" s="90"/>
      <c r="AST53" s="90"/>
      <c r="ASU53" s="90"/>
      <c r="ASV53" s="90"/>
      <c r="ASW53" s="90"/>
      <c r="ASX53" s="90"/>
      <c r="ASY53" s="90"/>
      <c r="ASZ53" s="90"/>
      <c r="ATA53" s="90"/>
      <c r="ATB53" s="90"/>
      <c r="ATC53" s="90"/>
      <c r="ATD53" s="90"/>
      <c r="ATE53" s="90"/>
      <c r="ATF53" s="90"/>
      <c r="ATG53" s="90"/>
      <c r="ATH53" s="90"/>
      <c r="ATI53" s="90"/>
      <c r="ATJ53" s="90"/>
      <c r="ATK53" s="90"/>
      <c r="ATL53" s="90"/>
      <c r="ATM53" s="90"/>
      <c r="ATN53" s="90"/>
      <c r="ATO53" s="90"/>
      <c r="ATP53" s="90"/>
      <c r="ATQ53" s="90"/>
      <c r="ATR53" s="90"/>
      <c r="ATS53" s="90"/>
      <c r="ATT53" s="90"/>
      <c r="ATU53" s="90"/>
      <c r="ATV53" s="90"/>
      <c r="ATW53" s="90"/>
      <c r="ATX53" s="90"/>
      <c r="ATY53" s="90"/>
      <c r="ATZ53" s="90"/>
      <c r="AUA53" s="90"/>
      <c r="AUB53" s="90"/>
      <c r="AUC53" s="90"/>
      <c r="AUD53" s="90"/>
      <c r="AUE53" s="90"/>
      <c r="AUF53" s="90"/>
      <c r="AUG53" s="90"/>
      <c r="AUH53" s="90"/>
      <c r="AUI53" s="90"/>
      <c r="AUJ53" s="90"/>
      <c r="AUK53" s="90"/>
      <c r="AUL53" s="90"/>
      <c r="AUM53" s="90"/>
      <c r="AUN53" s="90"/>
      <c r="AUO53" s="90"/>
      <c r="AUP53" s="90"/>
      <c r="AUQ53" s="90"/>
      <c r="AUR53" s="90"/>
      <c r="AUS53" s="90"/>
      <c r="AUT53" s="90"/>
      <c r="AUU53" s="90"/>
      <c r="AUV53" s="90"/>
      <c r="AUW53" s="90"/>
      <c r="AUX53" s="90"/>
      <c r="AUY53" s="90"/>
      <c r="AUZ53" s="90"/>
      <c r="AVA53" s="90"/>
      <c r="AVB53" s="90"/>
      <c r="AVC53" s="90"/>
      <c r="AVD53" s="90"/>
      <c r="AVE53" s="90"/>
      <c r="AVF53" s="90"/>
      <c r="AVG53" s="90"/>
      <c r="AVH53" s="90"/>
      <c r="AVI53" s="90"/>
      <c r="AVJ53" s="90"/>
      <c r="AVK53" s="90"/>
      <c r="AVL53" s="90"/>
      <c r="AVM53" s="90"/>
      <c r="AVN53" s="90"/>
      <c r="AVO53" s="90"/>
      <c r="AVP53" s="90"/>
      <c r="AVQ53" s="90"/>
      <c r="AVR53" s="90"/>
      <c r="AVS53" s="90"/>
      <c r="AVT53" s="90"/>
      <c r="AVU53" s="90"/>
      <c r="AVV53" s="90"/>
      <c r="AVW53" s="90"/>
      <c r="AVX53" s="90"/>
      <c r="AVY53" s="90"/>
      <c r="AVZ53" s="90"/>
      <c r="AWA53" s="90"/>
      <c r="AWB53" s="90"/>
      <c r="AWC53" s="90"/>
      <c r="AWD53" s="90"/>
      <c r="AWE53" s="90"/>
      <c r="AWF53" s="90"/>
      <c r="AWG53" s="90"/>
      <c r="AWH53" s="90"/>
      <c r="AWI53" s="90"/>
      <c r="AWJ53" s="90"/>
      <c r="AWK53" s="90"/>
      <c r="AWL53" s="90"/>
      <c r="AWM53" s="90"/>
      <c r="AWN53" s="90"/>
      <c r="AWO53" s="90"/>
      <c r="AWP53" s="90"/>
      <c r="AWQ53" s="90"/>
      <c r="AWR53" s="90"/>
      <c r="AWS53" s="90"/>
      <c r="AWT53" s="90"/>
      <c r="AWU53" s="90"/>
      <c r="AWV53" s="90"/>
      <c r="AWW53" s="90"/>
      <c r="AWX53" s="90"/>
      <c r="AWY53" s="90"/>
      <c r="AWZ53" s="90"/>
      <c r="AXA53" s="90"/>
      <c r="AXB53" s="90"/>
      <c r="AXC53" s="90"/>
      <c r="AXD53" s="90"/>
      <c r="AXE53" s="90"/>
      <c r="AXF53" s="90"/>
      <c r="AXG53" s="90"/>
      <c r="AXH53" s="90"/>
      <c r="AXI53" s="90"/>
      <c r="AXJ53" s="90"/>
      <c r="AXK53" s="90"/>
      <c r="AXL53" s="90"/>
      <c r="AXM53" s="90"/>
      <c r="AXN53" s="90"/>
      <c r="AXO53" s="90"/>
      <c r="AXP53" s="90"/>
      <c r="AXQ53" s="90"/>
      <c r="AXR53" s="90"/>
      <c r="AXS53" s="90"/>
      <c r="AXT53" s="90"/>
      <c r="AXU53" s="90"/>
      <c r="AXV53" s="90"/>
      <c r="AXW53" s="90"/>
      <c r="AXX53" s="90"/>
      <c r="AXY53" s="90"/>
      <c r="AXZ53" s="90"/>
      <c r="AYA53" s="90"/>
      <c r="AYB53" s="90"/>
      <c r="AYC53" s="90"/>
      <c r="AYD53" s="90"/>
      <c r="AYE53" s="90"/>
      <c r="AYF53" s="90"/>
      <c r="AYG53" s="90"/>
      <c r="AYH53" s="90"/>
      <c r="AYI53" s="90"/>
      <c r="AYJ53" s="90"/>
      <c r="AYK53" s="90"/>
      <c r="AYL53" s="90"/>
      <c r="AYM53" s="90"/>
      <c r="AYN53" s="90"/>
      <c r="AYO53" s="90"/>
      <c r="AYP53" s="90"/>
      <c r="AYQ53" s="90"/>
      <c r="AYR53" s="90"/>
      <c r="AYS53" s="90"/>
      <c r="AYT53" s="90"/>
      <c r="AYU53" s="90"/>
      <c r="AYV53" s="90"/>
      <c r="AYW53" s="90"/>
      <c r="AYX53" s="90"/>
      <c r="AYY53" s="90"/>
      <c r="AYZ53" s="90"/>
      <c r="AZA53" s="90"/>
      <c r="AZB53" s="90"/>
      <c r="AZC53" s="90"/>
      <c r="AZD53" s="90"/>
      <c r="AZE53" s="90"/>
      <c r="AZF53" s="90"/>
      <c r="AZG53" s="90"/>
      <c r="AZH53" s="90"/>
      <c r="AZI53" s="90"/>
      <c r="AZJ53" s="90"/>
      <c r="AZK53" s="90"/>
      <c r="AZL53" s="90"/>
      <c r="AZM53" s="90"/>
      <c r="AZN53" s="90"/>
      <c r="AZO53" s="90"/>
      <c r="AZP53" s="90"/>
      <c r="AZQ53" s="90"/>
      <c r="AZR53" s="90"/>
      <c r="AZS53" s="90"/>
      <c r="AZT53" s="90"/>
      <c r="AZU53" s="90"/>
      <c r="AZV53" s="90"/>
      <c r="AZW53" s="90"/>
      <c r="AZX53" s="90"/>
      <c r="AZY53" s="90"/>
      <c r="AZZ53" s="90"/>
      <c r="BAA53" s="90"/>
      <c r="BAB53" s="90"/>
      <c r="BAC53" s="90"/>
      <c r="BAD53" s="90"/>
      <c r="BAE53" s="90"/>
      <c r="BAF53" s="90"/>
      <c r="BAG53" s="90"/>
      <c r="BAH53" s="90"/>
      <c r="BAI53" s="90"/>
      <c r="BAJ53" s="90"/>
      <c r="BAK53" s="90"/>
      <c r="BAL53" s="90"/>
      <c r="BAM53" s="90"/>
      <c r="BAN53" s="90"/>
      <c r="BAO53" s="90"/>
      <c r="BAP53" s="90"/>
      <c r="BAQ53" s="90"/>
      <c r="BAR53" s="90"/>
      <c r="BAS53" s="90"/>
      <c r="BAT53" s="90"/>
      <c r="BAU53" s="90"/>
      <c r="BAV53" s="90"/>
      <c r="BAW53" s="90"/>
      <c r="BAX53" s="90"/>
      <c r="BAY53" s="90"/>
      <c r="BAZ53" s="90"/>
      <c r="BBA53" s="90"/>
      <c r="BBB53" s="90"/>
      <c r="BBC53" s="90"/>
      <c r="BBD53" s="90"/>
      <c r="BBE53" s="90"/>
      <c r="BBF53" s="90"/>
      <c r="BBG53" s="90"/>
      <c r="BBH53" s="90"/>
      <c r="BBI53" s="90"/>
      <c r="BBJ53" s="90"/>
      <c r="BBK53" s="90"/>
      <c r="BBL53" s="90"/>
      <c r="BBM53" s="90"/>
      <c r="BBN53" s="90"/>
      <c r="BBO53" s="90"/>
      <c r="BBP53" s="90"/>
      <c r="BBQ53" s="90"/>
      <c r="BBR53" s="90"/>
      <c r="BBS53" s="90"/>
      <c r="BBT53" s="90"/>
      <c r="BBU53" s="90"/>
      <c r="BBV53" s="90"/>
      <c r="BBW53" s="90"/>
      <c r="BBX53" s="90"/>
      <c r="BBY53" s="90"/>
      <c r="BBZ53" s="90"/>
      <c r="BCA53" s="90"/>
      <c r="BCB53" s="90"/>
      <c r="BCC53" s="90"/>
      <c r="BCD53" s="90"/>
      <c r="BCE53" s="90"/>
      <c r="BCF53" s="90"/>
      <c r="BCG53" s="90"/>
      <c r="BCH53" s="90"/>
      <c r="BCI53" s="90"/>
      <c r="BCJ53" s="90"/>
      <c r="BCK53" s="90"/>
      <c r="BCL53" s="90"/>
      <c r="BCM53" s="90"/>
      <c r="BCN53" s="90"/>
      <c r="BCO53" s="90"/>
      <c r="BCP53" s="90"/>
      <c r="BCQ53" s="90"/>
      <c r="BCR53" s="90"/>
      <c r="BCS53" s="90"/>
      <c r="BCT53" s="90"/>
      <c r="BCU53" s="90"/>
      <c r="BCV53" s="90"/>
      <c r="BCW53" s="90"/>
      <c r="BCX53" s="90"/>
      <c r="BCY53" s="90"/>
      <c r="BCZ53" s="90"/>
      <c r="BDA53" s="90"/>
      <c r="BDB53" s="90"/>
      <c r="BDC53" s="90"/>
      <c r="BDD53" s="90"/>
      <c r="BDE53" s="90"/>
      <c r="BDF53" s="90"/>
      <c r="BDG53" s="90"/>
      <c r="BDH53" s="90"/>
      <c r="BDI53" s="90"/>
      <c r="BDJ53" s="90"/>
      <c r="BDK53" s="90"/>
      <c r="BDL53" s="90"/>
      <c r="BDM53" s="90"/>
      <c r="BDN53" s="90"/>
      <c r="BDO53" s="90"/>
      <c r="BDP53" s="90"/>
      <c r="BDQ53" s="90"/>
      <c r="BDR53" s="90"/>
      <c r="BDS53" s="90"/>
      <c r="BDT53" s="90"/>
      <c r="BDU53" s="90"/>
      <c r="BDV53" s="90"/>
      <c r="BDW53" s="90"/>
      <c r="BDX53" s="90"/>
      <c r="BDY53" s="90"/>
      <c r="BDZ53" s="90"/>
      <c r="BEA53" s="90"/>
      <c r="BEB53" s="90"/>
      <c r="BEC53" s="90"/>
      <c r="BED53" s="90"/>
      <c r="BEE53" s="90"/>
      <c r="BEF53" s="90"/>
      <c r="BEG53" s="90"/>
      <c r="BEH53" s="90"/>
      <c r="BEI53" s="90"/>
      <c r="BEJ53" s="90"/>
      <c r="BEK53" s="90"/>
      <c r="BEL53" s="90"/>
      <c r="BEM53" s="90"/>
      <c r="BEN53" s="90"/>
      <c r="BEO53" s="90"/>
      <c r="BEP53" s="90"/>
      <c r="BEQ53" s="90"/>
      <c r="BER53" s="90"/>
      <c r="BES53" s="90"/>
      <c r="BET53" s="90"/>
      <c r="BEU53" s="90"/>
      <c r="BEV53" s="90"/>
      <c r="BEW53" s="90"/>
      <c r="BEX53" s="90"/>
      <c r="BEY53" s="90"/>
      <c r="BEZ53" s="90"/>
      <c r="BFA53" s="90"/>
      <c r="BFB53" s="90"/>
      <c r="BFC53" s="90"/>
      <c r="BFD53" s="90"/>
      <c r="BFE53" s="90"/>
      <c r="BFF53" s="90"/>
      <c r="BFG53" s="90"/>
      <c r="BFH53" s="90"/>
      <c r="BFI53" s="90"/>
      <c r="BFJ53" s="90"/>
      <c r="BFK53" s="90"/>
      <c r="BFL53" s="90"/>
      <c r="BFM53" s="90"/>
      <c r="BFN53" s="90"/>
      <c r="BFO53" s="90"/>
      <c r="BFP53" s="90"/>
      <c r="BFQ53" s="90"/>
      <c r="BFR53" s="90"/>
      <c r="BFS53" s="90"/>
      <c r="BFT53" s="90"/>
      <c r="BFU53" s="90"/>
      <c r="BFV53" s="90"/>
      <c r="BFW53" s="90"/>
      <c r="BFX53" s="90"/>
      <c r="BFY53" s="90"/>
      <c r="BFZ53" s="90"/>
      <c r="BGA53" s="90"/>
    </row>
    <row r="54" spans="1:1535" ht="12" hidden="1" customHeight="1" x14ac:dyDescent="0.2">
      <c r="A54" s="347"/>
      <c r="B54" s="348"/>
      <c r="C54" s="183">
        <f>Zápisy!U15</f>
        <v>3</v>
      </c>
      <c r="D54" s="171">
        <f>Zápisy!V15</f>
        <v>5</v>
      </c>
      <c r="E54" s="165">
        <f>Zápisy!W1405</f>
        <v>1.5</v>
      </c>
      <c r="F54" s="175">
        <f>Zápisy!X1405</f>
        <v>6.5</v>
      </c>
      <c r="G54" s="138">
        <f>Zápisy!U2505</f>
        <v>0</v>
      </c>
      <c r="H54" s="171">
        <f>Zápisy!V2505</f>
        <v>8</v>
      </c>
      <c r="I54" s="165">
        <f>Zápisy!U1206</f>
        <v>0</v>
      </c>
      <c r="J54" s="175">
        <f>Zápisy!V1206</f>
        <v>8</v>
      </c>
      <c r="K54" s="138">
        <f>Zápisy!W2350</f>
        <v>1.5</v>
      </c>
      <c r="L54" s="171">
        <f>Zápisy!X2350</f>
        <v>6.5</v>
      </c>
      <c r="M54" s="165">
        <f>Zápisy!W1009</f>
        <v>1</v>
      </c>
      <c r="N54" s="175">
        <f>Zápisy!X1009</f>
        <v>7</v>
      </c>
      <c r="O54" s="138">
        <f>Zápisy!U2197</f>
        <v>3.5</v>
      </c>
      <c r="P54" s="171">
        <f>Zápisy!V2197</f>
        <v>4.5</v>
      </c>
      <c r="Q54" s="165">
        <f>Zápisy!U810</f>
        <v>2</v>
      </c>
      <c r="R54" s="175">
        <f>Zápisy!V810</f>
        <v>6</v>
      </c>
      <c r="S54" s="138">
        <f>Zápisy!W2042</f>
        <v>2.5</v>
      </c>
      <c r="T54" s="171">
        <f>Zápisy!X2042</f>
        <v>5.5</v>
      </c>
      <c r="U54" s="165">
        <f>Zápisy!W613</f>
        <v>1</v>
      </c>
      <c r="V54" s="175">
        <f>Zápisy!X613</f>
        <v>7</v>
      </c>
      <c r="W54" s="138">
        <f>Zápisy!U1889</f>
        <v>3</v>
      </c>
      <c r="X54" s="171">
        <f>Zápisy!V1889</f>
        <v>5</v>
      </c>
      <c r="Y54" s="165">
        <f>Zápisy!U414</f>
        <v>1</v>
      </c>
      <c r="Z54" s="175">
        <f>Zápisy!V414</f>
        <v>7</v>
      </c>
      <c r="AA54" s="138">
        <f>Zápisy!W1734</f>
        <v>2</v>
      </c>
      <c r="AB54" s="171">
        <f>Zápisy!X1734</f>
        <v>6</v>
      </c>
      <c r="AC54" s="165">
        <f>Zápisy!W217</f>
        <v>3</v>
      </c>
      <c r="AD54" s="175">
        <f>Zápisy!X217</f>
        <v>5</v>
      </c>
      <c r="AE54" s="138">
        <f>Zápisy!U1581</f>
        <v>5</v>
      </c>
      <c r="AF54" s="171">
        <f>Zápisy!V1581</f>
        <v>3</v>
      </c>
      <c r="AG54" s="318"/>
      <c r="AH54" s="323"/>
      <c r="AI54" s="359"/>
      <c r="AJ54" s="455"/>
      <c r="AK54" s="455"/>
      <c r="AL54" s="455"/>
      <c r="AM54" s="378"/>
      <c r="AN54" s="445"/>
      <c r="AO54" s="381"/>
      <c r="AP54" s="389"/>
      <c r="AQ54" s="397"/>
      <c r="AR54" s="392"/>
      <c r="AS54" s="365"/>
      <c r="AT54" s="362"/>
      <c r="AU54" s="386"/>
      <c r="AV54" s="90"/>
      <c r="AW54" s="330"/>
      <c r="AX54" s="331"/>
      <c r="AY54" s="330"/>
      <c r="AZ54" s="331"/>
      <c r="BA54" s="330"/>
      <c r="BB54" s="331"/>
      <c r="BC54" s="330"/>
      <c r="BD54" s="331"/>
      <c r="BE54" s="330"/>
      <c r="BF54" s="331"/>
      <c r="BG54" s="330"/>
      <c r="BH54" s="331"/>
      <c r="BI54" s="330"/>
      <c r="BJ54" s="331"/>
      <c r="BK54" s="330"/>
      <c r="BL54" s="331"/>
      <c r="BM54" s="330"/>
      <c r="BN54" s="331"/>
      <c r="BO54" s="330"/>
      <c r="BP54" s="331"/>
      <c r="BQ54" s="330"/>
      <c r="BR54" s="331"/>
      <c r="BS54" s="330"/>
      <c r="BT54" s="331"/>
      <c r="BU54" s="330"/>
      <c r="BV54" s="331"/>
      <c r="BW54" s="330"/>
      <c r="BX54" s="331"/>
      <c r="BY54" s="330"/>
      <c r="BZ54" s="331"/>
      <c r="CA54" s="330"/>
      <c r="CB54" s="331"/>
      <c r="CC54" s="90"/>
      <c r="CD54" s="330"/>
      <c r="CE54" s="331"/>
      <c r="CF54" s="330"/>
      <c r="CG54" s="331"/>
      <c r="CH54" s="330"/>
      <c r="CI54" s="331"/>
      <c r="CJ54" s="330"/>
      <c r="CK54" s="331"/>
      <c r="CL54" s="330"/>
      <c r="CM54" s="331"/>
      <c r="CN54" s="330"/>
      <c r="CO54" s="331"/>
      <c r="CP54" s="330"/>
      <c r="CQ54" s="331"/>
      <c r="CR54" s="330"/>
      <c r="CS54" s="331"/>
      <c r="CT54" s="330"/>
      <c r="CU54" s="331"/>
      <c r="CV54" s="330"/>
      <c r="CW54" s="331"/>
      <c r="CX54" s="330"/>
      <c r="CY54" s="331"/>
      <c r="CZ54" s="330"/>
      <c r="DA54" s="331"/>
      <c r="DB54" s="330"/>
      <c r="DC54" s="331"/>
      <c r="DD54" s="330"/>
      <c r="DE54" s="331"/>
      <c r="DF54" s="330"/>
      <c r="DG54" s="331"/>
      <c r="DH54" s="330"/>
      <c r="DI54" s="331"/>
      <c r="DJ54" s="151"/>
      <c r="DK54" s="330"/>
      <c r="DL54" s="331"/>
      <c r="DM54" s="330"/>
      <c r="DN54" s="331"/>
      <c r="DO54" s="330"/>
      <c r="DP54" s="331"/>
      <c r="DQ54" s="330"/>
      <c r="DR54" s="331"/>
      <c r="DS54" s="330"/>
      <c r="DT54" s="331"/>
      <c r="DU54" s="330"/>
      <c r="DV54" s="331"/>
      <c r="DW54" s="330"/>
      <c r="DX54" s="331"/>
      <c r="DY54" s="330"/>
      <c r="DZ54" s="331"/>
      <c r="EA54" s="330"/>
      <c r="EB54" s="331"/>
      <c r="EC54" s="330"/>
      <c r="ED54" s="331"/>
      <c r="EE54" s="330"/>
      <c r="EF54" s="331"/>
      <c r="EG54" s="330"/>
      <c r="EH54" s="331"/>
      <c r="EI54" s="330"/>
      <c r="EJ54" s="331"/>
      <c r="EK54" s="330"/>
      <c r="EL54" s="331"/>
      <c r="EM54" s="330"/>
      <c r="EN54" s="331"/>
      <c r="EO54" s="330"/>
      <c r="EP54" s="331"/>
      <c r="EQ54" s="90"/>
      <c r="ER54" s="330"/>
      <c r="ES54" s="331"/>
      <c r="ET54" s="330"/>
      <c r="EU54" s="331"/>
      <c r="EV54" s="330"/>
      <c r="EW54" s="331"/>
      <c r="EX54" s="330"/>
      <c r="EY54" s="331"/>
      <c r="EZ54" s="330"/>
      <c r="FA54" s="331"/>
      <c r="FB54" s="330"/>
      <c r="FC54" s="331"/>
      <c r="FD54" s="330"/>
      <c r="FE54" s="331"/>
      <c r="FF54" s="330"/>
      <c r="FG54" s="331"/>
      <c r="FH54" s="330"/>
      <c r="FI54" s="331"/>
      <c r="FJ54" s="330"/>
      <c r="FK54" s="331"/>
      <c r="FL54" s="330"/>
      <c r="FM54" s="331"/>
      <c r="FN54" s="330"/>
      <c r="FO54" s="331"/>
      <c r="FP54" s="330"/>
      <c r="FQ54" s="331"/>
      <c r="FR54" s="330"/>
      <c r="FS54" s="331"/>
      <c r="FT54" s="330"/>
      <c r="FU54" s="331"/>
      <c r="FV54" s="330"/>
      <c r="FW54" s="331"/>
      <c r="FX54" s="90"/>
      <c r="FY54" s="330"/>
      <c r="FZ54" s="331"/>
      <c r="GA54" s="330"/>
      <c r="GB54" s="331"/>
      <c r="GC54" s="330"/>
      <c r="GD54" s="331"/>
      <c r="GE54" s="330"/>
      <c r="GF54" s="331"/>
      <c r="GG54" s="330"/>
      <c r="GH54" s="331"/>
      <c r="GI54" s="330"/>
      <c r="GJ54" s="331"/>
      <c r="GK54" s="330"/>
      <c r="GL54" s="331"/>
      <c r="GM54" s="330"/>
      <c r="GN54" s="331"/>
      <c r="GO54" s="330"/>
      <c r="GP54" s="331"/>
      <c r="GQ54" s="330"/>
      <c r="GR54" s="331"/>
      <c r="GS54" s="330"/>
      <c r="GT54" s="331"/>
      <c r="GU54" s="330"/>
      <c r="GV54" s="331"/>
      <c r="GW54" s="330"/>
      <c r="GX54" s="331"/>
      <c r="GY54" s="330"/>
      <c r="GZ54" s="331"/>
      <c r="HA54" s="330"/>
      <c r="HB54" s="331"/>
      <c r="HC54" s="330"/>
      <c r="HD54" s="331"/>
      <c r="HE54" s="90"/>
      <c r="HF54" s="330"/>
      <c r="HG54" s="331"/>
      <c r="HH54" s="330"/>
      <c r="HI54" s="331"/>
      <c r="HJ54" s="330"/>
      <c r="HK54" s="331"/>
      <c r="HL54" s="330"/>
      <c r="HM54" s="331"/>
      <c r="HN54" s="330"/>
      <c r="HO54" s="331"/>
      <c r="HP54" s="330"/>
      <c r="HQ54" s="331"/>
      <c r="HR54" s="330"/>
      <c r="HS54" s="331"/>
      <c r="HT54" s="330"/>
      <c r="HU54" s="331"/>
      <c r="HV54" s="330"/>
      <c r="HW54" s="331"/>
      <c r="HX54" s="330"/>
      <c r="HY54" s="331"/>
      <c r="HZ54" s="330"/>
      <c r="IA54" s="331"/>
      <c r="IB54" s="330"/>
      <c r="IC54" s="331"/>
      <c r="ID54" s="330"/>
      <c r="IE54" s="331"/>
      <c r="IF54" s="330"/>
      <c r="IG54" s="331"/>
      <c r="IH54" s="330"/>
      <c r="II54" s="331"/>
      <c r="IJ54" s="330"/>
      <c r="IK54" s="331"/>
      <c r="IL54" s="90"/>
      <c r="IM54" s="330"/>
      <c r="IN54" s="331"/>
      <c r="IO54" s="330"/>
      <c r="IP54" s="331"/>
      <c r="IQ54" s="330"/>
      <c r="IR54" s="331"/>
      <c r="IS54" s="330"/>
      <c r="IT54" s="331"/>
      <c r="IU54" s="330"/>
      <c r="IV54" s="331"/>
      <c r="IW54" s="330"/>
      <c r="IX54" s="331"/>
      <c r="IY54" s="330"/>
      <c r="IZ54" s="331"/>
      <c r="JA54" s="330"/>
      <c r="JB54" s="331"/>
      <c r="JC54" s="330"/>
      <c r="JD54" s="331"/>
      <c r="JE54" s="330"/>
      <c r="JF54" s="331"/>
      <c r="JG54" s="330"/>
      <c r="JH54" s="331"/>
      <c r="JI54" s="330"/>
      <c r="JJ54" s="331"/>
      <c r="JK54" s="330"/>
      <c r="JL54" s="331"/>
      <c r="JM54" s="330"/>
      <c r="JN54" s="331"/>
      <c r="JO54" s="330"/>
      <c r="JP54" s="331"/>
      <c r="JQ54" s="330"/>
      <c r="JR54" s="331"/>
      <c r="JS54" s="90"/>
      <c r="JT54" s="330"/>
      <c r="JU54" s="331"/>
      <c r="JV54" s="330"/>
      <c r="JW54" s="331"/>
      <c r="JX54" s="330"/>
      <c r="JY54" s="331"/>
      <c r="JZ54" s="330"/>
      <c r="KA54" s="331"/>
      <c r="KB54" s="330"/>
      <c r="KC54" s="331"/>
      <c r="KD54" s="330"/>
      <c r="KE54" s="331"/>
      <c r="KF54" s="330"/>
      <c r="KG54" s="331"/>
      <c r="KH54" s="330"/>
      <c r="KI54" s="331"/>
      <c r="KJ54" s="330"/>
      <c r="KK54" s="331"/>
      <c r="KL54" s="330"/>
      <c r="KM54" s="331"/>
      <c r="KN54" s="330"/>
      <c r="KO54" s="331"/>
      <c r="KP54" s="330"/>
      <c r="KQ54" s="331"/>
      <c r="KR54" s="330"/>
      <c r="KS54" s="331"/>
      <c r="KT54" s="330"/>
      <c r="KU54" s="331"/>
      <c r="KV54" s="330"/>
      <c r="KW54" s="331"/>
      <c r="KX54" s="330"/>
      <c r="KY54" s="331"/>
      <c r="KZ54" s="90"/>
      <c r="LA54" s="330"/>
      <c r="LB54" s="331"/>
      <c r="LC54" s="330"/>
      <c r="LD54" s="331"/>
      <c r="LE54" s="330"/>
      <c r="LF54" s="331"/>
      <c r="LG54" s="330"/>
      <c r="LH54" s="331"/>
      <c r="LI54" s="330"/>
      <c r="LJ54" s="331"/>
      <c r="LK54" s="330"/>
      <c r="LL54" s="331"/>
      <c r="LM54" s="330"/>
      <c r="LN54" s="331"/>
      <c r="LO54" s="330"/>
      <c r="LP54" s="331"/>
      <c r="LQ54" s="330"/>
      <c r="LR54" s="331"/>
      <c r="LS54" s="330"/>
      <c r="LT54" s="331"/>
      <c r="LU54" s="330"/>
      <c r="LV54" s="331"/>
      <c r="LW54" s="330"/>
      <c r="LX54" s="331"/>
      <c r="LY54" s="330"/>
      <c r="LZ54" s="331"/>
      <c r="MA54" s="330"/>
      <c r="MB54" s="331"/>
      <c r="MC54" s="330"/>
      <c r="MD54" s="331"/>
      <c r="ME54" s="330"/>
      <c r="MF54" s="331"/>
      <c r="MG54" s="90"/>
      <c r="MH54" s="464"/>
      <c r="MI54" s="153"/>
      <c r="MJ54" s="467"/>
      <c r="MK54" s="157"/>
      <c r="ML54" s="338"/>
      <c r="MM54" s="153"/>
      <c r="MN54" s="464"/>
      <c r="MO54" s="90"/>
      <c r="MP54" s="327"/>
      <c r="MQ54" s="90"/>
      <c r="MR54" s="90"/>
      <c r="MS54" s="90"/>
      <c r="MT54" s="90"/>
      <c r="MU54" s="90"/>
      <c r="MV54" s="90"/>
      <c r="MW54" s="90"/>
      <c r="MX54" s="90"/>
      <c r="MY54" s="90"/>
      <c r="MZ54" s="90"/>
      <c r="NA54" s="90"/>
      <c r="NB54" s="90"/>
      <c r="NC54" s="90"/>
      <c r="ND54" s="90"/>
      <c r="NE54" s="90"/>
      <c r="NF54" s="90"/>
      <c r="NG54" s="90"/>
      <c r="NH54" s="90"/>
      <c r="NI54" s="90"/>
      <c r="NJ54" s="90"/>
      <c r="NK54" s="90"/>
      <c r="NL54" s="90"/>
      <c r="NM54" s="90"/>
      <c r="NN54" s="90"/>
      <c r="NO54" s="90"/>
      <c r="NP54" s="90"/>
      <c r="NQ54" s="90"/>
      <c r="NR54" s="90"/>
      <c r="NS54" s="90"/>
      <c r="NT54" s="90"/>
      <c r="NU54" s="90"/>
      <c r="NV54" s="90"/>
      <c r="NW54" s="90"/>
      <c r="NX54" s="90"/>
      <c r="NY54" s="90"/>
      <c r="NZ54" s="90"/>
      <c r="OA54" s="90"/>
      <c r="OB54" s="90"/>
      <c r="OC54" s="90"/>
      <c r="OD54" s="90"/>
      <c r="OE54" s="90"/>
      <c r="OF54" s="90"/>
      <c r="OG54" s="90"/>
      <c r="OH54" s="90"/>
      <c r="OI54" s="90"/>
      <c r="OJ54" s="90"/>
      <c r="OK54" s="90"/>
      <c r="OL54" s="90"/>
      <c r="OM54" s="90"/>
      <c r="ON54" s="90"/>
      <c r="OO54" s="90"/>
      <c r="OP54" s="90"/>
      <c r="OQ54" s="90"/>
      <c r="OR54" s="90"/>
      <c r="OS54" s="90"/>
      <c r="OT54" s="90"/>
      <c r="OU54" s="90"/>
      <c r="OV54" s="90"/>
      <c r="OW54" s="90"/>
      <c r="OX54" s="90"/>
      <c r="OY54" s="90"/>
      <c r="OZ54" s="90"/>
      <c r="PA54" s="90"/>
      <c r="PB54" s="90"/>
      <c r="PC54" s="90"/>
      <c r="PD54" s="90"/>
      <c r="PE54" s="90"/>
      <c r="PF54" s="90"/>
      <c r="PG54" s="90"/>
      <c r="PH54" s="90"/>
      <c r="PI54" s="90"/>
      <c r="PJ54" s="90"/>
      <c r="PK54" s="90"/>
      <c r="PL54" s="90"/>
      <c r="PM54" s="90"/>
      <c r="PN54" s="90"/>
      <c r="PO54" s="90"/>
      <c r="PP54" s="90"/>
      <c r="PQ54" s="90"/>
      <c r="PR54" s="90"/>
      <c r="PS54" s="90"/>
      <c r="PT54" s="90"/>
      <c r="PU54" s="90"/>
      <c r="PV54" s="90"/>
      <c r="PW54" s="90"/>
      <c r="PX54" s="90"/>
      <c r="PY54" s="90"/>
      <c r="PZ54" s="90"/>
      <c r="QA54" s="90"/>
      <c r="QB54" s="90"/>
      <c r="QC54" s="90"/>
      <c r="QD54" s="90"/>
      <c r="QE54" s="90"/>
      <c r="QF54" s="90"/>
      <c r="QG54" s="90"/>
      <c r="QH54" s="90"/>
      <c r="QI54" s="90"/>
      <c r="QJ54" s="90"/>
      <c r="QK54" s="90"/>
      <c r="QL54" s="90"/>
      <c r="QM54" s="90"/>
      <c r="QN54" s="90"/>
      <c r="QO54" s="90"/>
      <c r="QP54" s="90"/>
      <c r="QQ54" s="90"/>
      <c r="QR54" s="90"/>
      <c r="QS54" s="90"/>
      <c r="QT54" s="90"/>
      <c r="QU54" s="90"/>
      <c r="QV54" s="90"/>
      <c r="QW54" s="90"/>
      <c r="QX54" s="90"/>
      <c r="QY54" s="90"/>
      <c r="QZ54" s="90"/>
      <c r="RA54" s="90"/>
      <c r="RB54" s="90"/>
      <c r="RC54" s="90"/>
      <c r="RD54" s="90"/>
      <c r="RE54" s="90"/>
      <c r="RF54" s="90"/>
      <c r="RG54" s="90"/>
      <c r="RH54" s="90"/>
      <c r="RI54" s="90"/>
      <c r="RJ54" s="90"/>
      <c r="RK54" s="90"/>
      <c r="RL54" s="90"/>
      <c r="RM54" s="90"/>
      <c r="RN54" s="90"/>
      <c r="RO54" s="90"/>
      <c r="RP54" s="90"/>
      <c r="RQ54" s="90"/>
      <c r="RR54" s="90"/>
      <c r="RS54" s="90"/>
      <c r="RT54" s="90"/>
      <c r="RU54" s="90"/>
      <c r="RV54" s="90"/>
      <c r="RW54" s="90"/>
      <c r="RX54" s="90"/>
      <c r="RY54" s="90"/>
      <c r="RZ54" s="90"/>
      <c r="SA54" s="90"/>
      <c r="SB54" s="90"/>
      <c r="SC54" s="90"/>
      <c r="SD54" s="90"/>
      <c r="SE54" s="90"/>
      <c r="SF54" s="90"/>
      <c r="SG54" s="90"/>
      <c r="SH54" s="90"/>
      <c r="SI54" s="90"/>
      <c r="SJ54" s="90"/>
      <c r="SK54" s="90"/>
      <c r="SL54" s="90"/>
      <c r="SM54" s="90"/>
      <c r="SN54" s="90"/>
      <c r="SO54" s="90"/>
      <c r="SP54" s="90"/>
      <c r="SQ54" s="90"/>
      <c r="SR54" s="90"/>
      <c r="SS54" s="90"/>
      <c r="ST54" s="90"/>
      <c r="SU54" s="90"/>
      <c r="SV54" s="90"/>
      <c r="SW54" s="90"/>
      <c r="SX54" s="90"/>
      <c r="SY54" s="90"/>
      <c r="SZ54" s="90"/>
      <c r="TA54" s="90"/>
      <c r="TB54" s="90"/>
      <c r="TC54" s="90"/>
      <c r="TD54" s="90"/>
      <c r="TE54" s="90"/>
      <c r="TF54" s="90"/>
      <c r="TG54" s="90"/>
      <c r="TH54" s="90"/>
      <c r="TI54" s="90"/>
      <c r="TJ54" s="90"/>
      <c r="TK54" s="90"/>
      <c r="TL54" s="90"/>
      <c r="TM54" s="90"/>
      <c r="TN54" s="90"/>
      <c r="TO54" s="90"/>
      <c r="TP54" s="90"/>
      <c r="TQ54" s="90"/>
      <c r="TR54" s="90"/>
      <c r="TS54" s="90"/>
      <c r="TT54" s="90"/>
      <c r="TU54" s="90"/>
      <c r="TV54" s="90"/>
      <c r="TW54" s="90"/>
      <c r="TX54" s="90"/>
      <c r="TY54" s="90"/>
      <c r="TZ54" s="90"/>
      <c r="UA54" s="90"/>
      <c r="UB54" s="90"/>
      <c r="UC54" s="90"/>
      <c r="UD54" s="90"/>
      <c r="UE54" s="90"/>
      <c r="UF54" s="90"/>
      <c r="UG54" s="90"/>
      <c r="UH54" s="90"/>
      <c r="UI54" s="90"/>
      <c r="UJ54" s="90"/>
      <c r="UK54" s="90"/>
      <c r="UL54" s="90"/>
      <c r="UM54" s="90"/>
      <c r="UN54" s="90"/>
      <c r="UO54" s="90"/>
      <c r="UP54" s="90"/>
      <c r="UQ54" s="90"/>
      <c r="UR54" s="90"/>
      <c r="US54" s="90"/>
      <c r="UT54" s="90"/>
      <c r="UU54" s="90"/>
      <c r="UV54" s="90"/>
      <c r="UW54" s="90"/>
      <c r="UX54" s="90"/>
      <c r="UY54" s="90"/>
      <c r="UZ54" s="90"/>
      <c r="VA54" s="90"/>
      <c r="VB54" s="90"/>
      <c r="VC54" s="90"/>
      <c r="VD54" s="90"/>
      <c r="VE54" s="90"/>
      <c r="VF54" s="90"/>
      <c r="VG54" s="90"/>
      <c r="VH54" s="90"/>
      <c r="VI54" s="90"/>
      <c r="VJ54" s="90"/>
      <c r="VK54" s="90"/>
      <c r="VL54" s="90"/>
      <c r="VM54" s="90"/>
      <c r="VN54" s="90"/>
      <c r="VO54" s="90"/>
      <c r="VP54" s="90"/>
      <c r="VQ54" s="90"/>
      <c r="VR54" s="90"/>
      <c r="VS54" s="90"/>
      <c r="VT54" s="90"/>
      <c r="VU54" s="90"/>
      <c r="VV54" s="90"/>
      <c r="VW54" s="90"/>
      <c r="VX54" s="90"/>
      <c r="VY54" s="90"/>
      <c r="VZ54" s="90"/>
      <c r="WA54" s="90"/>
      <c r="WB54" s="90"/>
      <c r="WC54" s="90"/>
      <c r="WD54" s="90"/>
      <c r="WE54" s="90"/>
      <c r="WF54" s="90"/>
      <c r="WG54" s="90"/>
      <c r="WH54" s="90"/>
      <c r="WI54" s="90"/>
      <c r="WJ54" s="90"/>
      <c r="WK54" s="90"/>
      <c r="WL54" s="90"/>
      <c r="WM54" s="90"/>
      <c r="WN54" s="90"/>
      <c r="WO54" s="90"/>
      <c r="WP54" s="90"/>
      <c r="WQ54" s="90"/>
      <c r="WR54" s="90"/>
      <c r="WS54" s="90"/>
      <c r="WT54" s="90"/>
      <c r="WU54" s="90"/>
      <c r="WV54" s="90"/>
      <c r="WW54" s="90"/>
      <c r="WX54" s="90"/>
      <c r="WY54" s="90"/>
      <c r="WZ54" s="90"/>
      <c r="XA54" s="90"/>
      <c r="XB54" s="90"/>
      <c r="XC54" s="90"/>
      <c r="XD54" s="90"/>
      <c r="XE54" s="90"/>
      <c r="XF54" s="90"/>
      <c r="XG54" s="90"/>
      <c r="XH54" s="90"/>
      <c r="XI54" s="90"/>
      <c r="XJ54" s="90"/>
      <c r="XK54" s="90"/>
      <c r="XL54" s="90"/>
      <c r="XM54" s="90"/>
      <c r="XN54" s="90"/>
      <c r="XO54" s="90"/>
      <c r="XP54" s="90"/>
      <c r="XQ54" s="90"/>
      <c r="XR54" s="90"/>
      <c r="XS54" s="90"/>
      <c r="XT54" s="90"/>
      <c r="XU54" s="90"/>
      <c r="XV54" s="90"/>
      <c r="XW54" s="90"/>
      <c r="XX54" s="90"/>
      <c r="XY54" s="90"/>
      <c r="XZ54" s="90"/>
      <c r="YA54" s="90"/>
      <c r="YB54" s="90"/>
      <c r="YC54" s="90"/>
      <c r="YD54" s="90"/>
      <c r="YE54" s="90"/>
      <c r="YF54" s="90"/>
      <c r="YG54" s="90"/>
      <c r="YH54" s="90"/>
      <c r="YI54" s="90"/>
      <c r="YJ54" s="90"/>
      <c r="YK54" s="90"/>
      <c r="YL54" s="90"/>
      <c r="YM54" s="90"/>
      <c r="YN54" s="90"/>
      <c r="YO54" s="90"/>
      <c r="YP54" s="90"/>
      <c r="YQ54" s="90"/>
      <c r="YR54" s="90"/>
      <c r="YS54" s="90"/>
      <c r="YT54" s="90"/>
      <c r="YU54" s="90"/>
      <c r="YV54" s="90"/>
      <c r="YW54" s="90"/>
      <c r="YX54" s="90"/>
      <c r="YY54" s="90"/>
      <c r="YZ54" s="90"/>
      <c r="ZA54" s="90"/>
      <c r="ZB54" s="90"/>
      <c r="ZC54" s="90"/>
      <c r="ZD54" s="90"/>
      <c r="ZE54" s="90"/>
      <c r="ZF54" s="90"/>
      <c r="ZG54" s="90"/>
      <c r="ZH54" s="90"/>
      <c r="ZI54" s="90"/>
      <c r="ZJ54" s="90"/>
      <c r="ZK54" s="90"/>
      <c r="ZL54" s="90"/>
      <c r="ZM54" s="90"/>
      <c r="ZN54" s="90"/>
      <c r="ZO54" s="90"/>
      <c r="ZP54" s="90"/>
      <c r="ZQ54" s="90"/>
      <c r="ZR54" s="90"/>
      <c r="ZS54" s="90"/>
      <c r="ZT54" s="90"/>
      <c r="ZU54" s="90"/>
      <c r="ZV54" s="90"/>
      <c r="ZW54" s="90"/>
      <c r="ZX54" s="90"/>
      <c r="ZY54" s="90"/>
      <c r="ZZ54" s="90"/>
      <c r="AAA54" s="90"/>
      <c r="AAB54" s="90"/>
      <c r="AAC54" s="90"/>
      <c r="AAD54" s="90"/>
      <c r="AAE54" s="90"/>
      <c r="AAF54" s="90"/>
      <c r="AAG54" s="90"/>
      <c r="AAH54" s="90"/>
      <c r="AAI54" s="90"/>
      <c r="AAJ54" s="90"/>
      <c r="AAK54" s="90"/>
      <c r="AAL54" s="90"/>
      <c r="AAM54" s="90"/>
      <c r="AAN54" s="90"/>
      <c r="AAO54" s="90"/>
      <c r="AAP54" s="90"/>
      <c r="AAQ54" s="90"/>
      <c r="AAR54" s="90"/>
      <c r="AAS54" s="90"/>
      <c r="AAT54" s="90"/>
      <c r="AAU54" s="90"/>
      <c r="AAV54" s="90"/>
      <c r="AAW54" s="90"/>
      <c r="AAX54" s="90"/>
      <c r="AAY54" s="90"/>
      <c r="AAZ54" s="90"/>
      <c r="ABA54" s="90"/>
      <c r="ABB54" s="90"/>
      <c r="ABC54" s="90"/>
      <c r="ABD54" s="90"/>
      <c r="ABE54" s="90"/>
      <c r="ABF54" s="90"/>
      <c r="ABG54" s="90"/>
      <c r="ABH54" s="90"/>
      <c r="ABI54" s="90"/>
      <c r="ABJ54" s="90"/>
      <c r="ABK54" s="90"/>
      <c r="ABL54" s="90"/>
      <c r="ABM54" s="90"/>
      <c r="ABN54" s="90"/>
      <c r="ABO54" s="90"/>
      <c r="ABP54" s="90"/>
      <c r="ABQ54" s="90"/>
      <c r="ABR54" s="90"/>
      <c r="ABS54" s="90"/>
      <c r="ABT54" s="90"/>
      <c r="ABU54" s="90"/>
      <c r="ABV54" s="90"/>
      <c r="ABW54" s="90"/>
      <c r="ABX54" s="90"/>
      <c r="ABY54" s="90"/>
      <c r="ABZ54" s="90"/>
      <c r="ACA54" s="90"/>
      <c r="ACB54" s="90"/>
      <c r="ACC54" s="90"/>
      <c r="ACD54" s="90"/>
      <c r="ACE54" s="90"/>
      <c r="ACF54" s="90"/>
      <c r="ACG54" s="90"/>
      <c r="ACH54" s="90"/>
      <c r="ACI54" s="90"/>
      <c r="ACJ54" s="90"/>
      <c r="ACK54" s="90"/>
      <c r="ACL54" s="90"/>
      <c r="ACM54" s="90"/>
      <c r="ACN54" s="90"/>
      <c r="ACO54" s="90"/>
      <c r="ACP54" s="90"/>
      <c r="ACQ54" s="90"/>
      <c r="ACR54" s="90"/>
      <c r="ACS54" s="90"/>
      <c r="ACT54" s="90"/>
      <c r="ACU54" s="90"/>
      <c r="ACV54" s="90"/>
      <c r="ACW54" s="90"/>
      <c r="ACX54" s="90"/>
      <c r="ACY54" s="90"/>
      <c r="ACZ54" s="90"/>
      <c r="ADA54" s="90"/>
      <c r="ADB54" s="90"/>
      <c r="ADC54" s="90"/>
      <c r="ADD54" s="90"/>
      <c r="ADE54" s="90"/>
      <c r="ADF54" s="90"/>
      <c r="ADG54" s="90"/>
      <c r="ADH54" s="90"/>
      <c r="ADI54" s="90"/>
      <c r="ADJ54" s="90"/>
      <c r="ADK54" s="90"/>
      <c r="ADL54" s="90"/>
      <c r="ADM54" s="90"/>
      <c r="ADN54" s="90"/>
      <c r="ADO54" s="90"/>
      <c r="ADP54" s="90"/>
      <c r="ADQ54" s="90"/>
      <c r="ADR54" s="90"/>
      <c r="ADS54" s="90"/>
      <c r="ADT54" s="90"/>
      <c r="ADU54" s="90"/>
      <c r="ADV54" s="90"/>
      <c r="ADW54" s="90"/>
      <c r="ADX54" s="90"/>
      <c r="ADY54" s="90"/>
      <c r="ADZ54" s="90"/>
      <c r="AEA54" s="90"/>
      <c r="AEB54" s="90"/>
      <c r="AEC54" s="90"/>
      <c r="AED54" s="90"/>
      <c r="AEE54" s="90"/>
      <c r="AEF54" s="90"/>
      <c r="AEG54" s="90"/>
      <c r="AEH54" s="90"/>
      <c r="AEI54" s="90"/>
      <c r="AEJ54" s="90"/>
      <c r="AEK54" s="90"/>
      <c r="AEL54" s="90"/>
      <c r="AEM54" s="90"/>
      <c r="AEN54" s="90"/>
      <c r="AEO54" s="90"/>
      <c r="AEP54" s="90"/>
      <c r="AEQ54" s="90"/>
      <c r="AER54" s="90"/>
      <c r="AES54" s="90"/>
      <c r="AET54" s="90"/>
      <c r="AEU54" s="90"/>
      <c r="AEV54" s="90"/>
      <c r="AEW54" s="90"/>
      <c r="AEX54" s="90"/>
      <c r="AEY54" s="90"/>
      <c r="AEZ54" s="90"/>
      <c r="AFA54" s="90"/>
      <c r="AFB54" s="90"/>
      <c r="AFC54" s="90"/>
      <c r="AFD54" s="90"/>
      <c r="AFE54" s="90"/>
      <c r="AFF54" s="90"/>
      <c r="AFG54" s="90"/>
      <c r="AFH54" s="90"/>
      <c r="AFI54" s="90"/>
      <c r="AFJ54" s="90"/>
      <c r="AFK54" s="90"/>
      <c r="AFL54" s="90"/>
      <c r="AFM54" s="90"/>
      <c r="AFN54" s="90"/>
      <c r="AFO54" s="90"/>
      <c r="AFP54" s="90"/>
      <c r="AFQ54" s="90"/>
      <c r="AFR54" s="90"/>
      <c r="AFS54" s="90"/>
      <c r="AFT54" s="90"/>
      <c r="AFU54" s="90"/>
      <c r="AFV54" s="90"/>
      <c r="AFW54" s="90"/>
      <c r="AFX54" s="90"/>
      <c r="AFY54" s="90"/>
      <c r="AFZ54" s="90"/>
      <c r="AGA54" s="90"/>
      <c r="AGB54" s="90"/>
      <c r="AGC54" s="90"/>
      <c r="AGD54" s="90"/>
      <c r="AGE54" s="90"/>
      <c r="AGF54" s="90"/>
      <c r="AGG54" s="90"/>
      <c r="AGH54" s="90"/>
      <c r="AGI54" s="90"/>
      <c r="AGJ54" s="90"/>
      <c r="AGK54" s="90"/>
      <c r="AGL54" s="90"/>
      <c r="AGM54" s="90"/>
      <c r="AGN54" s="90"/>
      <c r="AGO54" s="90"/>
      <c r="AGP54" s="90"/>
      <c r="AGQ54" s="90"/>
      <c r="AGR54" s="90"/>
      <c r="AGS54" s="90"/>
      <c r="AGT54" s="90"/>
      <c r="AGU54" s="90"/>
      <c r="AGV54" s="90"/>
      <c r="AGW54" s="90"/>
      <c r="AGX54" s="90"/>
      <c r="AGY54" s="90"/>
      <c r="AGZ54" s="90"/>
      <c r="AHA54" s="90"/>
      <c r="AHB54" s="90"/>
      <c r="AHC54" s="90"/>
      <c r="AHD54" s="90"/>
      <c r="AHE54" s="90"/>
      <c r="AHF54" s="90"/>
      <c r="AHG54" s="90"/>
      <c r="AHH54" s="90"/>
      <c r="AHI54" s="90"/>
      <c r="AHJ54" s="90"/>
      <c r="AHK54" s="90"/>
      <c r="AHL54" s="90"/>
      <c r="AHM54" s="90"/>
      <c r="AHN54" s="90"/>
      <c r="AHO54" s="90"/>
      <c r="AHP54" s="90"/>
      <c r="AHQ54" s="90"/>
      <c r="AHR54" s="90"/>
      <c r="AHS54" s="90"/>
      <c r="AHT54" s="90"/>
      <c r="AHU54" s="90"/>
      <c r="AHV54" s="90"/>
      <c r="AHW54" s="90"/>
      <c r="AHX54" s="90"/>
      <c r="AHY54" s="90"/>
      <c r="AHZ54" s="90"/>
      <c r="AIA54" s="90"/>
      <c r="AIB54" s="90"/>
      <c r="AIC54" s="90"/>
      <c r="AID54" s="90"/>
      <c r="AIE54" s="90"/>
      <c r="AIF54" s="90"/>
      <c r="AIG54" s="90"/>
      <c r="AIH54" s="90"/>
      <c r="AII54" s="90"/>
      <c r="AIJ54" s="90"/>
      <c r="AIK54" s="90"/>
      <c r="AIL54" s="90"/>
      <c r="AIM54" s="90"/>
      <c r="AIN54" s="90"/>
      <c r="AIO54" s="90"/>
      <c r="AIP54" s="90"/>
      <c r="AIQ54" s="90"/>
      <c r="AIR54" s="90"/>
      <c r="AIS54" s="90"/>
      <c r="AIT54" s="90"/>
      <c r="AIU54" s="90"/>
      <c r="AIV54" s="90"/>
      <c r="AIW54" s="90"/>
      <c r="AIX54" s="90"/>
      <c r="AIY54" s="90"/>
      <c r="AIZ54" s="90"/>
      <c r="AJA54" s="90"/>
      <c r="AJB54" s="90"/>
      <c r="AJC54" s="90"/>
      <c r="AJD54" s="90"/>
      <c r="AJE54" s="90"/>
      <c r="AJF54" s="90"/>
      <c r="AJG54" s="90"/>
      <c r="AJH54" s="90"/>
      <c r="AJI54" s="90"/>
      <c r="AJJ54" s="90"/>
      <c r="AJK54" s="90"/>
      <c r="AJL54" s="90"/>
      <c r="AJM54" s="90"/>
      <c r="AJN54" s="90"/>
      <c r="AJO54" s="90"/>
      <c r="AJP54" s="90"/>
      <c r="AJQ54" s="90"/>
      <c r="AJR54" s="90"/>
      <c r="AJS54" s="90"/>
      <c r="AJT54" s="90"/>
      <c r="AJU54" s="90"/>
      <c r="AJV54" s="90"/>
      <c r="AJW54" s="90"/>
      <c r="AJX54" s="90"/>
      <c r="AJY54" s="90"/>
      <c r="AJZ54" s="90"/>
      <c r="AKA54" s="90"/>
      <c r="AKB54" s="90"/>
      <c r="AKC54" s="90"/>
      <c r="AKD54" s="90"/>
      <c r="AKE54" s="90"/>
      <c r="AKF54" s="90"/>
      <c r="AKG54" s="90"/>
      <c r="AKH54" s="90"/>
      <c r="AKI54" s="90"/>
      <c r="AKJ54" s="90"/>
      <c r="AKK54" s="90"/>
      <c r="AKL54" s="90"/>
      <c r="AKM54" s="90"/>
      <c r="AKN54" s="90"/>
      <c r="AKO54" s="90"/>
      <c r="AKP54" s="90"/>
      <c r="AKQ54" s="90"/>
      <c r="AKR54" s="90"/>
      <c r="AKS54" s="90"/>
      <c r="AKT54" s="90"/>
      <c r="AKU54" s="90"/>
      <c r="AKV54" s="90"/>
      <c r="AKW54" s="90"/>
      <c r="AKX54" s="90"/>
      <c r="AKY54" s="90"/>
      <c r="AKZ54" s="90"/>
      <c r="ALA54" s="90"/>
      <c r="ALB54" s="90"/>
      <c r="ALC54" s="90"/>
      <c r="ALD54" s="90"/>
      <c r="ALE54" s="90"/>
      <c r="ALF54" s="90"/>
      <c r="ALG54" s="90"/>
      <c r="ALH54" s="90"/>
      <c r="ALI54" s="90"/>
      <c r="ALJ54" s="90"/>
      <c r="ALK54" s="90"/>
      <c r="ALL54" s="90"/>
      <c r="ALM54" s="90"/>
      <c r="ALN54" s="90"/>
      <c r="ALO54" s="90"/>
      <c r="ALP54" s="90"/>
      <c r="ALQ54" s="90"/>
      <c r="ALR54" s="90"/>
      <c r="ALS54" s="90"/>
      <c r="ALT54" s="90"/>
      <c r="ALU54" s="90"/>
      <c r="ALV54" s="90"/>
      <c r="ALW54" s="90"/>
      <c r="ALX54" s="90"/>
      <c r="ALY54" s="90"/>
      <c r="ALZ54" s="90"/>
      <c r="AMA54" s="90"/>
      <c r="AMB54" s="90"/>
      <c r="AMC54" s="90"/>
      <c r="AMD54" s="90"/>
      <c r="AME54" s="90"/>
      <c r="AMF54" s="90"/>
      <c r="AMG54" s="90"/>
      <c r="AMH54" s="90"/>
      <c r="AMI54" s="90"/>
      <c r="AMJ54" s="90"/>
      <c r="AMK54" s="90"/>
      <c r="AML54" s="90"/>
      <c r="AMM54" s="90"/>
      <c r="AMN54" s="90"/>
      <c r="AMO54" s="90"/>
      <c r="AMP54" s="90"/>
      <c r="AMQ54" s="90"/>
      <c r="AMR54" s="90"/>
      <c r="AMS54" s="90"/>
      <c r="AMT54" s="90"/>
      <c r="AMU54" s="90"/>
      <c r="AMV54" s="90"/>
      <c r="AMW54" s="90"/>
      <c r="AMX54" s="90"/>
      <c r="AMY54" s="90"/>
      <c r="AMZ54" s="90"/>
      <c r="ANA54" s="90"/>
      <c r="ANB54" s="90"/>
      <c r="ANC54" s="90"/>
      <c r="AND54" s="90"/>
      <c r="ANE54" s="90"/>
      <c r="ANF54" s="90"/>
      <c r="ANG54" s="90"/>
      <c r="ANH54" s="90"/>
      <c r="ANI54" s="90"/>
      <c r="ANJ54" s="90"/>
      <c r="ANK54" s="90"/>
      <c r="ANL54" s="90"/>
      <c r="ANM54" s="90"/>
      <c r="ANN54" s="90"/>
      <c r="ANO54" s="90"/>
      <c r="ANP54" s="90"/>
      <c r="ANQ54" s="90"/>
      <c r="ANR54" s="90"/>
      <c r="ANS54" s="90"/>
      <c r="ANT54" s="90"/>
      <c r="ANU54" s="90"/>
      <c r="ANV54" s="90"/>
      <c r="ANW54" s="90"/>
      <c r="ANX54" s="90"/>
      <c r="ANY54" s="90"/>
      <c r="ANZ54" s="90"/>
      <c r="AOA54" s="90"/>
      <c r="AOB54" s="90"/>
      <c r="AOC54" s="90"/>
      <c r="AOD54" s="90"/>
      <c r="AOE54" s="90"/>
      <c r="AOF54" s="90"/>
      <c r="AOG54" s="90"/>
      <c r="AOH54" s="90"/>
      <c r="AOI54" s="90"/>
      <c r="AOJ54" s="90"/>
      <c r="AOK54" s="90"/>
      <c r="AOL54" s="90"/>
      <c r="AOM54" s="90"/>
      <c r="AON54" s="90"/>
      <c r="AOO54" s="90"/>
      <c r="AOP54" s="90"/>
      <c r="AOQ54" s="90"/>
      <c r="AOR54" s="90"/>
      <c r="AOS54" s="90"/>
      <c r="AOT54" s="90"/>
      <c r="AOU54" s="90"/>
      <c r="AOV54" s="90"/>
      <c r="AOW54" s="90"/>
      <c r="AOX54" s="90"/>
      <c r="AOY54" s="90"/>
      <c r="AOZ54" s="90"/>
      <c r="APA54" s="90"/>
      <c r="APB54" s="90"/>
      <c r="APC54" s="90"/>
      <c r="APD54" s="90"/>
      <c r="APE54" s="90"/>
      <c r="APF54" s="90"/>
      <c r="APG54" s="90"/>
      <c r="APH54" s="90"/>
      <c r="API54" s="90"/>
      <c r="APJ54" s="90"/>
      <c r="APK54" s="90"/>
      <c r="APL54" s="90"/>
      <c r="APM54" s="90"/>
      <c r="APN54" s="90"/>
      <c r="APO54" s="90"/>
      <c r="APP54" s="90"/>
      <c r="APQ54" s="90"/>
      <c r="APR54" s="90"/>
      <c r="APS54" s="90"/>
      <c r="APT54" s="90"/>
      <c r="APU54" s="90"/>
      <c r="APV54" s="90"/>
      <c r="APW54" s="90"/>
      <c r="APX54" s="90"/>
      <c r="APY54" s="90"/>
      <c r="APZ54" s="90"/>
      <c r="AQA54" s="90"/>
      <c r="AQB54" s="90"/>
      <c r="AQC54" s="90"/>
      <c r="AQD54" s="90"/>
      <c r="AQE54" s="90"/>
      <c r="AQF54" s="90"/>
      <c r="AQG54" s="90"/>
      <c r="AQH54" s="90"/>
      <c r="AQI54" s="90"/>
      <c r="AQJ54" s="90"/>
      <c r="AQK54" s="90"/>
      <c r="AQL54" s="90"/>
      <c r="AQM54" s="90"/>
      <c r="AQN54" s="90"/>
      <c r="AQO54" s="90"/>
      <c r="AQP54" s="90"/>
      <c r="AQQ54" s="90"/>
      <c r="AQR54" s="90"/>
      <c r="AQS54" s="90"/>
      <c r="AQT54" s="90"/>
      <c r="AQU54" s="90"/>
      <c r="AQV54" s="90"/>
      <c r="AQW54" s="90"/>
      <c r="AQX54" s="90"/>
      <c r="AQY54" s="90"/>
      <c r="AQZ54" s="90"/>
      <c r="ARA54" s="90"/>
      <c r="ARB54" s="90"/>
      <c r="ARC54" s="90"/>
      <c r="ARD54" s="90"/>
      <c r="ARE54" s="90"/>
      <c r="ARF54" s="90"/>
      <c r="ARG54" s="90"/>
      <c r="ARH54" s="90"/>
      <c r="ARI54" s="90"/>
      <c r="ARJ54" s="90"/>
      <c r="ARK54" s="90"/>
      <c r="ARL54" s="90"/>
      <c r="ARM54" s="90"/>
      <c r="ARN54" s="90"/>
      <c r="ARO54" s="90"/>
      <c r="ARP54" s="90"/>
      <c r="ARQ54" s="90"/>
      <c r="ARR54" s="90"/>
      <c r="ARS54" s="90"/>
      <c r="ART54" s="90"/>
      <c r="ARU54" s="90"/>
      <c r="ARV54" s="90"/>
      <c r="ARW54" s="90"/>
      <c r="ARX54" s="90"/>
      <c r="ARY54" s="90"/>
      <c r="ARZ54" s="90"/>
      <c r="ASA54" s="90"/>
      <c r="ASB54" s="90"/>
      <c r="ASC54" s="90"/>
      <c r="ASD54" s="90"/>
      <c r="ASE54" s="90"/>
      <c r="ASF54" s="90"/>
      <c r="ASG54" s="90"/>
      <c r="ASH54" s="90"/>
      <c r="ASI54" s="90"/>
      <c r="ASJ54" s="90"/>
      <c r="ASK54" s="90"/>
      <c r="ASL54" s="90"/>
      <c r="ASM54" s="90"/>
      <c r="ASN54" s="90"/>
      <c r="ASO54" s="90"/>
      <c r="ASP54" s="90"/>
      <c r="ASQ54" s="90"/>
      <c r="ASR54" s="90"/>
      <c r="ASS54" s="90"/>
      <c r="AST54" s="90"/>
      <c r="ASU54" s="90"/>
      <c r="ASV54" s="90"/>
      <c r="ASW54" s="90"/>
      <c r="ASX54" s="90"/>
      <c r="ASY54" s="90"/>
      <c r="ASZ54" s="90"/>
      <c r="ATA54" s="90"/>
      <c r="ATB54" s="90"/>
      <c r="ATC54" s="90"/>
      <c r="ATD54" s="90"/>
      <c r="ATE54" s="90"/>
      <c r="ATF54" s="90"/>
      <c r="ATG54" s="90"/>
      <c r="ATH54" s="90"/>
      <c r="ATI54" s="90"/>
      <c r="ATJ54" s="90"/>
      <c r="ATK54" s="90"/>
      <c r="ATL54" s="90"/>
      <c r="ATM54" s="90"/>
      <c r="ATN54" s="90"/>
      <c r="ATO54" s="90"/>
      <c r="ATP54" s="90"/>
      <c r="ATQ54" s="90"/>
      <c r="ATR54" s="90"/>
      <c r="ATS54" s="90"/>
      <c r="ATT54" s="90"/>
      <c r="ATU54" s="90"/>
      <c r="ATV54" s="90"/>
      <c r="ATW54" s="90"/>
      <c r="ATX54" s="90"/>
      <c r="ATY54" s="90"/>
      <c r="ATZ54" s="90"/>
      <c r="AUA54" s="90"/>
      <c r="AUB54" s="90"/>
      <c r="AUC54" s="90"/>
      <c r="AUD54" s="90"/>
      <c r="AUE54" s="90"/>
      <c r="AUF54" s="90"/>
      <c r="AUG54" s="90"/>
      <c r="AUH54" s="90"/>
      <c r="AUI54" s="90"/>
      <c r="AUJ54" s="90"/>
      <c r="AUK54" s="90"/>
      <c r="AUL54" s="90"/>
      <c r="AUM54" s="90"/>
      <c r="AUN54" s="90"/>
      <c r="AUO54" s="90"/>
      <c r="AUP54" s="90"/>
      <c r="AUQ54" s="90"/>
      <c r="AUR54" s="90"/>
      <c r="AUS54" s="90"/>
      <c r="AUT54" s="90"/>
      <c r="AUU54" s="90"/>
      <c r="AUV54" s="90"/>
      <c r="AUW54" s="90"/>
      <c r="AUX54" s="90"/>
      <c r="AUY54" s="90"/>
      <c r="AUZ54" s="90"/>
      <c r="AVA54" s="90"/>
      <c r="AVB54" s="90"/>
      <c r="AVC54" s="90"/>
      <c r="AVD54" s="90"/>
      <c r="AVE54" s="90"/>
      <c r="AVF54" s="90"/>
      <c r="AVG54" s="90"/>
      <c r="AVH54" s="90"/>
      <c r="AVI54" s="90"/>
      <c r="AVJ54" s="90"/>
      <c r="AVK54" s="90"/>
      <c r="AVL54" s="90"/>
      <c r="AVM54" s="90"/>
      <c r="AVN54" s="90"/>
      <c r="AVO54" s="90"/>
      <c r="AVP54" s="90"/>
      <c r="AVQ54" s="90"/>
      <c r="AVR54" s="90"/>
      <c r="AVS54" s="90"/>
      <c r="AVT54" s="90"/>
      <c r="AVU54" s="90"/>
      <c r="AVV54" s="90"/>
      <c r="AVW54" s="90"/>
      <c r="AVX54" s="90"/>
      <c r="AVY54" s="90"/>
      <c r="AVZ54" s="90"/>
      <c r="AWA54" s="90"/>
      <c r="AWB54" s="90"/>
      <c r="AWC54" s="90"/>
      <c r="AWD54" s="90"/>
      <c r="AWE54" s="90"/>
      <c r="AWF54" s="90"/>
      <c r="AWG54" s="90"/>
      <c r="AWH54" s="90"/>
      <c r="AWI54" s="90"/>
      <c r="AWJ54" s="90"/>
      <c r="AWK54" s="90"/>
      <c r="AWL54" s="90"/>
      <c r="AWM54" s="90"/>
      <c r="AWN54" s="90"/>
      <c r="AWO54" s="90"/>
      <c r="AWP54" s="90"/>
      <c r="AWQ54" s="90"/>
      <c r="AWR54" s="90"/>
      <c r="AWS54" s="90"/>
      <c r="AWT54" s="90"/>
      <c r="AWU54" s="90"/>
      <c r="AWV54" s="90"/>
      <c r="AWW54" s="90"/>
      <c r="AWX54" s="90"/>
      <c r="AWY54" s="90"/>
      <c r="AWZ54" s="90"/>
      <c r="AXA54" s="90"/>
      <c r="AXB54" s="90"/>
      <c r="AXC54" s="90"/>
      <c r="AXD54" s="90"/>
      <c r="AXE54" s="90"/>
      <c r="AXF54" s="90"/>
      <c r="AXG54" s="90"/>
      <c r="AXH54" s="90"/>
      <c r="AXI54" s="90"/>
      <c r="AXJ54" s="90"/>
      <c r="AXK54" s="90"/>
      <c r="AXL54" s="90"/>
      <c r="AXM54" s="90"/>
      <c r="AXN54" s="90"/>
      <c r="AXO54" s="90"/>
      <c r="AXP54" s="90"/>
      <c r="AXQ54" s="90"/>
      <c r="AXR54" s="90"/>
      <c r="AXS54" s="90"/>
      <c r="AXT54" s="90"/>
      <c r="AXU54" s="90"/>
      <c r="AXV54" s="90"/>
      <c r="AXW54" s="90"/>
      <c r="AXX54" s="90"/>
      <c r="AXY54" s="90"/>
      <c r="AXZ54" s="90"/>
      <c r="AYA54" s="90"/>
      <c r="AYB54" s="90"/>
      <c r="AYC54" s="90"/>
      <c r="AYD54" s="90"/>
      <c r="AYE54" s="90"/>
      <c r="AYF54" s="90"/>
      <c r="AYG54" s="90"/>
      <c r="AYH54" s="90"/>
      <c r="AYI54" s="90"/>
      <c r="AYJ54" s="90"/>
      <c r="AYK54" s="90"/>
      <c r="AYL54" s="90"/>
      <c r="AYM54" s="90"/>
      <c r="AYN54" s="90"/>
      <c r="AYO54" s="90"/>
      <c r="AYP54" s="90"/>
      <c r="AYQ54" s="90"/>
      <c r="AYR54" s="90"/>
      <c r="AYS54" s="90"/>
      <c r="AYT54" s="90"/>
      <c r="AYU54" s="90"/>
      <c r="AYV54" s="90"/>
      <c r="AYW54" s="90"/>
      <c r="AYX54" s="90"/>
      <c r="AYY54" s="90"/>
      <c r="AYZ54" s="90"/>
      <c r="AZA54" s="90"/>
      <c r="AZB54" s="90"/>
      <c r="AZC54" s="90"/>
      <c r="AZD54" s="90"/>
      <c r="AZE54" s="90"/>
      <c r="AZF54" s="90"/>
      <c r="AZG54" s="90"/>
      <c r="AZH54" s="90"/>
      <c r="AZI54" s="90"/>
      <c r="AZJ54" s="90"/>
      <c r="AZK54" s="90"/>
      <c r="AZL54" s="90"/>
      <c r="AZM54" s="90"/>
      <c r="AZN54" s="90"/>
      <c r="AZO54" s="90"/>
      <c r="AZP54" s="90"/>
      <c r="AZQ54" s="90"/>
      <c r="AZR54" s="90"/>
      <c r="AZS54" s="90"/>
      <c r="AZT54" s="90"/>
      <c r="AZU54" s="90"/>
      <c r="AZV54" s="90"/>
      <c r="AZW54" s="90"/>
      <c r="AZX54" s="90"/>
      <c r="AZY54" s="90"/>
      <c r="AZZ54" s="90"/>
      <c r="BAA54" s="90"/>
      <c r="BAB54" s="90"/>
      <c r="BAC54" s="90"/>
      <c r="BAD54" s="90"/>
      <c r="BAE54" s="90"/>
      <c r="BAF54" s="90"/>
      <c r="BAG54" s="90"/>
      <c r="BAH54" s="90"/>
      <c r="BAI54" s="90"/>
      <c r="BAJ54" s="90"/>
      <c r="BAK54" s="90"/>
      <c r="BAL54" s="90"/>
      <c r="BAM54" s="90"/>
      <c r="BAN54" s="90"/>
      <c r="BAO54" s="90"/>
      <c r="BAP54" s="90"/>
      <c r="BAQ54" s="90"/>
      <c r="BAR54" s="90"/>
      <c r="BAS54" s="90"/>
      <c r="BAT54" s="90"/>
      <c r="BAU54" s="90"/>
      <c r="BAV54" s="90"/>
      <c r="BAW54" s="90"/>
      <c r="BAX54" s="90"/>
      <c r="BAY54" s="90"/>
      <c r="BAZ54" s="90"/>
      <c r="BBA54" s="90"/>
      <c r="BBB54" s="90"/>
      <c r="BBC54" s="90"/>
      <c r="BBD54" s="90"/>
      <c r="BBE54" s="90"/>
      <c r="BBF54" s="90"/>
      <c r="BBG54" s="90"/>
      <c r="BBH54" s="90"/>
      <c r="BBI54" s="90"/>
      <c r="BBJ54" s="90"/>
      <c r="BBK54" s="90"/>
      <c r="BBL54" s="90"/>
      <c r="BBM54" s="90"/>
      <c r="BBN54" s="90"/>
      <c r="BBO54" s="90"/>
      <c r="BBP54" s="90"/>
      <c r="BBQ54" s="90"/>
      <c r="BBR54" s="90"/>
      <c r="BBS54" s="90"/>
      <c r="BBT54" s="90"/>
      <c r="BBU54" s="90"/>
      <c r="BBV54" s="90"/>
      <c r="BBW54" s="90"/>
      <c r="BBX54" s="90"/>
      <c r="BBY54" s="90"/>
      <c r="BBZ54" s="90"/>
      <c r="BCA54" s="90"/>
      <c r="BCB54" s="90"/>
      <c r="BCC54" s="90"/>
      <c r="BCD54" s="90"/>
      <c r="BCE54" s="90"/>
      <c r="BCF54" s="90"/>
      <c r="BCG54" s="90"/>
      <c r="BCH54" s="90"/>
      <c r="BCI54" s="90"/>
      <c r="BCJ54" s="90"/>
      <c r="BCK54" s="90"/>
      <c r="BCL54" s="90"/>
      <c r="BCM54" s="90"/>
      <c r="BCN54" s="90"/>
      <c r="BCO54" s="90"/>
      <c r="BCP54" s="90"/>
      <c r="BCQ54" s="90"/>
      <c r="BCR54" s="90"/>
      <c r="BCS54" s="90"/>
      <c r="BCT54" s="90"/>
      <c r="BCU54" s="90"/>
      <c r="BCV54" s="90"/>
      <c r="BCW54" s="90"/>
      <c r="BCX54" s="90"/>
      <c r="BCY54" s="90"/>
      <c r="BCZ54" s="90"/>
      <c r="BDA54" s="90"/>
      <c r="BDB54" s="90"/>
      <c r="BDC54" s="90"/>
      <c r="BDD54" s="90"/>
      <c r="BDE54" s="90"/>
      <c r="BDF54" s="90"/>
      <c r="BDG54" s="90"/>
      <c r="BDH54" s="90"/>
      <c r="BDI54" s="90"/>
      <c r="BDJ54" s="90"/>
      <c r="BDK54" s="90"/>
      <c r="BDL54" s="90"/>
      <c r="BDM54" s="90"/>
      <c r="BDN54" s="90"/>
      <c r="BDO54" s="90"/>
      <c r="BDP54" s="90"/>
      <c r="BDQ54" s="90"/>
      <c r="BDR54" s="90"/>
      <c r="BDS54" s="90"/>
      <c r="BDT54" s="90"/>
      <c r="BDU54" s="90"/>
      <c r="BDV54" s="90"/>
      <c r="BDW54" s="90"/>
      <c r="BDX54" s="90"/>
      <c r="BDY54" s="90"/>
      <c r="BDZ54" s="90"/>
      <c r="BEA54" s="90"/>
      <c r="BEB54" s="90"/>
      <c r="BEC54" s="90"/>
      <c r="BED54" s="90"/>
      <c r="BEE54" s="90"/>
      <c r="BEF54" s="90"/>
      <c r="BEG54" s="90"/>
      <c r="BEH54" s="90"/>
      <c r="BEI54" s="90"/>
      <c r="BEJ54" s="90"/>
      <c r="BEK54" s="90"/>
      <c r="BEL54" s="90"/>
      <c r="BEM54" s="90"/>
      <c r="BEN54" s="90"/>
      <c r="BEO54" s="90"/>
      <c r="BEP54" s="90"/>
      <c r="BEQ54" s="90"/>
      <c r="BER54" s="90"/>
      <c r="BES54" s="90"/>
      <c r="BET54" s="90"/>
      <c r="BEU54" s="90"/>
      <c r="BEV54" s="90"/>
      <c r="BEW54" s="90"/>
      <c r="BEX54" s="90"/>
      <c r="BEY54" s="90"/>
      <c r="BEZ54" s="90"/>
      <c r="BFA54" s="90"/>
      <c r="BFB54" s="90"/>
      <c r="BFC54" s="90"/>
      <c r="BFD54" s="90"/>
      <c r="BFE54" s="90"/>
      <c r="BFF54" s="90"/>
      <c r="BFG54" s="90"/>
      <c r="BFH54" s="90"/>
      <c r="BFI54" s="90"/>
      <c r="BFJ54" s="90"/>
      <c r="BFK54" s="90"/>
      <c r="BFL54" s="90"/>
      <c r="BFM54" s="90"/>
      <c r="BFN54" s="90"/>
      <c r="BFO54" s="90"/>
      <c r="BFP54" s="90"/>
      <c r="BFQ54" s="90"/>
      <c r="BFR54" s="90"/>
      <c r="BFS54" s="90"/>
      <c r="BFT54" s="90"/>
      <c r="BFU54" s="90"/>
      <c r="BFV54" s="90"/>
      <c r="BFW54" s="90"/>
      <c r="BFX54" s="90"/>
      <c r="BFY54" s="90"/>
      <c r="BFZ54" s="90"/>
      <c r="BGA54" s="90"/>
    </row>
    <row r="55" spans="1:1535" ht="12" customHeight="1" thickBot="1" x14ac:dyDescent="0.25">
      <c r="A55" s="383"/>
      <c r="B55" s="384"/>
      <c r="C55" s="186">
        <f>Zápisy!U16</f>
        <v>960</v>
      </c>
      <c r="D55" s="187">
        <f>Zápisy!V16</f>
        <v>995</v>
      </c>
      <c r="E55" s="169">
        <f>Zápisy!W1406</f>
        <v>926</v>
      </c>
      <c r="F55" s="179">
        <f>Zápisy!X1406</f>
        <v>980</v>
      </c>
      <c r="G55" s="141">
        <f>Zápisy!U2506</f>
        <v>872</v>
      </c>
      <c r="H55" s="187">
        <f>Zápisy!V2506</f>
        <v>1042</v>
      </c>
      <c r="I55" s="169">
        <f>Zápisy!U1207</f>
        <v>860</v>
      </c>
      <c r="J55" s="179">
        <f>Zápisy!V1207</f>
        <v>1012</v>
      </c>
      <c r="K55" s="141">
        <f>Zápisy!W2351</f>
        <v>948</v>
      </c>
      <c r="L55" s="187">
        <f>Zápisy!X2351</f>
        <v>1059</v>
      </c>
      <c r="M55" s="169">
        <f>Zápisy!W1010</f>
        <v>848</v>
      </c>
      <c r="N55" s="179">
        <f>Zápisy!X1010</f>
        <v>1002</v>
      </c>
      <c r="O55" s="141">
        <f>Zápisy!U2198</f>
        <v>969</v>
      </c>
      <c r="P55" s="187">
        <f>Zápisy!V2198</f>
        <v>972</v>
      </c>
      <c r="Q55" s="169">
        <f>Zápisy!U811</f>
        <v>907</v>
      </c>
      <c r="R55" s="179">
        <f>Zápisy!V811</f>
        <v>919</v>
      </c>
      <c r="S55" s="141">
        <f>Zápisy!W2043</f>
        <v>951</v>
      </c>
      <c r="T55" s="187">
        <f>Zápisy!X2043</f>
        <v>1047</v>
      </c>
      <c r="U55" s="169">
        <f>Zápisy!W614</f>
        <v>892</v>
      </c>
      <c r="V55" s="179">
        <f>Zápisy!X614</f>
        <v>1044</v>
      </c>
      <c r="W55" s="141">
        <f>Zápisy!U1890</f>
        <v>850</v>
      </c>
      <c r="X55" s="187">
        <f>Zápisy!V1890</f>
        <v>880</v>
      </c>
      <c r="Y55" s="169">
        <f>Zápisy!U415</f>
        <v>866</v>
      </c>
      <c r="Z55" s="179">
        <f>Zápisy!V415</f>
        <v>998</v>
      </c>
      <c r="AA55" s="141">
        <f>Zápisy!W1735</f>
        <v>900</v>
      </c>
      <c r="AB55" s="187">
        <f>Zápisy!X1735</f>
        <v>967</v>
      </c>
      <c r="AC55" s="169">
        <f>Zápisy!W218</f>
        <v>921</v>
      </c>
      <c r="AD55" s="179">
        <f>Zápisy!X218</f>
        <v>971</v>
      </c>
      <c r="AE55" s="141">
        <f>Zápisy!U1582</f>
        <v>952</v>
      </c>
      <c r="AF55" s="187">
        <f>Zápisy!V1582</f>
        <v>924</v>
      </c>
      <c r="AG55" s="324"/>
      <c r="AH55" s="325"/>
      <c r="AI55" s="360"/>
      <c r="AJ55" s="456"/>
      <c r="AK55" s="456"/>
      <c r="AL55" s="456"/>
      <c r="AM55" s="379"/>
      <c r="AN55" s="446"/>
      <c r="AO55" s="382"/>
      <c r="AP55" s="390"/>
      <c r="AQ55" s="398"/>
      <c r="AR55" s="393"/>
      <c r="AS55" s="366"/>
      <c r="AT55" s="363"/>
      <c r="AU55" s="387"/>
      <c r="AV55" s="90"/>
      <c r="AW55" s="332"/>
      <c r="AX55" s="333"/>
      <c r="AY55" s="332"/>
      <c r="AZ55" s="333"/>
      <c r="BA55" s="332"/>
      <c r="BB55" s="333"/>
      <c r="BC55" s="332"/>
      <c r="BD55" s="333"/>
      <c r="BE55" s="332"/>
      <c r="BF55" s="333"/>
      <c r="BG55" s="332"/>
      <c r="BH55" s="333"/>
      <c r="BI55" s="332"/>
      <c r="BJ55" s="333"/>
      <c r="BK55" s="332"/>
      <c r="BL55" s="333"/>
      <c r="BM55" s="332"/>
      <c r="BN55" s="333"/>
      <c r="BO55" s="332"/>
      <c r="BP55" s="333"/>
      <c r="BQ55" s="332"/>
      <c r="BR55" s="333"/>
      <c r="BS55" s="332"/>
      <c r="BT55" s="333"/>
      <c r="BU55" s="332"/>
      <c r="BV55" s="333"/>
      <c r="BW55" s="332"/>
      <c r="BX55" s="333"/>
      <c r="BY55" s="332"/>
      <c r="BZ55" s="333"/>
      <c r="CA55" s="332"/>
      <c r="CB55" s="333"/>
      <c r="CC55" s="90"/>
      <c r="CD55" s="332"/>
      <c r="CE55" s="333"/>
      <c r="CF55" s="332"/>
      <c r="CG55" s="333"/>
      <c r="CH55" s="332"/>
      <c r="CI55" s="333"/>
      <c r="CJ55" s="332"/>
      <c r="CK55" s="333"/>
      <c r="CL55" s="332"/>
      <c r="CM55" s="333"/>
      <c r="CN55" s="332"/>
      <c r="CO55" s="333"/>
      <c r="CP55" s="332"/>
      <c r="CQ55" s="333"/>
      <c r="CR55" s="332"/>
      <c r="CS55" s="333"/>
      <c r="CT55" s="332"/>
      <c r="CU55" s="333"/>
      <c r="CV55" s="332"/>
      <c r="CW55" s="333"/>
      <c r="CX55" s="332"/>
      <c r="CY55" s="333"/>
      <c r="CZ55" s="332"/>
      <c r="DA55" s="333"/>
      <c r="DB55" s="332"/>
      <c r="DC55" s="333"/>
      <c r="DD55" s="332"/>
      <c r="DE55" s="333"/>
      <c r="DF55" s="332"/>
      <c r="DG55" s="333"/>
      <c r="DH55" s="332"/>
      <c r="DI55" s="333"/>
      <c r="DJ55" s="151"/>
      <c r="DK55" s="332"/>
      <c r="DL55" s="333"/>
      <c r="DM55" s="332"/>
      <c r="DN55" s="333"/>
      <c r="DO55" s="332"/>
      <c r="DP55" s="333"/>
      <c r="DQ55" s="332"/>
      <c r="DR55" s="333"/>
      <c r="DS55" s="332"/>
      <c r="DT55" s="333"/>
      <c r="DU55" s="332"/>
      <c r="DV55" s="333"/>
      <c r="DW55" s="332"/>
      <c r="DX55" s="333"/>
      <c r="DY55" s="332"/>
      <c r="DZ55" s="333"/>
      <c r="EA55" s="332"/>
      <c r="EB55" s="333"/>
      <c r="EC55" s="332"/>
      <c r="ED55" s="333"/>
      <c r="EE55" s="332"/>
      <c r="EF55" s="333"/>
      <c r="EG55" s="332"/>
      <c r="EH55" s="333"/>
      <c r="EI55" s="332"/>
      <c r="EJ55" s="333"/>
      <c r="EK55" s="332"/>
      <c r="EL55" s="333"/>
      <c r="EM55" s="332"/>
      <c r="EN55" s="333"/>
      <c r="EO55" s="332"/>
      <c r="EP55" s="333"/>
      <c r="EQ55" s="90"/>
      <c r="ER55" s="332"/>
      <c r="ES55" s="333"/>
      <c r="ET55" s="332"/>
      <c r="EU55" s="333"/>
      <c r="EV55" s="332"/>
      <c r="EW55" s="333"/>
      <c r="EX55" s="332"/>
      <c r="EY55" s="333"/>
      <c r="EZ55" s="332"/>
      <c r="FA55" s="333"/>
      <c r="FB55" s="332"/>
      <c r="FC55" s="333"/>
      <c r="FD55" s="332"/>
      <c r="FE55" s="333"/>
      <c r="FF55" s="332"/>
      <c r="FG55" s="333"/>
      <c r="FH55" s="332"/>
      <c r="FI55" s="333"/>
      <c r="FJ55" s="332"/>
      <c r="FK55" s="333"/>
      <c r="FL55" s="332"/>
      <c r="FM55" s="333"/>
      <c r="FN55" s="332"/>
      <c r="FO55" s="333"/>
      <c r="FP55" s="332"/>
      <c r="FQ55" s="333"/>
      <c r="FR55" s="332"/>
      <c r="FS55" s="333"/>
      <c r="FT55" s="332"/>
      <c r="FU55" s="333"/>
      <c r="FV55" s="332"/>
      <c r="FW55" s="333"/>
      <c r="FX55" s="90"/>
      <c r="FY55" s="332"/>
      <c r="FZ55" s="333"/>
      <c r="GA55" s="332"/>
      <c r="GB55" s="333"/>
      <c r="GC55" s="332"/>
      <c r="GD55" s="333"/>
      <c r="GE55" s="332"/>
      <c r="GF55" s="333"/>
      <c r="GG55" s="332"/>
      <c r="GH55" s="333"/>
      <c r="GI55" s="332"/>
      <c r="GJ55" s="333"/>
      <c r="GK55" s="332"/>
      <c r="GL55" s="333"/>
      <c r="GM55" s="332"/>
      <c r="GN55" s="333"/>
      <c r="GO55" s="332"/>
      <c r="GP55" s="333"/>
      <c r="GQ55" s="332"/>
      <c r="GR55" s="333"/>
      <c r="GS55" s="332"/>
      <c r="GT55" s="333"/>
      <c r="GU55" s="332"/>
      <c r="GV55" s="333"/>
      <c r="GW55" s="332"/>
      <c r="GX55" s="333"/>
      <c r="GY55" s="332"/>
      <c r="GZ55" s="333"/>
      <c r="HA55" s="332"/>
      <c r="HB55" s="333"/>
      <c r="HC55" s="332"/>
      <c r="HD55" s="333"/>
      <c r="HE55" s="90"/>
      <c r="HF55" s="332"/>
      <c r="HG55" s="333"/>
      <c r="HH55" s="332"/>
      <c r="HI55" s="333"/>
      <c r="HJ55" s="332"/>
      <c r="HK55" s="333"/>
      <c r="HL55" s="332"/>
      <c r="HM55" s="333"/>
      <c r="HN55" s="332"/>
      <c r="HO55" s="333"/>
      <c r="HP55" s="332"/>
      <c r="HQ55" s="333"/>
      <c r="HR55" s="332"/>
      <c r="HS55" s="333"/>
      <c r="HT55" s="332"/>
      <c r="HU55" s="333"/>
      <c r="HV55" s="332"/>
      <c r="HW55" s="333"/>
      <c r="HX55" s="332"/>
      <c r="HY55" s="333"/>
      <c r="HZ55" s="332"/>
      <c r="IA55" s="333"/>
      <c r="IB55" s="332"/>
      <c r="IC55" s="333"/>
      <c r="ID55" s="332"/>
      <c r="IE55" s="333"/>
      <c r="IF55" s="332"/>
      <c r="IG55" s="333"/>
      <c r="IH55" s="332"/>
      <c r="II55" s="333"/>
      <c r="IJ55" s="332"/>
      <c r="IK55" s="333"/>
      <c r="IL55" s="90"/>
      <c r="IM55" s="332"/>
      <c r="IN55" s="333"/>
      <c r="IO55" s="332"/>
      <c r="IP55" s="333"/>
      <c r="IQ55" s="332"/>
      <c r="IR55" s="333"/>
      <c r="IS55" s="332"/>
      <c r="IT55" s="333"/>
      <c r="IU55" s="332"/>
      <c r="IV55" s="333"/>
      <c r="IW55" s="332"/>
      <c r="IX55" s="333"/>
      <c r="IY55" s="332"/>
      <c r="IZ55" s="333"/>
      <c r="JA55" s="332"/>
      <c r="JB55" s="333"/>
      <c r="JC55" s="332"/>
      <c r="JD55" s="333"/>
      <c r="JE55" s="332"/>
      <c r="JF55" s="333"/>
      <c r="JG55" s="332"/>
      <c r="JH55" s="333"/>
      <c r="JI55" s="332"/>
      <c r="JJ55" s="333"/>
      <c r="JK55" s="332"/>
      <c r="JL55" s="333"/>
      <c r="JM55" s="332"/>
      <c r="JN55" s="333"/>
      <c r="JO55" s="332"/>
      <c r="JP55" s="333"/>
      <c r="JQ55" s="332"/>
      <c r="JR55" s="333"/>
      <c r="JS55" s="90"/>
      <c r="JT55" s="332"/>
      <c r="JU55" s="333"/>
      <c r="JV55" s="332"/>
      <c r="JW55" s="333"/>
      <c r="JX55" s="332"/>
      <c r="JY55" s="333"/>
      <c r="JZ55" s="332"/>
      <c r="KA55" s="333"/>
      <c r="KB55" s="332"/>
      <c r="KC55" s="333"/>
      <c r="KD55" s="332"/>
      <c r="KE55" s="333"/>
      <c r="KF55" s="332"/>
      <c r="KG55" s="333"/>
      <c r="KH55" s="332"/>
      <c r="KI55" s="333"/>
      <c r="KJ55" s="332"/>
      <c r="KK55" s="333"/>
      <c r="KL55" s="332"/>
      <c r="KM55" s="333"/>
      <c r="KN55" s="332"/>
      <c r="KO55" s="333"/>
      <c r="KP55" s="332"/>
      <c r="KQ55" s="333"/>
      <c r="KR55" s="332"/>
      <c r="KS55" s="333"/>
      <c r="KT55" s="332"/>
      <c r="KU55" s="333"/>
      <c r="KV55" s="332"/>
      <c r="KW55" s="333"/>
      <c r="KX55" s="332"/>
      <c r="KY55" s="333"/>
      <c r="KZ55" s="90"/>
      <c r="LA55" s="332"/>
      <c r="LB55" s="333"/>
      <c r="LC55" s="332"/>
      <c r="LD55" s="333"/>
      <c r="LE55" s="332"/>
      <c r="LF55" s="333"/>
      <c r="LG55" s="332"/>
      <c r="LH55" s="333"/>
      <c r="LI55" s="332"/>
      <c r="LJ55" s="333"/>
      <c r="LK55" s="332"/>
      <c r="LL55" s="333"/>
      <c r="LM55" s="332"/>
      <c r="LN55" s="333"/>
      <c r="LO55" s="332"/>
      <c r="LP55" s="333"/>
      <c r="LQ55" s="332"/>
      <c r="LR55" s="333"/>
      <c r="LS55" s="332"/>
      <c r="LT55" s="333"/>
      <c r="LU55" s="332"/>
      <c r="LV55" s="333"/>
      <c r="LW55" s="332"/>
      <c r="LX55" s="333"/>
      <c r="LY55" s="332"/>
      <c r="LZ55" s="333"/>
      <c r="MA55" s="332"/>
      <c r="MB55" s="333"/>
      <c r="MC55" s="332"/>
      <c r="MD55" s="333"/>
      <c r="ME55" s="332"/>
      <c r="MF55" s="333"/>
      <c r="MG55" s="90"/>
      <c r="MH55" s="465"/>
      <c r="MI55" s="153"/>
      <c r="MJ55" s="468"/>
      <c r="MK55" s="157"/>
      <c r="ML55" s="339"/>
      <c r="MM55" s="153"/>
      <c r="MN55" s="465"/>
      <c r="MO55" s="90"/>
      <c r="MP55" s="327"/>
      <c r="MQ55" s="90"/>
      <c r="MR55" s="90"/>
      <c r="MS55" s="90"/>
      <c r="MT55" s="90"/>
      <c r="MU55" s="90"/>
      <c r="MV55" s="90"/>
      <c r="MW55" s="90"/>
      <c r="MX55" s="90"/>
      <c r="MY55" s="90"/>
      <c r="MZ55" s="90"/>
      <c r="NA55" s="90"/>
      <c r="NB55" s="90"/>
      <c r="NC55" s="90"/>
      <c r="ND55" s="90"/>
      <c r="NE55" s="90"/>
      <c r="NF55" s="90"/>
      <c r="NG55" s="90"/>
      <c r="NH55" s="90"/>
      <c r="NI55" s="90"/>
      <c r="NJ55" s="90"/>
      <c r="NK55" s="90"/>
      <c r="NL55" s="90"/>
      <c r="NM55" s="90"/>
      <c r="NN55" s="90"/>
      <c r="NO55" s="90"/>
      <c r="NP55" s="90"/>
      <c r="NQ55" s="90"/>
      <c r="NR55" s="90"/>
      <c r="NS55" s="90"/>
      <c r="NT55" s="90"/>
      <c r="NU55" s="90"/>
      <c r="NV55" s="90"/>
      <c r="NW55" s="90"/>
      <c r="NX55" s="90"/>
      <c r="NY55" s="90"/>
      <c r="NZ55" s="90"/>
      <c r="OA55" s="90"/>
      <c r="OB55" s="90"/>
      <c r="OC55" s="90"/>
      <c r="OD55" s="90"/>
      <c r="OE55" s="90"/>
      <c r="OF55" s="90"/>
      <c r="OG55" s="90"/>
      <c r="OH55" s="90"/>
      <c r="OI55" s="90"/>
      <c r="OJ55" s="90"/>
      <c r="OK55" s="90"/>
      <c r="OL55" s="90"/>
      <c r="OM55" s="90"/>
      <c r="ON55" s="90"/>
      <c r="OO55" s="90"/>
      <c r="OP55" s="90"/>
      <c r="OQ55" s="90"/>
      <c r="OR55" s="90"/>
      <c r="OS55" s="90"/>
      <c r="OT55" s="90"/>
      <c r="OU55" s="90"/>
      <c r="OV55" s="90"/>
      <c r="OW55" s="90"/>
      <c r="OX55" s="90"/>
      <c r="OY55" s="90"/>
      <c r="OZ55" s="90"/>
      <c r="PA55" s="90"/>
      <c r="PB55" s="90"/>
      <c r="PC55" s="90"/>
      <c r="PD55" s="90"/>
      <c r="PE55" s="90"/>
      <c r="PF55" s="90"/>
      <c r="PG55" s="90"/>
      <c r="PH55" s="90"/>
      <c r="PI55" s="90"/>
      <c r="PJ55" s="90"/>
      <c r="PK55" s="90"/>
      <c r="PL55" s="90"/>
      <c r="PM55" s="90"/>
      <c r="PN55" s="90"/>
      <c r="PO55" s="90"/>
      <c r="PP55" s="90"/>
      <c r="PQ55" s="90"/>
      <c r="PR55" s="90"/>
      <c r="PS55" s="90"/>
      <c r="PT55" s="90"/>
      <c r="PU55" s="90"/>
      <c r="PV55" s="90"/>
      <c r="PW55" s="90"/>
      <c r="PX55" s="90"/>
      <c r="PY55" s="90"/>
      <c r="PZ55" s="90"/>
      <c r="QA55" s="90"/>
      <c r="QB55" s="90"/>
      <c r="QC55" s="90"/>
      <c r="QD55" s="90"/>
      <c r="QE55" s="90"/>
      <c r="QF55" s="90"/>
      <c r="QG55" s="90"/>
      <c r="QH55" s="90"/>
      <c r="QI55" s="90"/>
      <c r="QJ55" s="90"/>
      <c r="QK55" s="90"/>
      <c r="QL55" s="90"/>
      <c r="QM55" s="90"/>
      <c r="QN55" s="90"/>
      <c r="QO55" s="90"/>
      <c r="QP55" s="90"/>
      <c r="QQ55" s="90"/>
      <c r="QR55" s="90"/>
      <c r="QS55" s="90"/>
      <c r="QT55" s="90"/>
      <c r="QU55" s="90"/>
      <c r="QV55" s="90"/>
      <c r="QW55" s="90"/>
      <c r="QX55" s="90"/>
      <c r="QY55" s="90"/>
      <c r="QZ55" s="90"/>
      <c r="RA55" s="90"/>
      <c r="RB55" s="90"/>
      <c r="RC55" s="90"/>
      <c r="RD55" s="90"/>
      <c r="RE55" s="90"/>
      <c r="RF55" s="90"/>
      <c r="RG55" s="90"/>
      <c r="RH55" s="90"/>
      <c r="RI55" s="90"/>
      <c r="RJ55" s="90"/>
      <c r="RK55" s="90"/>
      <c r="RL55" s="90"/>
      <c r="RM55" s="90"/>
      <c r="RN55" s="90"/>
      <c r="RO55" s="90"/>
      <c r="RP55" s="90"/>
      <c r="RQ55" s="90"/>
      <c r="RR55" s="90"/>
      <c r="RS55" s="90"/>
      <c r="RT55" s="90"/>
      <c r="RU55" s="90"/>
      <c r="RV55" s="90"/>
      <c r="RW55" s="90"/>
      <c r="RX55" s="90"/>
      <c r="RY55" s="90"/>
      <c r="RZ55" s="90"/>
      <c r="SA55" s="90"/>
      <c r="SB55" s="90"/>
      <c r="SC55" s="90"/>
      <c r="SD55" s="90"/>
      <c r="SE55" s="90"/>
      <c r="SF55" s="90"/>
      <c r="SG55" s="90"/>
      <c r="SH55" s="90"/>
      <c r="SI55" s="90"/>
      <c r="SJ55" s="90"/>
      <c r="SK55" s="90"/>
      <c r="SL55" s="90"/>
      <c r="SM55" s="90"/>
      <c r="SN55" s="90"/>
      <c r="SO55" s="90"/>
      <c r="SP55" s="90"/>
      <c r="SQ55" s="90"/>
      <c r="SR55" s="90"/>
      <c r="SS55" s="90"/>
      <c r="ST55" s="90"/>
      <c r="SU55" s="90"/>
      <c r="SV55" s="90"/>
      <c r="SW55" s="90"/>
      <c r="SX55" s="90"/>
      <c r="SY55" s="90"/>
      <c r="SZ55" s="90"/>
      <c r="TA55" s="90"/>
      <c r="TB55" s="90"/>
      <c r="TC55" s="90"/>
      <c r="TD55" s="90"/>
      <c r="TE55" s="90"/>
      <c r="TF55" s="90"/>
      <c r="TG55" s="90"/>
      <c r="TH55" s="90"/>
      <c r="TI55" s="90"/>
      <c r="TJ55" s="90"/>
      <c r="TK55" s="90"/>
      <c r="TL55" s="90"/>
      <c r="TM55" s="90"/>
      <c r="TN55" s="90"/>
      <c r="TO55" s="90"/>
      <c r="TP55" s="90"/>
      <c r="TQ55" s="90"/>
      <c r="TR55" s="90"/>
      <c r="TS55" s="90"/>
      <c r="TT55" s="90"/>
      <c r="TU55" s="90"/>
      <c r="TV55" s="90"/>
      <c r="TW55" s="90"/>
      <c r="TX55" s="90"/>
      <c r="TY55" s="90"/>
      <c r="TZ55" s="90"/>
      <c r="UA55" s="90"/>
      <c r="UB55" s="90"/>
      <c r="UC55" s="90"/>
      <c r="UD55" s="90"/>
      <c r="UE55" s="90"/>
      <c r="UF55" s="90"/>
      <c r="UG55" s="90"/>
      <c r="UH55" s="90"/>
      <c r="UI55" s="90"/>
      <c r="UJ55" s="90"/>
      <c r="UK55" s="90"/>
      <c r="UL55" s="90"/>
      <c r="UM55" s="90"/>
      <c r="UN55" s="90"/>
      <c r="UO55" s="90"/>
      <c r="UP55" s="90"/>
      <c r="UQ55" s="90"/>
      <c r="UR55" s="90"/>
      <c r="US55" s="90"/>
      <c r="UT55" s="90"/>
      <c r="UU55" s="90"/>
      <c r="UV55" s="90"/>
      <c r="UW55" s="90"/>
      <c r="UX55" s="90"/>
      <c r="UY55" s="90"/>
      <c r="UZ55" s="90"/>
      <c r="VA55" s="90"/>
      <c r="VB55" s="90"/>
      <c r="VC55" s="90"/>
      <c r="VD55" s="90"/>
      <c r="VE55" s="90"/>
      <c r="VF55" s="90"/>
      <c r="VG55" s="90"/>
      <c r="VH55" s="90"/>
      <c r="VI55" s="90"/>
      <c r="VJ55" s="90"/>
      <c r="VK55" s="90"/>
      <c r="VL55" s="90"/>
      <c r="VM55" s="90"/>
      <c r="VN55" s="90"/>
      <c r="VO55" s="90"/>
      <c r="VP55" s="90"/>
      <c r="VQ55" s="90"/>
      <c r="VR55" s="90"/>
      <c r="VS55" s="90"/>
      <c r="VT55" s="90"/>
      <c r="VU55" s="90"/>
      <c r="VV55" s="90"/>
      <c r="VW55" s="90"/>
      <c r="VX55" s="90"/>
      <c r="VY55" s="90"/>
      <c r="VZ55" s="90"/>
      <c r="WA55" s="90"/>
      <c r="WB55" s="90"/>
      <c r="WC55" s="90"/>
      <c r="WD55" s="90"/>
      <c r="WE55" s="90"/>
      <c r="WF55" s="90"/>
      <c r="WG55" s="90"/>
      <c r="WH55" s="90"/>
      <c r="WI55" s="90"/>
      <c r="WJ55" s="90"/>
      <c r="WK55" s="90"/>
      <c r="WL55" s="90"/>
      <c r="WM55" s="90"/>
      <c r="WN55" s="90"/>
      <c r="WO55" s="90"/>
      <c r="WP55" s="90"/>
      <c r="WQ55" s="90"/>
      <c r="WR55" s="90"/>
      <c r="WS55" s="90"/>
      <c r="WT55" s="90"/>
      <c r="WU55" s="90"/>
      <c r="WV55" s="90"/>
      <c r="WW55" s="90"/>
      <c r="WX55" s="90"/>
      <c r="WY55" s="90"/>
      <c r="WZ55" s="90"/>
      <c r="XA55" s="90"/>
      <c r="XB55" s="90"/>
      <c r="XC55" s="90"/>
      <c r="XD55" s="90"/>
      <c r="XE55" s="90"/>
      <c r="XF55" s="90"/>
      <c r="XG55" s="90"/>
      <c r="XH55" s="90"/>
      <c r="XI55" s="90"/>
      <c r="XJ55" s="90"/>
      <c r="XK55" s="90"/>
      <c r="XL55" s="90"/>
      <c r="XM55" s="90"/>
      <c r="XN55" s="90"/>
      <c r="XO55" s="90"/>
      <c r="XP55" s="90"/>
      <c r="XQ55" s="90"/>
      <c r="XR55" s="90"/>
      <c r="XS55" s="90"/>
      <c r="XT55" s="90"/>
      <c r="XU55" s="90"/>
      <c r="XV55" s="90"/>
      <c r="XW55" s="90"/>
      <c r="XX55" s="90"/>
      <c r="XY55" s="90"/>
      <c r="XZ55" s="90"/>
      <c r="YA55" s="90"/>
      <c r="YB55" s="90"/>
      <c r="YC55" s="90"/>
      <c r="YD55" s="90"/>
      <c r="YE55" s="90"/>
      <c r="YF55" s="90"/>
      <c r="YG55" s="90"/>
      <c r="YH55" s="90"/>
      <c r="YI55" s="90"/>
      <c r="YJ55" s="90"/>
      <c r="YK55" s="90"/>
      <c r="YL55" s="90"/>
      <c r="YM55" s="90"/>
      <c r="YN55" s="90"/>
      <c r="YO55" s="90"/>
      <c r="YP55" s="90"/>
      <c r="YQ55" s="90"/>
      <c r="YR55" s="90"/>
      <c r="YS55" s="90"/>
      <c r="YT55" s="90"/>
      <c r="YU55" s="90"/>
      <c r="YV55" s="90"/>
      <c r="YW55" s="90"/>
      <c r="YX55" s="90"/>
      <c r="YY55" s="90"/>
      <c r="YZ55" s="90"/>
      <c r="ZA55" s="90"/>
      <c r="ZB55" s="90"/>
      <c r="ZC55" s="90"/>
      <c r="ZD55" s="90"/>
      <c r="ZE55" s="90"/>
      <c r="ZF55" s="90"/>
      <c r="ZG55" s="90"/>
      <c r="ZH55" s="90"/>
      <c r="ZI55" s="90"/>
      <c r="ZJ55" s="90"/>
      <c r="ZK55" s="90"/>
      <c r="ZL55" s="90"/>
      <c r="ZM55" s="90"/>
      <c r="ZN55" s="90"/>
      <c r="ZO55" s="90"/>
      <c r="ZP55" s="90"/>
      <c r="ZQ55" s="90"/>
      <c r="ZR55" s="90"/>
      <c r="ZS55" s="90"/>
      <c r="ZT55" s="90"/>
      <c r="ZU55" s="90"/>
      <c r="ZV55" s="90"/>
      <c r="ZW55" s="90"/>
      <c r="ZX55" s="90"/>
      <c r="ZY55" s="90"/>
      <c r="ZZ55" s="90"/>
      <c r="AAA55" s="90"/>
      <c r="AAB55" s="90"/>
      <c r="AAC55" s="90"/>
      <c r="AAD55" s="90"/>
      <c r="AAE55" s="90"/>
      <c r="AAF55" s="90"/>
      <c r="AAG55" s="90"/>
      <c r="AAH55" s="90"/>
      <c r="AAI55" s="90"/>
      <c r="AAJ55" s="90"/>
      <c r="AAK55" s="90"/>
      <c r="AAL55" s="90"/>
      <c r="AAM55" s="90"/>
      <c r="AAN55" s="90"/>
      <c r="AAO55" s="90"/>
      <c r="AAP55" s="90"/>
      <c r="AAQ55" s="90"/>
      <c r="AAR55" s="90"/>
      <c r="AAS55" s="90"/>
      <c r="AAT55" s="90"/>
      <c r="AAU55" s="90"/>
      <c r="AAV55" s="90"/>
      <c r="AAW55" s="90"/>
      <c r="AAX55" s="90"/>
      <c r="AAY55" s="90"/>
      <c r="AAZ55" s="90"/>
      <c r="ABA55" s="90"/>
      <c r="ABB55" s="90"/>
      <c r="ABC55" s="90"/>
      <c r="ABD55" s="90"/>
      <c r="ABE55" s="90"/>
      <c r="ABF55" s="90"/>
      <c r="ABG55" s="90"/>
      <c r="ABH55" s="90"/>
      <c r="ABI55" s="90"/>
      <c r="ABJ55" s="90"/>
      <c r="ABK55" s="90"/>
      <c r="ABL55" s="90"/>
      <c r="ABM55" s="90"/>
      <c r="ABN55" s="90"/>
      <c r="ABO55" s="90"/>
      <c r="ABP55" s="90"/>
      <c r="ABQ55" s="90"/>
      <c r="ABR55" s="90"/>
      <c r="ABS55" s="90"/>
      <c r="ABT55" s="90"/>
      <c r="ABU55" s="90"/>
      <c r="ABV55" s="90"/>
      <c r="ABW55" s="90"/>
      <c r="ABX55" s="90"/>
      <c r="ABY55" s="90"/>
      <c r="ABZ55" s="90"/>
      <c r="ACA55" s="90"/>
      <c r="ACB55" s="90"/>
      <c r="ACC55" s="90"/>
      <c r="ACD55" s="90"/>
      <c r="ACE55" s="90"/>
      <c r="ACF55" s="90"/>
      <c r="ACG55" s="90"/>
      <c r="ACH55" s="90"/>
      <c r="ACI55" s="90"/>
      <c r="ACJ55" s="90"/>
      <c r="ACK55" s="90"/>
      <c r="ACL55" s="90"/>
      <c r="ACM55" s="90"/>
      <c r="ACN55" s="90"/>
      <c r="ACO55" s="90"/>
      <c r="ACP55" s="90"/>
      <c r="ACQ55" s="90"/>
      <c r="ACR55" s="90"/>
      <c r="ACS55" s="90"/>
      <c r="ACT55" s="90"/>
      <c r="ACU55" s="90"/>
      <c r="ACV55" s="90"/>
      <c r="ACW55" s="90"/>
      <c r="ACX55" s="90"/>
      <c r="ACY55" s="90"/>
      <c r="ACZ55" s="90"/>
      <c r="ADA55" s="90"/>
      <c r="ADB55" s="90"/>
      <c r="ADC55" s="90"/>
      <c r="ADD55" s="90"/>
      <c r="ADE55" s="90"/>
      <c r="ADF55" s="90"/>
      <c r="ADG55" s="90"/>
      <c r="ADH55" s="90"/>
      <c r="ADI55" s="90"/>
      <c r="ADJ55" s="90"/>
      <c r="ADK55" s="90"/>
      <c r="ADL55" s="90"/>
      <c r="ADM55" s="90"/>
      <c r="ADN55" s="90"/>
      <c r="ADO55" s="90"/>
      <c r="ADP55" s="90"/>
      <c r="ADQ55" s="90"/>
      <c r="ADR55" s="90"/>
      <c r="ADS55" s="90"/>
      <c r="ADT55" s="90"/>
      <c r="ADU55" s="90"/>
      <c r="ADV55" s="90"/>
      <c r="ADW55" s="90"/>
      <c r="ADX55" s="90"/>
      <c r="ADY55" s="90"/>
      <c r="ADZ55" s="90"/>
      <c r="AEA55" s="90"/>
      <c r="AEB55" s="90"/>
      <c r="AEC55" s="90"/>
      <c r="AED55" s="90"/>
      <c r="AEE55" s="90"/>
      <c r="AEF55" s="90"/>
      <c r="AEG55" s="90"/>
      <c r="AEH55" s="90"/>
      <c r="AEI55" s="90"/>
      <c r="AEJ55" s="90"/>
      <c r="AEK55" s="90"/>
      <c r="AEL55" s="90"/>
      <c r="AEM55" s="90"/>
      <c r="AEN55" s="90"/>
      <c r="AEO55" s="90"/>
      <c r="AEP55" s="90"/>
      <c r="AEQ55" s="90"/>
      <c r="AER55" s="90"/>
      <c r="AES55" s="90"/>
      <c r="AET55" s="90"/>
      <c r="AEU55" s="90"/>
      <c r="AEV55" s="90"/>
      <c r="AEW55" s="90"/>
      <c r="AEX55" s="90"/>
      <c r="AEY55" s="90"/>
      <c r="AEZ55" s="90"/>
      <c r="AFA55" s="90"/>
      <c r="AFB55" s="90"/>
      <c r="AFC55" s="90"/>
      <c r="AFD55" s="90"/>
      <c r="AFE55" s="90"/>
      <c r="AFF55" s="90"/>
      <c r="AFG55" s="90"/>
      <c r="AFH55" s="90"/>
      <c r="AFI55" s="90"/>
      <c r="AFJ55" s="90"/>
      <c r="AFK55" s="90"/>
      <c r="AFL55" s="90"/>
      <c r="AFM55" s="90"/>
      <c r="AFN55" s="90"/>
      <c r="AFO55" s="90"/>
      <c r="AFP55" s="90"/>
      <c r="AFQ55" s="90"/>
      <c r="AFR55" s="90"/>
      <c r="AFS55" s="90"/>
      <c r="AFT55" s="90"/>
      <c r="AFU55" s="90"/>
      <c r="AFV55" s="90"/>
      <c r="AFW55" s="90"/>
      <c r="AFX55" s="90"/>
      <c r="AFY55" s="90"/>
      <c r="AFZ55" s="90"/>
      <c r="AGA55" s="90"/>
      <c r="AGB55" s="90"/>
      <c r="AGC55" s="90"/>
      <c r="AGD55" s="90"/>
      <c r="AGE55" s="90"/>
      <c r="AGF55" s="90"/>
      <c r="AGG55" s="90"/>
      <c r="AGH55" s="90"/>
      <c r="AGI55" s="90"/>
      <c r="AGJ55" s="90"/>
      <c r="AGK55" s="90"/>
      <c r="AGL55" s="90"/>
      <c r="AGM55" s="90"/>
      <c r="AGN55" s="90"/>
      <c r="AGO55" s="90"/>
      <c r="AGP55" s="90"/>
      <c r="AGQ55" s="90"/>
      <c r="AGR55" s="90"/>
      <c r="AGS55" s="90"/>
      <c r="AGT55" s="90"/>
      <c r="AGU55" s="90"/>
      <c r="AGV55" s="90"/>
      <c r="AGW55" s="90"/>
      <c r="AGX55" s="90"/>
      <c r="AGY55" s="90"/>
      <c r="AGZ55" s="90"/>
      <c r="AHA55" s="90"/>
      <c r="AHB55" s="90"/>
      <c r="AHC55" s="90"/>
      <c r="AHD55" s="90"/>
      <c r="AHE55" s="90"/>
      <c r="AHF55" s="90"/>
      <c r="AHG55" s="90"/>
      <c r="AHH55" s="90"/>
      <c r="AHI55" s="90"/>
      <c r="AHJ55" s="90"/>
      <c r="AHK55" s="90"/>
      <c r="AHL55" s="90"/>
      <c r="AHM55" s="90"/>
      <c r="AHN55" s="90"/>
      <c r="AHO55" s="90"/>
      <c r="AHP55" s="90"/>
      <c r="AHQ55" s="90"/>
      <c r="AHR55" s="90"/>
      <c r="AHS55" s="90"/>
      <c r="AHT55" s="90"/>
      <c r="AHU55" s="90"/>
      <c r="AHV55" s="90"/>
      <c r="AHW55" s="90"/>
      <c r="AHX55" s="90"/>
      <c r="AHY55" s="90"/>
      <c r="AHZ55" s="90"/>
      <c r="AIA55" s="90"/>
      <c r="AIB55" s="90"/>
      <c r="AIC55" s="90"/>
      <c r="AID55" s="90"/>
      <c r="AIE55" s="90"/>
      <c r="AIF55" s="90"/>
      <c r="AIG55" s="90"/>
      <c r="AIH55" s="90"/>
      <c r="AII55" s="90"/>
      <c r="AIJ55" s="90"/>
      <c r="AIK55" s="90"/>
      <c r="AIL55" s="90"/>
      <c r="AIM55" s="90"/>
      <c r="AIN55" s="90"/>
      <c r="AIO55" s="90"/>
      <c r="AIP55" s="90"/>
      <c r="AIQ55" s="90"/>
      <c r="AIR55" s="90"/>
      <c r="AIS55" s="90"/>
      <c r="AIT55" s="90"/>
      <c r="AIU55" s="90"/>
      <c r="AIV55" s="90"/>
      <c r="AIW55" s="90"/>
      <c r="AIX55" s="90"/>
      <c r="AIY55" s="90"/>
      <c r="AIZ55" s="90"/>
      <c r="AJA55" s="90"/>
      <c r="AJB55" s="90"/>
      <c r="AJC55" s="90"/>
      <c r="AJD55" s="90"/>
      <c r="AJE55" s="90"/>
      <c r="AJF55" s="90"/>
      <c r="AJG55" s="90"/>
      <c r="AJH55" s="90"/>
      <c r="AJI55" s="90"/>
      <c r="AJJ55" s="90"/>
      <c r="AJK55" s="90"/>
      <c r="AJL55" s="90"/>
      <c r="AJM55" s="90"/>
      <c r="AJN55" s="90"/>
      <c r="AJO55" s="90"/>
      <c r="AJP55" s="90"/>
      <c r="AJQ55" s="90"/>
      <c r="AJR55" s="90"/>
      <c r="AJS55" s="90"/>
      <c r="AJT55" s="90"/>
      <c r="AJU55" s="90"/>
      <c r="AJV55" s="90"/>
      <c r="AJW55" s="90"/>
      <c r="AJX55" s="90"/>
      <c r="AJY55" s="90"/>
      <c r="AJZ55" s="90"/>
      <c r="AKA55" s="90"/>
      <c r="AKB55" s="90"/>
      <c r="AKC55" s="90"/>
      <c r="AKD55" s="90"/>
      <c r="AKE55" s="90"/>
      <c r="AKF55" s="90"/>
      <c r="AKG55" s="90"/>
      <c r="AKH55" s="90"/>
      <c r="AKI55" s="90"/>
      <c r="AKJ55" s="90"/>
      <c r="AKK55" s="90"/>
      <c r="AKL55" s="90"/>
      <c r="AKM55" s="90"/>
      <c r="AKN55" s="90"/>
      <c r="AKO55" s="90"/>
      <c r="AKP55" s="90"/>
      <c r="AKQ55" s="90"/>
      <c r="AKR55" s="90"/>
      <c r="AKS55" s="90"/>
      <c r="AKT55" s="90"/>
      <c r="AKU55" s="90"/>
      <c r="AKV55" s="90"/>
      <c r="AKW55" s="90"/>
      <c r="AKX55" s="90"/>
      <c r="AKY55" s="90"/>
      <c r="AKZ55" s="90"/>
      <c r="ALA55" s="90"/>
      <c r="ALB55" s="90"/>
      <c r="ALC55" s="90"/>
      <c r="ALD55" s="90"/>
      <c r="ALE55" s="90"/>
      <c r="ALF55" s="90"/>
      <c r="ALG55" s="90"/>
      <c r="ALH55" s="90"/>
      <c r="ALI55" s="90"/>
      <c r="ALJ55" s="90"/>
      <c r="ALK55" s="90"/>
      <c r="ALL55" s="90"/>
      <c r="ALM55" s="90"/>
      <c r="ALN55" s="90"/>
      <c r="ALO55" s="90"/>
      <c r="ALP55" s="90"/>
      <c r="ALQ55" s="90"/>
      <c r="ALR55" s="90"/>
      <c r="ALS55" s="90"/>
      <c r="ALT55" s="90"/>
      <c r="ALU55" s="90"/>
      <c r="ALV55" s="90"/>
      <c r="ALW55" s="90"/>
      <c r="ALX55" s="90"/>
      <c r="ALY55" s="90"/>
      <c r="ALZ55" s="90"/>
      <c r="AMA55" s="90"/>
      <c r="AMB55" s="90"/>
      <c r="AMC55" s="90"/>
      <c r="AMD55" s="90"/>
      <c r="AME55" s="90"/>
      <c r="AMF55" s="90"/>
      <c r="AMG55" s="90"/>
      <c r="AMH55" s="90"/>
      <c r="AMI55" s="90"/>
      <c r="AMJ55" s="90"/>
      <c r="AMK55" s="90"/>
      <c r="AML55" s="90"/>
      <c r="AMM55" s="90"/>
      <c r="AMN55" s="90"/>
      <c r="AMO55" s="90"/>
      <c r="AMP55" s="90"/>
      <c r="AMQ55" s="90"/>
      <c r="AMR55" s="90"/>
      <c r="AMS55" s="90"/>
      <c r="AMT55" s="90"/>
      <c r="AMU55" s="90"/>
      <c r="AMV55" s="90"/>
      <c r="AMW55" s="90"/>
      <c r="AMX55" s="90"/>
      <c r="AMY55" s="90"/>
      <c r="AMZ55" s="90"/>
      <c r="ANA55" s="90"/>
      <c r="ANB55" s="90"/>
      <c r="ANC55" s="90"/>
      <c r="AND55" s="90"/>
      <c r="ANE55" s="90"/>
      <c r="ANF55" s="90"/>
      <c r="ANG55" s="90"/>
      <c r="ANH55" s="90"/>
      <c r="ANI55" s="90"/>
      <c r="ANJ55" s="90"/>
      <c r="ANK55" s="90"/>
      <c r="ANL55" s="90"/>
      <c r="ANM55" s="90"/>
      <c r="ANN55" s="90"/>
      <c r="ANO55" s="90"/>
      <c r="ANP55" s="90"/>
      <c r="ANQ55" s="90"/>
      <c r="ANR55" s="90"/>
      <c r="ANS55" s="90"/>
      <c r="ANT55" s="90"/>
      <c r="ANU55" s="90"/>
      <c r="ANV55" s="90"/>
      <c r="ANW55" s="90"/>
      <c r="ANX55" s="90"/>
      <c r="ANY55" s="90"/>
      <c r="ANZ55" s="90"/>
      <c r="AOA55" s="90"/>
      <c r="AOB55" s="90"/>
      <c r="AOC55" s="90"/>
      <c r="AOD55" s="90"/>
      <c r="AOE55" s="90"/>
      <c r="AOF55" s="90"/>
      <c r="AOG55" s="90"/>
      <c r="AOH55" s="90"/>
      <c r="AOI55" s="90"/>
      <c r="AOJ55" s="90"/>
      <c r="AOK55" s="90"/>
      <c r="AOL55" s="90"/>
      <c r="AOM55" s="90"/>
      <c r="AON55" s="90"/>
      <c r="AOO55" s="90"/>
      <c r="AOP55" s="90"/>
      <c r="AOQ55" s="90"/>
      <c r="AOR55" s="90"/>
      <c r="AOS55" s="90"/>
      <c r="AOT55" s="90"/>
      <c r="AOU55" s="90"/>
      <c r="AOV55" s="90"/>
      <c r="AOW55" s="90"/>
      <c r="AOX55" s="90"/>
      <c r="AOY55" s="90"/>
      <c r="AOZ55" s="90"/>
      <c r="APA55" s="90"/>
      <c r="APB55" s="90"/>
      <c r="APC55" s="90"/>
      <c r="APD55" s="90"/>
      <c r="APE55" s="90"/>
      <c r="APF55" s="90"/>
      <c r="APG55" s="90"/>
      <c r="APH55" s="90"/>
      <c r="API55" s="90"/>
      <c r="APJ55" s="90"/>
      <c r="APK55" s="90"/>
      <c r="APL55" s="90"/>
      <c r="APM55" s="90"/>
      <c r="APN55" s="90"/>
      <c r="APO55" s="90"/>
      <c r="APP55" s="90"/>
      <c r="APQ55" s="90"/>
      <c r="APR55" s="90"/>
      <c r="APS55" s="90"/>
      <c r="APT55" s="90"/>
      <c r="APU55" s="90"/>
      <c r="APV55" s="90"/>
      <c r="APW55" s="90"/>
      <c r="APX55" s="90"/>
      <c r="APY55" s="90"/>
      <c r="APZ55" s="90"/>
      <c r="AQA55" s="90"/>
      <c r="AQB55" s="90"/>
      <c r="AQC55" s="90"/>
      <c r="AQD55" s="90"/>
      <c r="AQE55" s="90"/>
      <c r="AQF55" s="90"/>
      <c r="AQG55" s="90"/>
      <c r="AQH55" s="90"/>
      <c r="AQI55" s="90"/>
      <c r="AQJ55" s="90"/>
      <c r="AQK55" s="90"/>
      <c r="AQL55" s="90"/>
      <c r="AQM55" s="90"/>
      <c r="AQN55" s="90"/>
      <c r="AQO55" s="90"/>
      <c r="AQP55" s="90"/>
      <c r="AQQ55" s="90"/>
      <c r="AQR55" s="90"/>
      <c r="AQS55" s="90"/>
      <c r="AQT55" s="90"/>
      <c r="AQU55" s="90"/>
      <c r="AQV55" s="90"/>
      <c r="AQW55" s="90"/>
      <c r="AQX55" s="90"/>
      <c r="AQY55" s="90"/>
      <c r="AQZ55" s="90"/>
      <c r="ARA55" s="90"/>
      <c r="ARB55" s="90"/>
      <c r="ARC55" s="90"/>
      <c r="ARD55" s="90"/>
      <c r="ARE55" s="90"/>
      <c r="ARF55" s="90"/>
      <c r="ARG55" s="90"/>
      <c r="ARH55" s="90"/>
      <c r="ARI55" s="90"/>
      <c r="ARJ55" s="90"/>
      <c r="ARK55" s="90"/>
      <c r="ARL55" s="90"/>
      <c r="ARM55" s="90"/>
      <c r="ARN55" s="90"/>
      <c r="ARO55" s="90"/>
      <c r="ARP55" s="90"/>
      <c r="ARQ55" s="90"/>
      <c r="ARR55" s="90"/>
      <c r="ARS55" s="90"/>
      <c r="ART55" s="90"/>
      <c r="ARU55" s="90"/>
      <c r="ARV55" s="90"/>
      <c r="ARW55" s="90"/>
      <c r="ARX55" s="90"/>
      <c r="ARY55" s="90"/>
      <c r="ARZ55" s="90"/>
      <c r="ASA55" s="90"/>
      <c r="ASB55" s="90"/>
      <c r="ASC55" s="90"/>
      <c r="ASD55" s="90"/>
      <c r="ASE55" s="90"/>
      <c r="ASF55" s="90"/>
      <c r="ASG55" s="90"/>
      <c r="ASH55" s="90"/>
      <c r="ASI55" s="90"/>
      <c r="ASJ55" s="90"/>
      <c r="ASK55" s="90"/>
      <c r="ASL55" s="90"/>
      <c r="ASM55" s="90"/>
      <c r="ASN55" s="90"/>
      <c r="ASO55" s="90"/>
      <c r="ASP55" s="90"/>
      <c r="ASQ55" s="90"/>
      <c r="ASR55" s="90"/>
      <c r="ASS55" s="90"/>
      <c r="AST55" s="90"/>
      <c r="ASU55" s="90"/>
      <c r="ASV55" s="90"/>
      <c r="ASW55" s="90"/>
      <c r="ASX55" s="90"/>
      <c r="ASY55" s="90"/>
      <c r="ASZ55" s="90"/>
      <c r="ATA55" s="90"/>
      <c r="ATB55" s="90"/>
      <c r="ATC55" s="90"/>
      <c r="ATD55" s="90"/>
      <c r="ATE55" s="90"/>
      <c r="ATF55" s="90"/>
      <c r="ATG55" s="90"/>
      <c r="ATH55" s="90"/>
      <c r="ATI55" s="90"/>
      <c r="ATJ55" s="90"/>
      <c r="ATK55" s="90"/>
      <c r="ATL55" s="90"/>
      <c r="ATM55" s="90"/>
      <c r="ATN55" s="90"/>
      <c r="ATO55" s="90"/>
      <c r="ATP55" s="90"/>
      <c r="ATQ55" s="90"/>
      <c r="ATR55" s="90"/>
      <c r="ATS55" s="90"/>
      <c r="ATT55" s="90"/>
      <c r="ATU55" s="90"/>
      <c r="ATV55" s="90"/>
      <c r="ATW55" s="90"/>
      <c r="ATX55" s="90"/>
      <c r="ATY55" s="90"/>
      <c r="ATZ55" s="90"/>
      <c r="AUA55" s="90"/>
      <c r="AUB55" s="90"/>
      <c r="AUC55" s="90"/>
      <c r="AUD55" s="90"/>
      <c r="AUE55" s="90"/>
      <c r="AUF55" s="90"/>
      <c r="AUG55" s="90"/>
      <c r="AUH55" s="90"/>
      <c r="AUI55" s="90"/>
      <c r="AUJ55" s="90"/>
      <c r="AUK55" s="90"/>
      <c r="AUL55" s="90"/>
      <c r="AUM55" s="90"/>
      <c r="AUN55" s="90"/>
      <c r="AUO55" s="90"/>
      <c r="AUP55" s="90"/>
      <c r="AUQ55" s="90"/>
      <c r="AUR55" s="90"/>
      <c r="AUS55" s="90"/>
      <c r="AUT55" s="90"/>
      <c r="AUU55" s="90"/>
      <c r="AUV55" s="90"/>
      <c r="AUW55" s="90"/>
      <c r="AUX55" s="90"/>
      <c r="AUY55" s="90"/>
      <c r="AUZ55" s="90"/>
      <c r="AVA55" s="90"/>
      <c r="AVB55" s="90"/>
      <c r="AVC55" s="90"/>
      <c r="AVD55" s="90"/>
      <c r="AVE55" s="90"/>
      <c r="AVF55" s="90"/>
      <c r="AVG55" s="90"/>
      <c r="AVH55" s="90"/>
      <c r="AVI55" s="90"/>
      <c r="AVJ55" s="90"/>
      <c r="AVK55" s="90"/>
      <c r="AVL55" s="90"/>
      <c r="AVM55" s="90"/>
      <c r="AVN55" s="90"/>
      <c r="AVO55" s="90"/>
      <c r="AVP55" s="90"/>
      <c r="AVQ55" s="90"/>
      <c r="AVR55" s="90"/>
      <c r="AVS55" s="90"/>
      <c r="AVT55" s="90"/>
      <c r="AVU55" s="90"/>
      <c r="AVV55" s="90"/>
      <c r="AVW55" s="90"/>
      <c r="AVX55" s="90"/>
      <c r="AVY55" s="90"/>
      <c r="AVZ55" s="90"/>
      <c r="AWA55" s="90"/>
      <c r="AWB55" s="90"/>
      <c r="AWC55" s="90"/>
      <c r="AWD55" s="90"/>
      <c r="AWE55" s="90"/>
      <c r="AWF55" s="90"/>
      <c r="AWG55" s="90"/>
      <c r="AWH55" s="90"/>
      <c r="AWI55" s="90"/>
      <c r="AWJ55" s="90"/>
      <c r="AWK55" s="90"/>
      <c r="AWL55" s="90"/>
      <c r="AWM55" s="90"/>
      <c r="AWN55" s="90"/>
      <c r="AWO55" s="90"/>
      <c r="AWP55" s="90"/>
      <c r="AWQ55" s="90"/>
      <c r="AWR55" s="90"/>
      <c r="AWS55" s="90"/>
      <c r="AWT55" s="90"/>
      <c r="AWU55" s="90"/>
      <c r="AWV55" s="90"/>
      <c r="AWW55" s="90"/>
      <c r="AWX55" s="90"/>
      <c r="AWY55" s="90"/>
      <c r="AWZ55" s="90"/>
      <c r="AXA55" s="90"/>
      <c r="AXB55" s="90"/>
      <c r="AXC55" s="90"/>
      <c r="AXD55" s="90"/>
      <c r="AXE55" s="90"/>
      <c r="AXF55" s="90"/>
      <c r="AXG55" s="90"/>
      <c r="AXH55" s="90"/>
      <c r="AXI55" s="90"/>
      <c r="AXJ55" s="90"/>
      <c r="AXK55" s="90"/>
      <c r="AXL55" s="90"/>
      <c r="AXM55" s="90"/>
      <c r="AXN55" s="90"/>
      <c r="AXO55" s="90"/>
      <c r="AXP55" s="90"/>
      <c r="AXQ55" s="90"/>
      <c r="AXR55" s="90"/>
      <c r="AXS55" s="90"/>
      <c r="AXT55" s="90"/>
      <c r="AXU55" s="90"/>
      <c r="AXV55" s="90"/>
      <c r="AXW55" s="90"/>
      <c r="AXX55" s="90"/>
      <c r="AXY55" s="90"/>
      <c r="AXZ55" s="90"/>
      <c r="AYA55" s="90"/>
      <c r="AYB55" s="90"/>
      <c r="AYC55" s="90"/>
      <c r="AYD55" s="90"/>
      <c r="AYE55" s="90"/>
      <c r="AYF55" s="90"/>
      <c r="AYG55" s="90"/>
      <c r="AYH55" s="90"/>
      <c r="AYI55" s="90"/>
      <c r="AYJ55" s="90"/>
      <c r="AYK55" s="90"/>
      <c r="AYL55" s="90"/>
      <c r="AYM55" s="90"/>
      <c r="AYN55" s="90"/>
      <c r="AYO55" s="90"/>
      <c r="AYP55" s="90"/>
      <c r="AYQ55" s="90"/>
      <c r="AYR55" s="90"/>
      <c r="AYS55" s="90"/>
      <c r="AYT55" s="90"/>
      <c r="AYU55" s="90"/>
      <c r="AYV55" s="90"/>
      <c r="AYW55" s="90"/>
      <c r="AYX55" s="90"/>
      <c r="AYY55" s="90"/>
      <c r="AYZ55" s="90"/>
      <c r="AZA55" s="90"/>
      <c r="AZB55" s="90"/>
      <c r="AZC55" s="90"/>
      <c r="AZD55" s="90"/>
      <c r="AZE55" s="90"/>
      <c r="AZF55" s="90"/>
      <c r="AZG55" s="90"/>
      <c r="AZH55" s="90"/>
      <c r="AZI55" s="90"/>
      <c r="AZJ55" s="90"/>
      <c r="AZK55" s="90"/>
      <c r="AZL55" s="90"/>
      <c r="AZM55" s="90"/>
      <c r="AZN55" s="90"/>
      <c r="AZO55" s="90"/>
      <c r="AZP55" s="90"/>
      <c r="AZQ55" s="90"/>
      <c r="AZR55" s="90"/>
      <c r="AZS55" s="90"/>
      <c r="AZT55" s="90"/>
      <c r="AZU55" s="90"/>
      <c r="AZV55" s="90"/>
      <c r="AZW55" s="90"/>
      <c r="AZX55" s="90"/>
      <c r="AZY55" s="90"/>
      <c r="AZZ55" s="90"/>
      <c r="BAA55" s="90"/>
      <c r="BAB55" s="90"/>
      <c r="BAC55" s="90"/>
      <c r="BAD55" s="90"/>
      <c r="BAE55" s="90"/>
      <c r="BAF55" s="90"/>
      <c r="BAG55" s="90"/>
      <c r="BAH55" s="90"/>
      <c r="BAI55" s="90"/>
      <c r="BAJ55" s="90"/>
      <c r="BAK55" s="90"/>
      <c r="BAL55" s="90"/>
      <c r="BAM55" s="90"/>
      <c r="BAN55" s="90"/>
      <c r="BAO55" s="90"/>
      <c r="BAP55" s="90"/>
      <c r="BAQ55" s="90"/>
      <c r="BAR55" s="90"/>
      <c r="BAS55" s="90"/>
      <c r="BAT55" s="90"/>
      <c r="BAU55" s="90"/>
      <c r="BAV55" s="90"/>
      <c r="BAW55" s="90"/>
      <c r="BAX55" s="90"/>
      <c r="BAY55" s="90"/>
      <c r="BAZ55" s="90"/>
      <c r="BBA55" s="90"/>
      <c r="BBB55" s="90"/>
      <c r="BBC55" s="90"/>
      <c r="BBD55" s="90"/>
      <c r="BBE55" s="90"/>
      <c r="BBF55" s="90"/>
      <c r="BBG55" s="90"/>
      <c r="BBH55" s="90"/>
      <c r="BBI55" s="90"/>
      <c r="BBJ55" s="90"/>
      <c r="BBK55" s="90"/>
      <c r="BBL55" s="90"/>
      <c r="BBM55" s="90"/>
      <c r="BBN55" s="90"/>
      <c r="BBO55" s="90"/>
      <c r="BBP55" s="90"/>
      <c r="BBQ55" s="90"/>
      <c r="BBR55" s="90"/>
      <c r="BBS55" s="90"/>
      <c r="BBT55" s="90"/>
      <c r="BBU55" s="90"/>
      <c r="BBV55" s="90"/>
      <c r="BBW55" s="90"/>
      <c r="BBX55" s="90"/>
      <c r="BBY55" s="90"/>
      <c r="BBZ55" s="90"/>
      <c r="BCA55" s="90"/>
      <c r="BCB55" s="90"/>
      <c r="BCC55" s="90"/>
      <c r="BCD55" s="90"/>
      <c r="BCE55" s="90"/>
      <c r="BCF55" s="90"/>
      <c r="BCG55" s="90"/>
      <c r="BCH55" s="90"/>
      <c r="BCI55" s="90"/>
      <c r="BCJ55" s="90"/>
      <c r="BCK55" s="90"/>
      <c r="BCL55" s="90"/>
      <c r="BCM55" s="90"/>
      <c r="BCN55" s="90"/>
      <c r="BCO55" s="90"/>
      <c r="BCP55" s="90"/>
      <c r="BCQ55" s="90"/>
      <c r="BCR55" s="90"/>
      <c r="BCS55" s="90"/>
      <c r="BCT55" s="90"/>
      <c r="BCU55" s="90"/>
      <c r="BCV55" s="90"/>
      <c r="BCW55" s="90"/>
      <c r="BCX55" s="90"/>
      <c r="BCY55" s="90"/>
      <c r="BCZ55" s="90"/>
      <c r="BDA55" s="90"/>
      <c r="BDB55" s="90"/>
      <c r="BDC55" s="90"/>
      <c r="BDD55" s="90"/>
      <c r="BDE55" s="90"/>
      <c r="BDF55" s="90"/>
      <c r="BDG55" s="90"/>
      <c r="BDH55" s="90"/>
      <c r="BDI55" s="90"/>
      <c r="BDJ55" s="90"/>
      <c r="BDK55" s="90"/>
      <c r="BDL55" s="90"/>
      <c r="BDM55" s="90"/>
      <c r="BDN55" s="90"/>
      <c r="BDO55" s="90"/>
      <c r="BDP55" s="90"/>
      <c r="BDQ55" s="90"/>
      <c r="BDR55" s="90"/>
      <c r="BDS55" s="90"/>
      <c r="BDT55" s="90"/>
      <c r="BDU55" s="90"/>
      <c r="BDV55" s="90"/>
      <c r="BDW55" s="90"/>
      <c r="BDX55" s="90"/>
      <c r="BDY55" s="90"/>
      <c r="BDZ55" s="90"/>
      <c r="BEA55" s="90"/>
      <c r="BEB55" s="90"/>
      <c r="BEC55" s="90"/>
      <c r="BED55" s="90"/>
      <c r="BEE55" s="90"/>
      <c r="BEF55" s="90"/>
      <c r="BEG55" s="90"/>
      <c r="BEH55" s="90"/>
      <c r="BEI55" s="90"/>
      <c r="BEJ55" s="90"/>
      <c r="BEK55" s="90"/>
      <c r="BEL55" s="90"/>
      <c r="BEM55" s="90"/>
      <c r="BEN55" s="90"/>
      <c r="BEO55" s="90"/>
      <c r="BEP55" s="90"/>
      <c r="BEQ55" s="90"/>
      <c r="BER55" s="90"/>
      <c r="BES55" s="90"/>
      <c r="BET55" s="90"/>
      <c r="BEU55" s="90"/>
      <c r="BEV55" s="90"/>
      <c r="BEW55" s="90"/>
      <c r="BEX55" s="90"/>
      <c r="BEY55" s="90"/>
      <c r="BEZ55" s="90"/>
      <c r="BFA55" s="90"/>
      <c r="BFB55" s="90"/>
      <c r="BFC55" s="90"/>
      <c r="BFD55" s="90"/>
      <c r="BFE55" s="90"/>
      <c r="BFF55" s="90"/>
      <c r="BFG55" s="90"/>
      <c r="BFH55" s="90"/>
      <c r="BFI55" s="90"/>
      <c r="BFJ55" s="90"/>
      <c r="BFK55" s="90"/>
      <c r="BFL55" s="90"/>
      <c r="BFM55" s="90"/>
      <c r="BFN55" s="90"/>
      <c r="BFO55" s="90"/>
      <c r="BFP55" s="90"/>
      <c r="BFQ55" s="90"/>
      <c r="BFR55" s="90"/>
      <c r="BFS55" s="90"/>
      <c r="BFT55" s="90"/>
      <c r="BFU55" s="90"/>
      <c r="BFV55" s="90"/>
      <c r="BFW55" s="90"/>
      <c r="BFX55" s="90"/>
      <c r="BFY55" s="90"/>
      <c r="BFZ55" s="90"/>
      <c r="BGA55" s="90"/>
    </row>
    <row r="56" spans="1:1535" ht="15.75" customHeight="1" x14ac:dyDescent="0.2">
      <c r="A56" s="97"/>
      <c r="B56" s="97"/>
      <c r="C56" s="98"/>
      <c r="D56" s="99"/>
      <c r="E56" s="98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8"/>
      <c r="Z56" s="99"/>
      <c r="AA56" s="98"/>
      <c r="AB56" s="99"/>
      <c r="AC56" s="98"/>
      <c r="AD56" s="99"/>
      <c r="AE56" s="98"/>
      <c r="AF56" s="99"/>
      <c r="AG56" s="98"/>
      <c r="AH56" s="98"/>
      <c r="AI56" s="95"/>
      <c r="AJ56" s="95"/>
      <c r="AK56" s="95"/>
      <c r="AL56" s="95"/>
      <c r="AM56" s="95"/>
      <c r="AN56" s="96"/>
      <c r="AO56" s="95"/>
      <c r="AP56" s="95"/>
      <c r="AQ56" s="95"/>
      <c r="AR56" s="95"/>
      <c r="AS56" s="95"/>
      <c r="AT56" s="100"/>
      <c r="AU56" s="95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9"/>
      <c r="CB56" s="159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9"/>
      <c r="DI56" s="159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51"/>
      <c r="EO56" s="159"/>
      <c r="EP56" s="159"/>
      <c r="ER56" s="151"/>
      <c r="ES56" s="151"/>
      <c r="ET56" s="151"/>
      <c r="EU56" s="151"/>
      <c r="EV56" s="151"/>
      <c r="EW56" s="151"/>
      <c r="EX56" s="151"/>
      <c r="EY56" s="151"/>
      <c r="EZ56" s="151"/>
      <c r="FA56" s="151"/>
      <c r="FB56" s="151"/>
      <c r="FC56" s="151"/>
      <c r="FD56" s="151"/>
      <c r="FE56" s="151"/>
      <c r="FF56" s="151"/>
      <c r="FG56" s="151"/>
      <c r="FH56" s="151"/>
      <c r="FI56" s="151"/>
      <c r="FJ56" s="151"/>
      <c r="FK56" s="151"/>
      <c r="FL56" s="151"/>
      <c r="FM56" s="151"/>
      <c r="FN56" s="151"/>
      <c r="FO56" s="151"/>
      <c r="FP56" s="151"/>
      <c r="FQ56" s="151"/>
      <c r="FR56" s="151"/>
      <c r="FS56" s="151"/>
      <c r="FT56" s="151"/>
      <c r="FU56" s="151"/>
      <c r="FV56" s="159"/>
      <c r="FW56" s="159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9"/>
      <c r="HD56" s="159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51"/>
      <c r="HQ56" s="151"/>
      <c r="HR56" s="151"/>
      <c r="HS56" s="151"/>
      <c r="HT56" s="151"/>
      <c r="HU56" s="151"/>
      <c r="HV56" s="151"/>
      <c r="HW56" s="151"/>
      <c r="HX56" s="151"/>
      <c r="HY56" s="151"/>
      <c r="HZ56" s="151"/>
      <c r="IA56" s="151"/>
      <c r="IB56" s="151"/>
      <c r="IC56" s="151"/>
      <c r="ID56" s="151"/>
      <c r="IE56" s="151"/>
      <c r="IF56" s="151"/>
      <c r="IG56" s="151"/>
      <c r="IH56" s="151"/>
      <c r="II56" s="151"/>
      <c r="IJ56" s="159"/>
      <c r="IK56" s="159"/>
      <c r="IL56" s="90"/>
      <c r="IM56" s="151"/>
      <c r="IN56" s="151"/>
      <c r="IO56" s="151"/>
      <c r="IP56" s="151"/>
      <c r="IQ56" s="151"/>
      <c r="IR56" s="151"/>
      <c r="IS56" s="151"/>
      <c r="IT56" s="151"/>
      <c r="IU56" s="151"/>
      <c r="IV56" s="151"/>
      <c r="IW56" s="151"/>
      <c r="IX56" s="151"/>
      <c r="IY56" s="151"/>
      <c r="IZ56" s="151"/>
      <c r="JA56" s="151"/>
      <c r="JB56" s="151"/>
      <c r="JC56" s="151"/>
      <c r="JD56" s="151"/>
      <c r="JE56" s="151"/>
      <c r="JF56" s="151"/>
      <c r="JG56" s="151"/>
      <c r="JH56" s="151"/>
      <c r="JI56" s="151"/>
      <c r="JJ56" s="151"/>
      <c r="JK56" s="151"/>
      <c r="JL56" s="151"/>
      <c r="JM56" s="151"/>
      <c r="JN56" s="151"/>
      <c r="JO56" s="151"/>
      <c r="JP56" s="151"/>
      <c r="JQ56" s="159"/>
      <c r="JR56" s="159"/>
      <c r="JT56" s="151"/>
      <c r="JU56" s="151"/>
      <c r="JV56" s="151"/>
      <c r="JW56" s="151"/>
      <c r="JX56" s="151"/>
      <c r="JY56" s="151"/>
      <c r="JZ56" s="151"/>
      <c r="KA56" s="151"/>
      <c r="KB56" s="151"/>
      <c r="KC56" s="151"/>
      <c r="KD56" s="151"/>
      <c r="KE56" s="151"/>
      <c r="KF56" s="151"/>
      <c r="KG56" s="151"/>
      <c r="KH56" s="151"/>
      <c r="KI56" s="151"/>
      <c r="KJ56" s="151"/>
      <c r="KK56" s="151"/>
      <c r="KL56" s="151"/>
      <c r="KM56" s="151"/>
      <c r="KN56" s="151"/>
      <c r="KO56" s="151"/>
      <c r="KP56" s="151"/>
      <c r="KQ56" s="151"/>
      <c r="KR56" s="151"/>
      <c r="KS56" s="151"/>
      <c r="KT56" s="151"/>
      <c r="KU56" s="151"/>
      <c r="KV56" s="151"/>
      <c r="KW56" s="151"/>
      <c r="KX56" s="151"/>
      <c r="KY56" s="151"/>
      <c r="KZ56" s="90"/>
      <c r="LA56" s="151"/>
      <c r="LB56" s="151"/>
      <c r="LC56" s="151"/>
      <c r="LD56" s="151"/>
      <c r="LE56" s="151"/>
      <c r="LF56" s="151"/>
      <c r="LG56" s="151"/>
      <c r="LH56" s="151"/>
      <c r="LI56" s="151"/>
      <c r="LJ56" s="151"/>
      <c r="LK56" s="151"/>
      <c r="LL56" s="151"/>
      <c r="LM56" s="151"/>
      <c r="LN56" s="151"/>
      <c r="LO56" s="151"/>
      <c r="LP56" s="151"/>
      <c r="LQ56" s="151"/>
      <c r="LR56" s="151"/>
      <c r="LS56" s="151"/>
      <c r="LT56" s="151"/>
      <c r="LU56" s="151"/>
      <c r="LV56" s="151"/>
      <c r="LW56" s="151"/>
      <c r="LX56" s="151"/>
      <c r="LY56" s="151"/>
      <c r="LZ56" s="151"/>
      <c r="MA56" s="151"/>
      <c r="MB56" s="151"/>
      <c r="MC56" s="151"/>
      <c r="MD56" s="151"/>
      <c r="ME56" s="151"/>
      <c r="MF56" s="151"/>
      <c r="MH56" s="151"/>
      <c r="MI56" s="151"/>
      <c r="MJ56" s="151"/>
      <c r="MK56" s="151"/>
      <c r="ML56" s="151"/>
      <c r="MM56" s="151"/>
      <c r="MN56" s="90"/>
    </row>
  </sheetData>
  <sheetProtection selectLockedCells="1"/>
  <mergeCells count="2816">
    <mergeCell ref="BA53:BB55"/>
    <mergeCell ref="AY53:AZ55"/>
    <mergeCell ref="FP53:FQ55"/>
    <mergeCell ref="FN53:FO55"/>
    <mergeCell ref="FL53:FM55"/>
    <mergeCell ref="FJ53:FK55"/>
    <mergeCell ref="CA53:CB55"/>
    <mergeCell ref="BY53:BZ55"/>
    <mergeCell ref="BW53:BX55"/>
    <mergeCell ref="BU53:BV55"/>
    <mergeCell ref="BS53:BT55"/>
    <mergeCell ref="BQ53:BR55"/>
    <mergeCell ref="BO53:BP55"/>
    <mergeCell ref="BM53:BN55"/>
    <mergeCell ref="BK53:BL55"/>
    <mergeCell ref="BI53:BJ55"/>
    <mergeCell ref="BG53:BH55"/>
    <mergeCell ref="BE53:BF55"/>
    <mergeCell ref="BC53:BD55"/>
    <mergeCell ref="ER53:ES55"/>
    <mergeCell ref="ET53:EU55"/>
    <mergeCell ref="EV53:EW55"/>
    <mergeCell ref="EX53:EY55"/>
    <mergeCell ref="EZ53:FA55"/>
    <mergeCell ref="FB53:FC55"/>
    <mergeCell ref="FD53:FE55"/>
    <mergeCell ref="FF53:FG55"/>
    <mergeCell ref="FH53:FI55"/>
    <mergeCell ref="DM53:DN55"/>
    <mergeCell ref="DO53:DP55"/>
    <mergeCell ref="DQ53:DR55"/>
    <mergeCell ref="DS53:DT55"/>
    <mergeCell ref="GY53:GZ55"/>
    <mergeCell ref="GW53:GX55"/>
    <mergeCell ref="GU53:GV55"/>
    <mergeCell ref="GS53:GT55"/>
    <mergeCell ref="GQ53:GR55"/>
    <mergeCell ref="GO53:GP55"/>
    <mergeCell ref="GM53:GN55"/>
    <mergeCell ref="GK53:GL55"/>
    <mergeCell ref="GI53:GJ55"/>
    <mergeCell ref="GG53:GH55"/>
    <mergeCell ref="GE53:GF55"/>
    <mergeCell ref="GC53:GD55"/>
    <mergeCell ref="GA53:GB55"/>
    <mergeCell ref="FY53:FZ55"/>
    <mergeCell ref="FV53:FW55"/>
    <mergeCell ref="FT53:FU55"/>
    <mergeCell ref="FR53:FS55"/>
    <mergeCell ref="IH53:II55"/>
    <mergeCell ref="IF53:IG55"/>
    <mergeCell ref="ID53:IE55"/>
    <mergeCell ref="IB53:IC55"/>
    <mergeCell ref="HZ53:IA55"/>
    <mergeCell ref="HX53:HY55"/>
    <mergeCell ref="HV53:HW55"/>
    <mergeCell ref="HT53:HU55"/>
    <mergeCell ref="HR53:HS55"/>
    <mergeCell ref="HP53:HQ55"/>
    <mergeCell ref="HN53:HO55"/>
    <mergeCell ref="HL53:HM55"/>
    <mergeCell ref="HJ53:HK55"/>
    <mergeCell ref="HH53:HI55"/>
    <mergeCell ref="HF53:HG55"/>
    <mergeCell ref="HC53:HD55"/>
    <mergeCell ref="HA53:HB55"/>
    <mergeCell ref="JQ53:JR55"/>
    <mergeCell ref="JO53:JP55"/>
    <mergeCell ref="JM53:JN55"/>
    <mergeCell ref="JK53:JL55"/>
    <mergeCell ref="JI53:JJ55"/>
    <mergeCell ref="JG53:JH55"/>
    <mergeCell ref="JE53:JF55"/>
    <mergeCell ref="JC53:JD55"/>
    <mergeCell ref="JA53:JB55"/>
    <mergeCell ref="IY53:IZ55"/>
    <mergeCell ref="IW53:IX55"/>
    <mergeCell ref="IU53:IV55"/>
    <mergeCell ref="IS53:IT55"/>
    <mergeCell ref="IQ53:IR55"/>
    <mergeCell ref="IO53:IP55"/>
    <mergeCell ref="IM53:IN55"/>
    <mergeCell ref="IJ53:IK55"/>
    <mergeCell ref="MH53:MH55"/>
    <mergeCell ref="MJ2:MJ6"/>
    <mergeCell ref="MJ8:MJ10"/>
    <mergeCell ref="MJ11:MJ13"/>
    <mergeCell ref="MJ14:MJ16"/>
    <mergeCell ref="MJ53:MJ55"/>
    <mergeCell ref="MN2:MN6"/>
    <mergeCell ref="MN8:MN10"/>
    <mergeCell ref="MN11:MN13"/>
    <mergeCell ref="MN14:MN16"/>
    <mergeCell ref="MN17:MN19"/>
    <mergeCell ref="MN20:MN22"/>
    <mergeCell ref="MN23:MN25"/>
    <mergeCell ref="MN26:MN28"/>
    <mergeCell ref="MN29:MN31"/>
    <mergeCell ref="MN32:MN34"/>
    <mergeCell ref="MN35:MN37"/>
    <mergeCell ref="MN38:MN40"/>
    <mergeCell ref="MN41:MN43"/>
    <mergeCell ref="MN44:MN46"/>
    <mergeCell ref="MN47:MN49"/>
    <mergeCell ref="MN50:MN52"/>
    <mergeCell ref="MN53:MN55"/>
    <mergeCell ref="MJ17:MJ19"/>
    <mergeCell ref="MJ20:MJ22"/>
    <mergeCell ref="MJ23:MJ25"/>
    <mergeCell ref="MJ26:MJ28"/>
    <mergeCell ref="MJ29:MJ31"/>
    <mergeCell ref="MJ32:MJ34"/>
    <mergeCell ref="MJ35:MJ37"/>
    <mergeCell ref="MJ38:MJ40"/>
    <mergeCell ref="MJ41:MJ43"/>
    <mergeCell ref="MJ44:MJ46"/>
    <mergeCell ref="MJ47:MJ49"/>
    <mergeCell ref="MJ50:MJ52"/>
    <mergeCell ref="MH2:MH6"/>
    <mergeCell ref="MH8:MH10"/>
    <mergeCell ref="MH11:MH13"/>
    <mergeCell ref="MH14:MH16"/>
    <mergeCell ref="MH17:MH19"/>
    <mergeCell ref="MH20:MH22"/>
    <mergeCell ref="MH23:MH25"/>
    <mergeCell ref="MH26:MH28"/>
    <mergeCell ref="MH29:MH31"/>
    <mergeCell ref="MH32:MH34"/>
    <mergeCell ref="MH35:MH37"/>
    <mergeCell ref="MH38:MH40"/>
    <mergeCell ref="MH41:MH43"/>
    <mergeCell ref="MH44:MH46"/>
    <mergeCell ref="MH47:MH49"/>
    <mergeCell ref="MH50:MH52"/>
    <mergeCell ref="ME53:MF55"/>
    <mergeCell ref="LI53:LJ55"/>
    <mergeCell ref="LK53:LL55"/>
    <mergeCell ref="LM53:LN55"/>
    <mergeCell ref="LO53:LP55"/>
    <mergeCell ref="LQ53:LR55"/>
    <mergeCell ref="LS53:LT55"/>
    <mergeCell ref="LU53:LV55"/>
    <mergeCell ref="LW53:LX55"/>
    <mergeCell ref="LY53:LZ55"/>
    <mergeCell ref="LY50:LZ52"/>
    <mergeCell ref="MA50:MB52"/>
    <mergeCell ref="MC50:MD52"/>
    <mergeCell ref="ME50:MF52"/>
    <mergeCell ref="JT53:JU55"/>
    <mergeCell ref="JV53:JW55"/>
    <mergeCell ref="JX53:JY55"/>
    <mergeCell ref="JZ53:KA55"/>
    <mergeCell ref="KB53:KC55"/>
    <mergeCell ref="KD53:KE55"/>
    <mergeCell ref="KF53:KG55"/>
    <mergeCell ref="KH53:KI55"/>
    <mergeCell ref="KJ53:KK55"/>
    <mergeCell ref="KL53:KM55"/>
    <mergeCell ref="KN53:KO55"/>
    <mergeCell ref="KP53:KQ55"/>
    <mergeCell ref="KR53:KS55"/>
    <mergeCell ref="KT53:KU55"/>
    <mergeCell ref="KV53:KW55"/>
    <mergeCell ref="KX53:KY55"/>
    <mergeCell ref="LA53:LB55"/>
    <mergeCell ref="LC53:LD55"/>
    <mergeCell ref="LE53:LF55"/>
    <mergeCell ref="LG53:LH55"/>
    <mergeCell ref="LG50:LH52"/>
    <mergeCell ref="LI50:LJ52"/>
    <mergeCell ref="LK50:LL52"/>
    <mergeCell ref="LM50:LN52"/>
    <mergeCell ref="LO50:LP52"/>
    <mergeCell ref="LQ50:LR52"/>
    <mergeCell ref="LS50:LT52"/>
    <mergeCell ref="LU50:LV52"/>
    <mergeCell ref="LW50:LX52"/>
    <mergeCell ref="LW47:LX49"/>
    <mergeCell ref="LY47:LZ49"/>
    <mergeCell ref="MA47:MB49"/>
    <mergeCell ref="MC47:MD49"/>
    <mergeCell ref="MA53:MB55"/>
    <mergeCell ref="MC53:MD55"/>
    <mergeCell ref="ME47:MF49"/>
    <mergeCell ref="JT50:JU52"/>
    <mergeCell ref="JV50:JW52"/>
    <mergeCell ref="JX50:JY52"/>
    <mergeCell ref="JZ50:KA52"/>
    <mergeCell ref="KB50:KC52"/>
    <mergeCell ref="KD50:KE52"/>
    <mergeCell ref="KF50:KG52"/>
    <mergeCell ref="KH50:KI52"/>
    <mergeCell ref="KJ50:KK52"/>
    <mergeCell ref="KL50:KM52"/>
    <mergeCell ref="KN50:KO52"/>
    <mergeCell ref="KP50:KQ52"/>
    <mergeCell ref="KR50:KS52"/>
    <mergeCell ref="KT50:KU52"/>
    <mergeCell ref="KV50:KW52"/>
    <mergeCell ref="KX50:KY52"/>
    <mergeCell ref="LA50:LB52"/>
    <mergeCell ref="LC50:LD52"/>
    <mergeCell ref="LE50:LF52"/>
    <mergeCell ref="LE47:LF49"/>
    <mergeCell ref="LG47:LH49"/>
    <mergeCell ref="LI47:LJ49"/>
    <mergeCell ref="LK47:LL49"/>
    <mergeCell ref="LM47:LN49"/>
    <mergeCell ref="LO47:LP49"/>
    <mergeCell ref="LQ47:LR49"/>
    <mergeCell ref="LS47:LT49"/>
    <mergeCell ref="LU47:LV49"/>
    <mergeCell ref="KL47:KM49"/>
    <mergeCell ref="KN47:KO49"/>
    <mergeCell ref="KP47:KQ49"/>
    <mergeCell ref="KR47:KS49"/>
    <mergeCell ref="KT47:KU49"/>
    <mergeCell ref="KV47:KW49"/>
    <mergeCell ref="KX47:KY49"/>
    <mergeCell ref="LA47:LB49"/>
    <mergeCell ref="LC47:LD49"/>
    <mergeCell ref="JT47:JU49"/>
    <mergeCell ref="JV47:JW49"/>
    <mergeCell ref="JX47:JY49"/>
    <mergeCell ref="JZ47:KA49"/>
    <mergeCell ref="KB47:KC49"/>
    <mergeCell ref="KD47:KE49"/>
    <mergeCell ref="KF47:KG49"/>
    <mergeCell ref="KH47:KI49"/>
    <mergeCell ref="KJ47:KK49"/>
    <mergeCell ref="LO44:LP46"/>
    <mergeCell ref="LQ44:LR46"/>
    <mergeCell ref="LS44:LT46"/>
    <mergeCell ref="LU44:LV46"/>
    <mergeCell ref="LW44:LX46"/>
    <mergeCell ref="LY44:LZ46"/>
    <mergeCell ref="MA44:MB46"/>
    <mergeCell ref="MC44:MD46"/>
    <mergeCell ref="ME44:MF46"/>
    <mergeCell ref="ME41:MF43"/>
    <mergeCell ref="JT44:JU46"/>
    <mergeCell ref="JV44:JW46"/>
    <mergeCell ref="JX44:JY46"/>
    <mergeCell ref="JZ44:KA46"/>
    <mergeCell ref="KB44:KC46"/>
    <mergeCell ref="KD44:KE46"/>
    <mergeCell ref="KF44:KG46"/>
    <mergeCell ref="KH44:KI46"/>
    <mergeCell ref="KJ44:KK46"/>
    <mergeCell ref="KL44:KM46"/>
    <mergeCell ref="KN44:KO46"/>
    <mergeCell ref="KP44:KQ46"/>
    <mergeCell ref="KR44:KS46"/>
    <mergeCell ref="KT44:KU46"/>
    <mergeCell ref="KV44:KW46"/>
    <mergeCell ref="KX44:KY46"/>
    <mergeCell ref="LA44:LB46"/>
    <mergeCell ref="LC44:LD46"/>
    <mergeCell ref="LE44:LF46"/>
    <mergeCell ref="LG44:LH46"/>
    <mergeCell ref="LI44:LJ46"/>
    <mergeCell ref="LK44:LL46"/>
    <mergeCell ref="LM44:LN46"/>
    <mergeCell ref="LM41:LN43"/>
    <mergeCell ref="LO41:LP43"/>
    <mergeCell ref="LQ41:LR43"/>
    <mergeCell ref="LS41:LT43"/>
    <mergeCell ref="LU41:LV43"/>
    <mergeCell ref="LW41:LX43"/>
    <mergeCell ref="LY41:LZ43"/>
    <mergeCell ref="MA41:MB43"/>
    <mergeCell ref="MC41:MD43"/>
    <mergeCell ref="MC38:MD40"/>
    <mergeCell ref="ME38:MF40"/>
    <mergeCell ref="JT41:JU43"/>
    <mergeCell ref="JV41:JW43"/>
    <mergeCell ref="JX41:JY43"/>
    <mergeCell ref="JZ41:KA43"/>
    <mergeCell ref="KB41:KC43"/>
    <mergeCell ref="KD41:KE43"/>
    <mergeCell ref="KF41:KG43"/>
    <mergeCell ref="KH41:KI43"/>
    <mergeCell ref="KJ41:KK43"/>
    <mergeCell ref="KL41:KM43"/>
    <mergeCell ref="KN41:KO43"/>
    <mergeCell ref="KP41:KQ43"/>
    <mergeCell ref="KR41:KS43"/>
    <mergeCell ref="KT41:KU43"/>
    <mergeCell ref="KV41:KW43"/>
    <mergeCell ref="KX41:KY43"/>
    <mergeCell ref="LA41:LB43"/>
    <mergeCell ref="LC41:LD43"/>
    <mergeCell ref="LE41:LF43"/>
    <mergeCell ref="LG41:LH43"/>
    <mergeCell ref="LI41:LJ43"/>
    <mergeCell ref="LK41:LL43"/>
    <mergeCell ref="LK38:LL40"/>
    <mergeCell ref="LM38:LN40"/>
    <mergeCell ref="LO38:LP40"/>
    <mergeCell ref="LQ38:LR40"/>
    <mergeCell ref="LS38:LT40"/>
    <mergeCell ref="LU38:LV40"/>
    <mergeCell ref="LW38:LX40"/>
    <mergeCell ref="LY38:LZ40"/>
    <mergeCell ref="MA38:MB40"/>
    <mergeCell ref="MA35:MB37"/>
    <mergeCell ref="MC35:MD37"/>
    <mergeCell ref="ME35:MF37"/>
    <mergeCell ref="JT38:JU40"/>
    <mergeCell ref="JV38:JW40"/>
    <mergeCell ref="JX38:JY40"/>
    <mergeCell ref="JZ38:KA40"/>
    <mergeCell ref="KB38:KC40"/>
    <mergeCell ref="KD38:KE40"/>
    <mergeCell ref="KF38:KG40"/>
    <mergeCell ref="KH38:KI40"/>
    <mergeCell ref="KJ38:KK40"/>
    <mergeCell ref="KL38:KM40"/>
    <mergeCell ref="KN38:KO40"/>
    <mergeCell ref="KP38:KQ40"/>
    <mergeCell ref="KR38:KS40"/>
    <mergeCell ref="KT38:KU40"/>
    <mergeCell ref="KV38:KW40"/>
    <mergeCell ref="KX38:KY40"/>
    <mergeCell ref="LA38:LB40"/>
    <mergeCell ref="LC38:LD40"/>
    <mergeCell ref="LE38:LF40"/>
    <mergeCell ref="LG38:LH40"/>
    <mergeCell ref="LI38:LJ40"/>
    <mergeCell ref="LI35:LJ37"/>
    <mergeCell ref="LK35:LL37"/>
    <mergeCell ref="LM35:LN37"/>
    <mergeCell ref="LO35:LP37"/>
    <mergeCell ref="LQ35:LR37"/>
    <mergeCell ref="LS35:LT37"/>
    <mergeCell ref="LU35:LV37"/>
    <mergeCell ref="LW35:LX37"/>
    <mergeCell ref="LY35:LZ37"/>
    <mergeCell ref="LY32:LZ34"/>
    <mergeCell ref="MA32:MB34"/>
    <mergeCell ref="MC32:MD34"/>
    <mergeCell ref="ME32:MF34"/>
    <mergeCell ref="JT35:JU37"/>
    <mergeCell ref="JV35:JW37"/>
    <mergeCell ref="JX35:JY37"/>
    <mergeCell ref="JZ35:KA37"/>
    <mergeCell ref="KB35:KC37"/>
    <mergeCell ref="KD35:KE37"/>
    <mergeCell ref="KF35:KG37"/>
    <mergeCell ref="KH35:KI37"/>
    <mergeCell ref="KJ35:KK37"/>
    <mergeCell ref="KL35:KM37"/>
    <mergeCell ref="KN35:KO37"/>
    <mergeCell ref="KP35:KQ37"/>
    <mergeCell ref="KR35:KS37"/>
    <mergeCell ref="KT35:KU37"/>
    <mergeCell ref="KV35:KW37"/>
    <mergeCell ref="KX35:KY37"/>
    <mergeCell ref="LA35:LB37"/>
    <mergeCell ref="LC35:LD37"/>
    <mergeCell ref="LE35:LF37"/>
    <mergeCell ref="LG35:LH37"/>
    <mergeCell ref="LG32:LH34"/>
    <mergeCell ref="LI32:LJ34"/>
    <mergeCell ref="LK32:LL34"/>
    <mergeCell ref="LM32:LN34"/>
    <mergeCell ref="LO32:LP34"/>
    <mergeCell ref="LQ32:LR34"/>
    <mergeCell ref="LS32:LT34"/>
    <mergeCell ref="LU32:LV34"/>
    <mergeCell ref="LW32:LX34"/>
    <mergeCell ref="LW29:LX31"/>
    <mergeCell ref="LY29:LZ31"/>
    <mergeCell ref="MA29:MB31"/>
    <mergeCell ref="MC29:MD31"/>
    <mergeCell ref="ME29:MF31"/>
    <mergeCell ref="JT32:JU34"/>
    <mergeCell ref="JV32:JW34"/>
    <mergeCell ref="JX32:JY34"/>
    <mergeCell ref="JZ32:KA34"/>
    <mergeCell ref="KB32:KC34"/>
    <mergeCell ref="KD32:KE34"/>
    <mergeCell ref="KF32:KG34"/>
    <mergeCell ref="KH32:KI34"/>
    <mergeCell ref="KJ32:KK34"/>
    <mergeCell ref="KL32:KM34"/>
    <mergeCell ref="KN32:KO34"/>
    <mergeCell ref="KP32:KQ34"/>
    <mergeCell ref="KR32:KS34"/>
    <mergeCell ref="KT32:KU34"/>
    <mergeCell ref="KV32:KW34"/>
    <mergeCell ref="KX32:KY34"/>
    <mergeCell ref="LA32:LB34"/>
    <mergeCell ref="LC32:LD34"/>
    <mergeCell ref="LE32:LF34"/>
    <mergeCell ref="LE29:LF31"/>
    <mergeCell ref="LG29:LH31"/>
    <mergeCell ref="LI29:LJ31"/>
    <mergeCell ref="LK29:LL31"/>
    <mergeCell ref="LM29:LN31"/>
    <mergeCell ref="LO29:LP31"/>
    <mergeCell ref="LQ29:LR31"/>
    <mergeCell ref="LS29:LT31"/>
    <mergeCell ref="LU29:LV31"/>
    <mergeCell ref="KL29:KM31"/>
    <mergeCell ref="KN29:KO31"/>
    <mergeCell ref="KP29:KQ31"/>
    <mergeCell ref="KR29:KS31"/>
    <mergeCell ref="KT29:KU31"/>
    <mergeCell ref="KV29:KW31"/>
    <mergeCell ref="KX29:KY31"/>
    <mergeCell ref="LA29:LB31"/>
    <mergeCell ref="LC29:LD31"/>
    <mergeCell ref="JT29:JU31"/>
    <mergeCell ref="JV29:JW31"/>
    <mergeCell ref="JX29:JY31"/>
    <mergeCell ref="JZ29:KA31"/>
    <mergeCell ref="KB29:KC31"/>
    <mergeCell ref="KD29:KE31"/>
    <mergeCell ref="KF29:KG31"/>
    <mergeCell ref="KH29:KI31"/>
    <mergeCell ref="KJ29:KK31"/>
    <mergeCell ref="LO26:LP28"/>
    <mergeCell ref="LQ26:LR28"/>
    <mergeCell ref="LS26:LT28"/>
    <mergeCell ref="LU26:LV28"/>
    <mergeCell ref="LW26:LX28"/>
    <mergeCell ref="LY26:LZ28"/>
    <mergeCell ref="MA26:MB28"/>
    <mergeCell ref="MC26:MD28"/>
    <mergeCell ref="ME26:MF28"/>
    <mergeCell ref="ME23:MF25"/>
    <mergeCell ref="JT26:JU28"/>
    <mergeCell ref="JV26:JW28"/>
    <mergeCell ref="JX26:JY28"/>
    <mergeCell ref="JZ26:KA28"/>
    <mergeCell ref="KB26:KC28"/>
    <mergeCell ref="KD26:KE28"/>
    <mergeCell ref="KF26:KG28"/>
    <mergeCell ref="KH26:KI28"/>
    <mergeCell ref="KJ26:KK28"/>
    <mergeCell ref="KL26:KM28"/>
    <mergeCell ref="KN26:KO28"/>
    <mergeCell ref="KP26:KQ28"/>
    <mergeCell ref="KR26:KS28"/>
    <mergeCell ref="KT26:KU28"/>
    <mergeCell ref="KV26:KW28"/>
    <mergeCell ref="KX26:KY28"/>
    <mergeCell ref="LA26:LB28"/>
    <mergeCell ref="LC26:LD28"/>
    <mergeCell ref="LE26:LF28"/>
    <mergeCell ref="LG26:LH28"/>
    <mergeCell ref="LI26:LJ28"/>
    <mergeCell ref="LK26:LL28"/>
    <mergeCell ref="LM26:LN28"/>
    <mergeCell ref="LM23:LN25"/>
    <mergeCell ref="LO23:LP25"/>
    <mergeCell ref="LQ23:LR25"/>
    <mergeCell ref="LS23:LT25"/>
    <mergeCell ref="LU23:LV25"/>
    <mergeCell ref="LW23:LX25"/>
    <mergeCell ref="LY23:LZ25"/>
    <mergeCell ref="MA23:MB25"/>
    <mergeCell ref="MC23:MD25"/>
    <mergeCell ref="MC20:MD22"/>
    <mergeCell ref="ME20:MF22"/>
    <mergeCell ref="JT23:JU25"/>
    <mergeCell ref="JV23:JW25"/>
    <mergeCell ref="JX23:JY25"/>
    <mergeCell ref="JZ23:KA25"/>
    <mergeCell ref="KB23:KC25"/>
    <mergeCell ref="KD23:KE25"/>
    <mergeCell ref="KF23:KG25"/>
    <mergeCell ref="KH23:KI25"/>
    <mergeCell ref="KJ23:KK25"/>
    <mergeCell ref="KL23:KM25"/>
    <mergeCell ref="KN23:KO25"/>
    <mergeCell ref="KP23:KQ25"/>
    <mergeCell ref="KR23:KS25"/>
    <mergeCell ref="KT23:KU25"/>
    <mergeCell ref="KV23:KW25"/>
    <mergeCell ref="KX23:KY25"/>
    <mergeCell ref="LA23:LB25"/>
    <mergeCell ref="LC23:LD25"/>
    <mergeCell ref="LE23:LF25"/>
    <mergeCell ref="LG23:LH25"/>
    <mergeCell ref="LI23:LJ25"/>
    <mergeCell ref="LK23:LL25"/>
    <mergeCell ref="LK20:LL22"/>
    <mergeCell ref="LM20:LN22"/>
    <mergeCell ref="LO20:LP22"/>
    <mergeCell ref="LQ20:LR22"/>
    <mergeCell ref="LS20:LT22"/>
    <mergeCell ref="LU20:LV22"/>
    <mergeCell ref="LW20:LX22"/>
    <mergeCell ref="LY20:LZ22"/>
    <mergeCell ref="MA20:MB22"/>
    <mergeCell ref="MA17:MB19"/>
    <mergeCell ref="MC17:MD19"/>
    <mergeCell ref="ME17:MF19"/>
    <mergeCell ref="JT20:JU22"/>
    <mergeCell ref="JV20:JW22"/>
    <mergeCell ref="JX20:JY22"/>
    <mergeCell ref="JZ20:KA22"/>
    <mergeCell ref="KB20:KC22"/>
    <mergeCell ref="KD20:KE22"/>
    <mergeCell ref="KF20:KG22"/>
    <mergeCell ref="KH20:KI22"/>
    <mergeCell ref="KJ20:KK22"/>
    <mergeCell ref="KL20:KM22"/>
    <mergeCell ref="KN20:KO22"/>
    <mergeCell ref="KP20:KQ22"/>
    <mergeCell ref="KR20:KS22"/>
    <mergeCell ref="KT20:KU22"/>
    <mergeCell ref="KV20:KW22"/>
    <mergeCell ref="KX20:KY22"/>
    <mergeCell ref="LA20:LB22"/>
    <mergeCell ref="LC20:LD22"/>
    <mergeCell ref="LE20:LF22"/>
    <mergeCell ref="LG20:LH22"/>
    <mergeCell ref="LI20:LJ22"/>
    <mergeCell ref="LI17:LJ19"/>
    <mergeCell ref="LK17:LL19"/>
    <mergeCell ref="LM17:LN19"/>
    <mergeCell ref="LO17:LP19"/>
    <mergeCell ref="LQ17:LR19"/>
    <mergeCell ref="LS17:LT19"/>
    <mergeCell ref="LU17:LV19"/>
    <mergeCell ref="LW17:LX19"/>
    <mergeCell ref="LY17:LZ19"/>
    <mergeCell ref="LY14:LZ16"/>
    <mergeCell ref="MA14:MB16"/>
    <mergeCell ref="MC14:MD16"/>
    <mergeCell ref="ME14:MF16"/>
    <mergeCell ref="JT17:JU19"/>
    <mergeCell ref="JV17:JW19"/>
    <mergeCell ref="JX17:JY19"/>
    <mergeCell ref="JZ17:KA19"/>
    <mergeCell ref="KB17:KC19"/>
    <mergeCell ref="KD17:KE19"/>
    <mergeCell ref="KF17:KG19"/>
    <mergeCell ref="KH17:KI19"/>
    <mergeCell ref="KJ17:KK19"/>
    <mergeCell ref="KL17:KM19"/>
    <mergeCell ref="KN17:KO19"/>
    <mergeCell ref="KP17:KQ19"/>
    <mergeCell ref="KR17:KS19"/>
    <mergeCell ref="KT17:KU19"/>
    <mergeCell ref="KV17:KW19"/>
    <mergeCell ref="KX17:KY19"/>
    <mergeCell ref="LA17:LB19"/>
    <mergeCell ref="LC17:LD19"/>
    <mergeCell ref="LE17:LF19"/>
    <mergeCell ref="LG17:LH19"/>
    <mergeCell ref="LG14:LH16"/>
    <mergeCell ref="LI14:LJ16"/>
    <mergeCell ref="LK14:LL16"/>
    <mergeCell ref="LM14:LN16"/>
    <mergeCell ref="LO14:LP16"/>
    <mergeCell ref="LQ14:LR16"/>
    <mergeCell ref="LS14:LT16"/>
    <mergeCell ref="LU14:LV16"/>
    <mergeCell ref="LW14:LX16"/>
    <mergeCell ref="LW11:LX13"/>
    <mergeCell ref="LY11:LZ13"/>
    <mergeCell ref="MA11:MB13"/>
    <mergeCell ref="MC11:MD13"/>
    <mergeCell ref="ME11:MF13"/>
    <mergeCell ref="JT14:JU16"/>
    <mergeCell ref="JV14:JW16"/>
    <mergeCell ref="JX14:JY16"/>
    <mergeCell ref="JZ14:KA16"/>
    <mergeCell ref="KB14:KC16"/>
    <mergeCell ref="KD14:KE16"/>
    <mergeCell ref="KF14:KG16"/>
    <mergeCell ref="KH14:KI16"/>
    <mergeCell ref="KJ14:KK16"/>
    <mergeCell ref="KL14:KM16"/>
    <mergeCell ref="KN14:KO16"/>
    <mergeCell ref="KP14:KQ16"/>
    <mergeCell ref="KR14:KS16"/>
    <mergeCell ref="KT14:KU16"/>
    <mergeCell ref="KV14:KW16"/>
    <mergeCell ref="KX14:KY16"/>
    <mergeCell ref="LA14:LB16"/>
    <mergeCell ref="LC14:LD16"/>
    <mergeCell ref="LE14:LF16"/>
    <mergeCell ref="LE11:LF13"/>
    <mergeCell ref="LG11:LH13"/>
    <mergeCell ref="LI11:LJ13"/>
    <mergeCell ref="LK11:LL13"/>
    <mergeCell ref="LM11:LN13"/>
    <mergeCell ref="LO11:LP13"/>
    <mergeCell ref="LQ11:LR13"/>
    <mergeCell ref="LS11:LT13"/>
    <mergeCell ref="LU11:LV13"/>
    <mergeCell ref="KL11:KM13"/>
    <mergeCell ref="KN11:KO13"/>
    <mergeCell ref="KP11:KQ13"/>
    <mergeCell ref="KR11:KS13"/>
    <mergeCell ref="KT11:KU13"/>
    <mergeCell ref="KV11:KW13"/>
    <mergeCell ref="KX11:KY13"/>
    <mergeCell ref="LA11:LB13"/>
    <mergeCell ref="LC11:LD13"/>
    <mergeCell ref="JT11:JU13"/>
    <mergeCell ref="JV11:JW13"/>
    <mergeCell ref="JX11:JY13"/>
    <mergeCell ref="JZ11:KA13"/>
    <mergeCell ref="KB11:KC13"/>
    <mergeCell ref="KD11:KE13"/>
    <mergeCell ref="KF11:KG13"/>
    <mergeCell ref="KH11:KI13"/>
    <mergeCell ref="KJ11:KK13"/>
    <mergeCell ref="LO8:LP10"/>
    <mergeCell ref="LQ8:LR10"/>
    <mergeCell ref="LS8:LT10"/>
    <mergeCell ref="LU8:LV10"/>
    <mergeCell ref="LW8:LX10"/>
    <mergeCell ref="LY8:LZ10"/>
    <mergeCell ref="MA8:MB10"/>
    <mergeCell ref="MC8:MD10"/>
    <mergeCell ref="ME8:MF10"/>
    <mergeCell ref="ME7:MF7"/>
    <mergeCell ref="JT8:JU10"/>
    <mergeCell ref="JV8:JW10"/>
    <mergeCell ref="JX8:JY10"/>
    <mergeCell ref="JZ8:KA10"/>
    <mergeCell ref="KB8:KC10"/>
    <mergeCell ref="KD8:KE10"/>
    <mergeCell ref="KF8:KG10"/>
    <mergeCell ref="KH8:KI10"/>
    <mergeCell ref="KJ8:KK10"/>
    <mergeCell ref="KL8:KM10"/>
    <mergeCell ref="KN8:KO10"/>
    <mergeCell ref="KP8:KQ10"/>
    <mergeCell ref="KR8:KS10"/>
    <mergeCell ref="KT8:KU10"/>
    <mergeCell ref="KV8:KW10"/>
    <mergeCell ref="KX8:KY10"/>
    <mergeCell ref="LA8:LB10"/>
    <mergeCell ref="LC8:LD10"/>
    <mergeCell ref="LE8:LF10"/>
    <mergeCell ref="LG8:LH10"/>
    <mergeCell ref="LI8:LJ10"/>
    <mergeCell ref="LK8:LL10"/>
    <mergeCell ref="LM8:LN10"/>
    <mergeCell ref="LM7:LN7"/>
    <mergeCell ref="LO7:LP7"/>
    <mergeCell ref="LQ7:LR7"/>
    <mergeCell ref="LS7:LT7"/>
    <mergeCell ref="LU7:LV7"/>
    <mergeCell ref="LW7:LX7"/>
    <mergeCell ref="LY7:LZ7"/>
    <mergeCell ref="MA7:MB7"/>
    <mergeCell ref="MC7:MD7"/>
    <mergeCell ref="JT2:KY6"/>
    <mergeCell ref="LA2:MF6"/>
    <mergeCell ref="JT7:JU7"/>
    <mergeCell ref="JV7:JW7"/>
    <mergeCell ref="JX7:JY7"/>
    <mergeCell ref="JZ7:KA7"/>
    <mergeCell ref="KB7:KC7"/>
    <mergeCell ref="KD7:KE7"/>
    <mergeCell ref="KF7:KG7"/>
    <mergeCell ref="KH7:KI7"/>
    <mergeCell ref="KJ7:KK7"/>
    <mergeCell ref="KL7:KM7"/>
    <mergeCell ref="KN7:KO7"/>
    <mergeCell ref="KP7:KQ7"/>
    <mergeCell ref="KR7:KS7"/>
    <mergeCell ref="KT7:KU7"/>
    <mergeCell ref="KV7:KW7"/>
    <mergeCell ref="KX7:KY7"/>
    <mergeCell ref="LA7:LB7"/>
    <mergeCell ref="LC7:LD7"/>
    <mergeCell ref="LE7:LF7"/>
    <mergeCell ref="LG7:LH7"/>
    <mergeCell ref="LI7:LJ7"/>
    <mergeCell ref="LK7:LL7"/>
    <mergeCell ref="JE50:JF52"/>
    <mergeCell ref="JG50:JH52"/>
    <mergeCell ref="JI50:JJ52"/>
    <mergeCell ref="JK50:JL52"/>
    <mergeCell ref="JM50:JN52"/>
    <mergeCell ref="JO50:JP52"/>
    <mergeCell ref="JQ50:JR52"/>
    <mergeCell ref="IM50:IN52"/>
    <mergeCell ref="IO50:IP52"/>
    <mergeCell ref="IQ50:IR52"/>
    <mergeCell ref="IS50:IT52"/>
    <mergeCell ref="IU50:IV52"/>
    <mergeCell ref="IW50:IX52"/>
    <mergeCell ref="IY50:IZ52"/>
    <mergeCell ref="JA50:JB52"/>
    <mergeCell ref="JC50:JD52"/>
    <mergeCell ref="JE44:JF46"/>
    <mergeCell ref="JG44:JH46"/>
    <mergeCell ref="JI44:JJ46"/>
    <mergeCell ref="JK44:JL46"/>
    <mergeCell ref="JM44:JN46"/>
    <mergeCell ref="JO44:JP46"/>
    <mergeCell ref="JQ44:JR46"/>
    <mergeCell ref="IM47:IN49"/>
    <mergeCell ref="IO47:IP49"/>
    <mergeCell ref="IQ47:IR49"/>
    <mergeCell ref="IS47:IT49"/>
    <mergeCell ref="IU47:IV49"/>
    <mergeCell ref="IW47:IX49"/>
    <mergeCell ref="IY47:IZ49"/>
    <mergeCell ref="JA47:JB49"/>
    <mergeCell ref="JC47:JD49"/>
    <mergeCell ref="JE47:JF49"/>
    <mergeCell ref="JG47:JH49"/>
    <mergeCell ref="JI47:JJ49"/>
    <mergeCell ref="JK47:JL49"/>
    <mergeCell ref="JM47:JN49"/>
    <mergeCell ref="JO47:JP49"/>
    <mergeCell ref="JQ47:JR49"/>
    <mergeCell ref="IM44:IN46"/>
    <mergeCell ref="IO44:IP46"/>
    <mergeCell ref="IQ44:IR46"/>
    <mergeCell ref="IS44:IT46"/>
    <mergeCell ref="IU44:IV46"/>
    <mergeCell ref="IW44:IX46"/>
    <mergeCell ref="IY44:IZ46"/>
    <mergeCell ref="JA44:JB46"/>
    <mergeCell ref="JC44:JD46"/>
    <mergeCell ref="JE38:JF40"/>
    <mergeCell ref="JG38:JH40"/>
    <mergeCell ref="JI38:JJ40"/>
    <mergeCell ref="JK38:JL40"/>
    <mergeCell ref="JM38:JN40"/>
    <mergeCell ref="JO38:JP40"/>
    <mergeCell ref="JQ38:JR40"/>
    <mergeCell ref="IM41:IN43"/>
    <mergeCell ref="IO41:IP43"/>
    <mergeCell ref="IQ41:IR43"/>
    <mergeCell ref="IS41:IT43"/>
    <mergeCell ref="IU41:IV43"/>
    <mergeCell ref="IW41:IX43"/>
    <mergeCell ref="IY41:IZ43"/>
    <mergeCell ref="JA41:JB43"/>
    <mergeCell ref="JC41:JD43"/>
    <mergeCell ref="JE41:JF43"/>
    <mergeCell ref="JG41:JH43"/>
    <mergeCell ref="JI41:JJ43"/>
    <mergeCell ref="JK41:JL43"/>
    <mergeCell ref="JM41:JN43"/>
    <mergeCell ref="JO41:JP43"/>
    <mergeCell ref="JQ41:JR43"/>
    <mergeCell ref="IM38:IN40"/>
    <mergeCell ref="IO38:IP40"/>
    <mergeCell ref="IQ38:IR40"/>
    <mergeCell ref="IS38:IT40"/>
    <mergeCell ref="IU38:IV40"/>
    <mergeCell ref="IW38:IX40"/>
    <mergeCell ref="IY38:IZ40"/>
    <mergeCell ref="JA38:JB40"/>
    <mergeCell ref="JC38:JD40"/>
    <mergeCell ref="JE32:JF34"/>
    <mergeCell ref="JG32:JH34"/>
    <mergeCell ref="JI32:JJ34"/>
    <mergeCell ref="JK32:JL34"/>
    <mergeCell ref="JM32:JN34"/>
    <mergeCell ref="JO32:JP34"/>
    <mergeCell ref="JQ32:JR34"/>
    <mergeCell ref="IM35:IN37"/>
    <mergeCell ref="IO35:IP37"/>
    <mergeCell ref="IQ35:IR37"/>
    <mergeCell ref="IS35:IT37"/>
    <mergeCell ref="IU35:IV37"/>
    <mergeCell ref="IW35:IX37"/>
    <mergeCell ref="IY35:IZ37"/>
    <mergeCell ref="JA35:JB37"/>
    <mergeCell ref="JC35:JD37"/>
    <mergeCell ref="JE35:JF37"/>
    <mergeCell ref="JG35:JH37"/>
    <mergeCell ref="JI35:JJ37"/>
    <mergeCell ref="JK35:JL37"/>
    <mergeCell ref="JM35:JN37"/>
    <mergeCell ref="JO35:JP37"/>
    <mergeCell ref="JQ35:JR37"/>
    <mergeCell ref="IM32:IN34"/>
    <mergeCell ref="IO32:IP34"/>
    <mergeCell ref="IQ32:IR34"/>
    <mergeCell ref="IS32:IT34"/>
    <mergeCell ref="IU32:IV34"/>
    <mergeCell ref="IW32:IX34"/>
    <mergeCell ref="IY32:IZ34"/>
    <mergeCell ref="JA32:JB34"/>
    <mergeCell ref="JC32:JD34"/>
    <mergeCell ref="JE26:JF28"/>
    <mergeCell ref="JG26:JH28"/>
    <mergeCell ref="JI26:JJ28"/>
    <mergeCell ref="JK26:JL28"/>
    <mergeCell ref="JM26:JN28"/>
    <mergeCell ref="JO26:JP28"/>
    <mergeCell ref="JQ26:JR28"/>
    <mergeCell ref="IM29:IN31"/>
    <mergeCell ref="IO29:IP31"/>
    <mergeCell ref="IQ29:IR31"/>
    <mergeCell ref="IS29:IT31"/>
    <mergeCell ref="IU29:IV31"/>
    <mergeCell ref="IW29:IX31"/>
    <mergeCell ref="IY29:IZ31"/>
    <mergeCell ref="JA29:JB31"/>
    <mergeCell ref="JC29:JD31"/>
    <mergeCell ref="JE29:JF31"/>
    <mergeCell ref="JG29:JH31"/>
    <mergeCell ref="JI29:JJ31"/>
    <mergeCell ref="JK29:JL31"/>
    <mergeCell ref="JM29:JN31"/>
    <mergeCell ref="JO29:JP31"/>
    <mergeCell ref="JQ29:JR31"/>
    <mergeCell ref="IM26:IN28"/>
    <mergeCell ref="IO26:IP28"/>
    <mergeCell ref="IQ26:IR28"/>
    <mergeCell ref="IS26:IT28"/>
    <mergeCell ref="IU26:IV28"/>
    <mergeCell ref="IW26:IX28"/>
    <mergeCell ref="IY26:IZ28"/>
    <mergeCell ref="JA26:JB28"/>
    <mergeCell ref="JC26:JD28"/>
    <mergeCell ref="JE20:JF22"/>
    <mergeCell ref="JG20:JH22"/>
    <mergeCell ref="JI20:JJ22"/>
    <mergeCell ref="JK20:JL22"/>
    <mergeCell ref="JM20:JN22"/>
    <mergeCell ref="JO20:JP22"/>
    <mergeCell ref="JQ20:JR22"/>
    <mergeCell ref="IM23:IN25"/>
    <mergeCell ref="IO23:IP25"/>
    <mergeCell ref="IQ23:IR25"/>
    <mergeCell ref="IS23:IT25"/>
    <mergeCell ref="IU23:IV25"/>
    <mergeCell ref="IW23:IX25"/>
    <mergeCell ref="IY23:IZ25"/>
    <mergeCell ref="JA23:JB25"/>
    <mergeCell ref="JC23:JD25"/>
    <mergeCell ref="JE23:JF25"/>
    <mergeCell ref="JG23:JH25"/>
    <mergeCell ref="JI23:JJ25"/>
    <mergeCell ref="JK23:JL25"/>
    <mergeCell ref="JM23:JN25"/>
    <mergeCell ref="JO23:JP25"/>
    <mergeCell ref="JQ23:JR25"/>
    <mergeCell ref="IM20:IN22"/>
    <mergeCell ref="IO20:IP22"/>
    <mergeCell ref="IQ20:IR22"/>
    <mergeCell ref="IS20:IT22"/>
    <mergeCell ref="IU20:IV22"/>
    <mergeCell ref="IW20:IX22"/>
    <mergeCell ref="IY20:IZ22"/>
    <mergeCell ref="JA20:JB22"/>
    <mergeCell ref="JC20:JD22"/>
    <mergeCell ref="JE14:JF16"/>
    <mergeCell ref="JG14:JH16"/>
    <mergeCell ref="JI14:JJ16"/>
    <mergeCell ref="JK14:JL16"/>
    <mergeCell ref="JM14:JN16"/>
    <mergeCell ref="JO14:JP16"/>
    <mergeCell ref="JQ14:JR16"/>
    <mergeCell ref="IM17:IN19"/>
    <mergeCell ref="IO17:IP19"/>
    <mergeCell ref="IQ17:IR19"/>
    <mergeCell ref="IS17:IT19"/>
    <mergeCell ref="IU17:IV19"/>
    <mergeCell ref="IW17:IX19"/>
    <mergeCell ref="IY17:IZ19"/>
    <mergeCell ref="JA17:JB19"/>
    <mergeCell ref="JC17:JD19"/>
    <mergeCell ref="JE17:JF19"/>
    <mergeCell ref="JG17:JH19"/>
    <mergeCell ref="JI17:JJ19"/>
    <mergeCell ref="JK17:JL19"/>
    <mergeCell ref="JM17:JN19"/>
    <mergeCell ref="JO17:JP19"/>
    <mergeCell ref="JQ17:JR19"/>
    <mergeCell ref="IM14:IN16"/>
    <mergeCell ref="IO14:IP16"/>
    <mergeCell ref="IQ14:IR16"/>
    <mergeCell ref="IS14:IT16"/>
    <mergeCell ref="IU14:IV16"/>
    <mergeCell ref="IW14:IX16"/>
    <mergeCell ref="IY14:IZ16"/>
    <mergeCell ref="JA14:JB16"/>
    <mergeCell ref="JC14:JD16"/>
    <mergeCell ref="JE8:JF10"/>
    <mergeCell ref="JG8:JH10"/>
    <mergeCell ref="JI8:JJ10"/>
    <mergeCell ref="JK8:JL10"/>
    <mergeCell ref="JM8:JN10"/>
    <mergeCell ref="JO8:JP10"/>
    <mergeCell ref="JQ8:JR10"/>
    <mergeCell ref="IM11:IN13"/>
    <mergeCell ref="IO11:IP13"/>
    <mergeCell ref="IQ11:IR13"/>
    <mergeCell ref="IS11:IT13"/>
    <mergeCell ref="IU11:IV13"/>
    <mergeCell ref="IW11:IX13"/>
    <mergeCell ref="IY11:IZ13"/>
    <mergeCell ref="JA11:JB13"/>
    <mergeCell ref="JC11:JD13"/>
    <mergeCell ref="JE11:JF13"/>
    <mergeCell ref="JG11:JH13"/>
    <mergeCell ref="JI11:JJ13"/>
    <mergeCell ref="JK11:JL13"/>
    <mergeCell ref="JM11:JN13"/>
    <mergeCell ref="JO11:JP13"/>
    <mergeCell ref="JQ11:JR13"/>
    <mergeCell ref="IM8:IN10"/>
    <mergeCell ref="IO8:IP10"/>
    <mergeCell ref="IQ8:IR10"/>
    <mergeCell ref="IS8:IT10"/>
    <mergeCell ref="IU8:IV10"/>
    <mergeCell ref="IW8:IX10"/>
    <mergeCell ref="IY8:IZ10"/>
    <mergeCell ref="JA8:JB10"/>
    <mergeCell ref="JC8:JD10"/>
    <mergeCell ref="IM2:JR6"/>
    <mergeCell ref="IM7:IN7"/>
    <mergeCell ref="IO7:IP7"/>
    <mergeCell ref="IQ7:IR7"/>
    <mergeCell ref="IS7:IT7"/>
    <mergeCell ref="IU7:IV7"/>
    <mergeCell ref="IW7:IX7"/>
    <mergeCell ref="IY7:IZ7"/>
    <mergeCell ref="JA7:JB7"/>
    <mergeCell ref="JC7:JD7"/>
    <mergeCell ref="JE7:JF7"/>
    <mergeCell ref="JG7:JH7"/>
    <mergeCell ref="JI7:JJ7"/>
    <mergeCell ref="JK7:JL7"/>
    <mergeCell ref="JM7:JN7"/>
    <mergeCell ref="JO7:JP7"/>
    <mergeCell ref="JQ7:JR7"/>
    <mergeCell ref="HX50:HY52"/>
    <mergeCell ref="HZ50:IA52"/>
    <mergeCell ref="IB50:IC52"/>
    <mergeCell ref="ID50:IE52"/>
    <mergeCell ref="IF50:IG52"/>
    <mergeCell ref="IH50:II52"/>
    <mergeCell ref="IJ50:IK52"/>
    <mergeCell ref="HF50:HG52"/>
    <mergeCell ref="HH50:HI52"/>
    <mergeCell ref="HJ50:HK52"/>
    <mergeCell ref="HL50:HM52"/>
    <mergeCell ref="HN50:HO52"/>
    <mergeCell ref="HP50:HQ52"/>
    <mergeCell ref="HR50:HS52"/>
    <mergeCell ref="HT50:HU52"/>
    <mergeCell ref="HV50:HW52"/>
    <mergeCell ref="HX44:HY46"/>
    <mergeCell ref="HZ44:IA46"/>
    <mergeCell ref="IB44:IC46"/>
    <mergeCell ref="ID44:IE46"/>
    <mergeCell ref="IF44:IG46"/>
    <mergeCell ref="IH44:II46"/>
    <mergeCell ref="IJ44:IK46"/>
    <mergeCell ref="HF47:HG49"/>
    <mergeCell ref="HH47:HI49"/>
    <mergeCell ref="HJ47:HK49"/>
    <mergeCell ref="HL47:HM49"/>
    <mergeCell ref="HN47:HO49"/>
    <mergeCell ref="HP47:HQ49"/>
    <mergeCell ref="HR47:HS49"/>
    <mergeCell ref="HT47:HU49"/>
    <mergeCell ref="HV47:HW49"/>
    <mergeCell ref="HX47:HY49"/>
    <mergeCell ref="HZ47:IA49"/>
    <mergeCell ref="IB47:IC49"/>
    <mergeCell ref="ID47:IE49"/>
    <mergeCell ref="IF47:IG49"/>
    <mergeCell ref="IH47:II49"/>
    <mergeCell ref="IJ47:IK49"/>
    <mergeCell ref="HF44:HG46"/>
    <mergeCell ref="HH44:HI46"/>
    <mergeCell ref="HJ44:HK46"/>
    <mergeCell ref="HL44:HM46"/>
    <mergeCell ref="HN44:HO46"/>
    <mergeCell ref="HP44:HQ46"/>
    <mergeCell ref="HR44:HS46"/>
    <mergeCell ref="HT44:HU46"/>
    <mergeCell ref="HV44:HW46"/>
    <mergeCell ref="HX38:HY40"/>
    <mergeCell ref="HZ38:IA40"/>
    <mergeCell ref="IB38:IC40"/>
    <mergeCell ref="ID38:IE40"/>
    <mergeCell ref="IF38:IG40"/>
    <mergeCell ref="IH38:II40"/>
    <mergeCell ref="IJ38:IK40"/>
    <mergeCell ref="HF41:HG43"/>
    <mergeCell ref="HH41:HI43"/>
    <mergeCell ref="HJ41:HK43"/>
    <mergeCell ref="HL41:HM43"/>
    <mergeCell ref="HN41:HO43"/>
    <mergeCell ref="HP41:HQ43"/>
    <mergeCell ref="HR41:HS43"/>
    <mergeCell ref="HT41:HU43"/>
    <mergeCell ref="HV41:HW43"/>
    <mergeCell ref="HX41:HY43"/>
    <mergeCell ref="HZ41:IA43"/>
    <mergeCell ref="IB41:IC43"/>
    <mergeCell ref="ID41:IE43"/>
    <mergeCell ref="IF41:IG43"/>
    <mergeCell ref="IH41:II43"/>
    <mergeCell ref="IJ41:IK43"/>
    <mergeCell ref="HF38:HG40"/>
    <mergeCell ref="HH38:HI40"/>
    <mergeCell ref="HJ38:HK40"/>
    <mergeCell ref="HL38:HM40"/>
    <mergeCell ref="HN38:HO40"/>
    <mergeCell ref="HP38:HQ40"/>
    <mergeCell ref="HR38:HS40"/>
    <mergeCell ref="HT38:HU40"/>
    <mergeCell ref="HV38:HW40"/>
    <mergeCell ref="HX32:HY34"/>
    <mergeCell ref="HZ32:IA34"/>
    <mergeCell ref="IB32:IC34"/>
    <mergeCell ref="ID32:IE34"/>
    <mergeCell ref="IF32:IG34"/>
    <mergeCell ref="IH32:II34"/>
    <mergeCell ref="IJ32:IK34"/>
    <mergeCell ref="HF35:HG37"/>
    <mergeCell ref="HH35:HI37"/>
    <mergeCell ref="HJ35:HK37"/>
    <mergeCell ref="HL35:HM37"/>
    <mergeCell ref="HN35:HO37"/>
    <mergeCell ref="HP35:HQ37"/>
    <mergeCell ref="HR35:HS37"/>
    <mergeCell ref="HT35:HU37"/>
    <mergeCell ref="HV35:HW37"/>
    <mergeCell ref="HX35:HY37"/>
    <mergeCell ref="HZ35:IA37"/>
    <mergeCell ref="IB35:IC37"/>
    <mergeCell ref="ID35:IE37"/>
    <mergeCell ref="IF35:IG37"/>
    <mergeCell ref="IH35:II37"/>
    <mergeCell ref="IJ35:IK37"/>
    <mergeCell ref="HF32:HG34"/>
    <mergeCell ref="HH32:HI34"/>
    <mergeCell ref="HJ32:HK34"/>
    <mergeCell ref="HL32:HM34"/>
    <mergeCell ref="HN32:HO34"/>
    <mergeCell ref="HP32:HQ34"/>
    <mergeCell ref="HR32:HS34"/>
    <mergeCell ref="HT32:HU34"/>
    <mergeCell ref="HV32:HW34"/>
    <mergeCell ref="HX26:HY28"/>
    <mergeCell ref="HZ26:IA28"/>
    <mergeCell ref="IB26:IC28"/>
    <mergeCell ref="ID26:IE28"/>
    <mergeCell ref="IF26:IG28"/>
    <mergeCell ref="IH26:II28"/>
    <mergeCell ref="IJ26:IK28"/>
    <mergeCell ref="HF29:HG31"/>
    <mergeCell ref="HH29:HI31"/>
    <mergeCell ref="HJ29:HK31"/>
    <mergeCell ref="HL29:HM31"/>
    <mergeCell ref="HN29:HO31"/>
    <mergeCell ref="HP29:HQ31"/>
    <mergeCell ref="HR29:HS31"/>
    <mergeCell ref="HT29:HU31"/>
    <mergeCell ref="HV29:HW31"/>
    <mergeCell ref="HX29:HY31"/>
    <mergeCell ref="HZ29:IA31"/>
    <mergeCell ref="IB29:IC31"/>
    <mergeCell ref="ID29:IE31"/>
    <mergeCell ref="IF29:IG31"/>
    <mergeCell ref="IH29:II31"/>
    <mergeCell ref="IJ29:IK31"/>
    <mergeCell ref="HF26:HG28"/>
    <mergeCell ref="HH26:HI28"/>
    <mergeCell ref="HJ26:HK28"/>
    <mergeCell ref="HL26:HM28"/>
    <mergeCell ref="HN26:HO28"/>
    <mergeCell ref="HP26:HQ28"/>
    <mergeCell ref="HR26:HS28"/>
    <mergeCell ref="HT26:HU28"/>
    <mergeCell ref="HV26:HW28"/>
    <mergeCell ref="HX20:HY22"/>
    <mergeCell ref="HZ20:IA22"/>
    <mergeCell ref="IB20:IC22"/>
    <mergeCell ref="ID20:IE22"/>
    <mergeCell ref="IF20:IG22"/>
    <mergeCell ref="IH20:II22"/>
    <mergeCell ref="IJ20:IK22"/>
    <mergeCell ref="HF23:HG25"/>
    <mergeCell ref="HH23:HI25"/>
    <mergeCell ref="HJ23:HK25"/>
    <mergeCell ref="HL23:HM25"/>
    <mergeCell ref="HN23:HO25"/>
    <mergeCell ref="HP23:HQ25"/>
    <mergeCell ref="HR23:HS25"/>
    <mergeCell ref="HT23:HU25"/>
    <mergeCell ref="HV23:HW25"/>
    <mergeCell ref="HX23:HY25"/>
    <mergeCell ref="HZ23:IA25"/>
    <mergeCell ref="IB23:IC25"/>
    <mergeCell ref="ID23:IE25"/>
    <mergeCell ref="IF23:IG25"/>
    <mergeCell ref="IH23:II25"/>
    <mergeCell ref="IJ23:IK25"/>
    <mergeCell ref="HF20:HG22"/>
    <mergeCell ref="HH20:HI22"/>
    <mergeCell ref="HJ20:HK22"/>
    <mergeCell ref="HL20:HM22"/>
    <mergeCell ref="HN20:HO22"/>
    <mergeCell ref="HP20:HQ22"/>
    <mergeCell ref="HR20:HS22"/>
    <mergeCell ref="HT20:HU22"/>
    <mergeCell ref="HV20:HW22"/>
    <mergeCell ref="HX14:HY16"/>
    <mergeCell ref="HZ14:IA16"/>
    <mergeCell ref="IB14:IC16"/>
    <mergeCell ref="ID14:IE16"/>
    <mergeCell ref="IF14:IG16"/>
    <mergeCell ref="IH14:II16"/>
    <mergeCell ref="IJ14:IK16"/>
    <mergeCell ref="HF17:HG19"/>
    <mergeCell ref="HH17:HI19"/>
    <mergeCell ref="HJ17:HK19"/>
    <mergeCell ref="HL17:HM19"/>
    <mergeCell ref="HN17:HO19"/>
    <mergeCell ref="HP17:HQ19"/>
    <mergeCell ref="HR17:HS19"/>
    <mergeCell ref="HT17:HU19"/>
    <mergeCell ref="HV17:HW19"/>
    <mergeCell ref="HX17:HY19"/>
    <mergeCell ref="HZ17:IA19"/>
    <mergeCell ref="IB17:IC19"/>
    <mergeCell ref="ID17:IE19"/>
    <mergeCell ref="IF17:IG19"/>
    <mergeCell ref="IH17:II19"/>
    <mergeCell ref="IJ17:IK19"/>
    <mergeCell ref="HF14:HG16"/>
    <mergeCell ref="HH14:HI16"/>
    <mergeCell ref="HJ14:HK16"/>
    <mergeCell ref="HL14:HM16"/>
    <mergeCell ref="HN14:HO16"/>
    <mergeCell ref="HP14:HQ16"/>
    <mergeCell ref="HR14:HS16"/>
    <mergeCell ref="HT14:HU16"/>
    <mergeCell ref="HV14:HW16"/>
    <mergeCell ref="HX8:HY10"/>
    <mergeCell ref="HZ8:IA10"/>
    <mergeCell ref="IB8:IC10"/>
    <mergeCell ref="ID8:IE10"/>
    <mergeCell ref="IF8:IG10"/>
    <mergeCell ref="IH8:II10"/>
    <mergeCell ref="IJ8:IK10"/>
    <mergeCell ref="HF11:HG13"/>
    <mergeCell ref="HH11:HI13"/>
    <mergeCell ref="HJ11:HK13"/>
    <mergeCell ref="HL11:HM13"/>
    <mergeCell ref="HN11:HO13"/>
    <mergeCell ref="HP11:HQ13"/>
    <mergeCell ref="HR11:HS13"/>
    <mergeCell ref="HT11:HU13"/>
    <mergeCell ref="HV11:HW13"/>
    <mergeCell ref="HX11:HY13"/>
    <mergeCell ref="HZ11:IA13"/>
    <mergeCell ref="IB11:IC13"/>
    <mergeCell ref="ID11:IE13"/>
    <mergeCell ref="IF11:IG13"/>
    <mergeCell ref="IH11:II13"/>
    <mergeCell ref="IJ11:IK13"/>
    <mergeCell ref="HF8:HG10"/>
    <mergeCell ref="HH8:HI10"/>
    <mergeCell ref="HJ8:HK10"/>
    <mergeCell ref="HL8:HM10"/>
    <mergeCell ref="HN8:HO10"/>
    <mergeCell ref="HP8:HQ10"/>
    <mergeCell ref="HR8:HS10"/>
    <mergeCell ref="HT8:HU10"/>
    <mergeCell ref="HV8:HW10"/>
    <mergeCell ref="HF2:IK6"/>
    <mergeCell ref="HF7:HG7"/>
    <mergeCell ref="HH7:HI7"/>
    <mergeCell ref="HJ7:HK7"/>
    <mergeCell ref="HL7:HM7"/>
    <mergeCell ref="HN7:HO7"/>
    <mergeCell ref="HP7:HQ7"/>
    <mergeCell ref="HR7:HS7"/>
    <mergeCell ref="HT7:HU7"/>
    <mergeCell ref="HV7:HW7"/>
    <mergeCell ref="HX7:HY7"/>
    <mergeCell ref="HZ7:IA7"/>
    <mergeCell ref="IB7:IC7"/>
    <mergeCell ref="ID7:IE7"/>
    <mergeCell ref="IF7:IG7"/>
    <mergeCell ref="IH7:II7"/>
    <mergeCell ref="IJ7:IK7"/>
    <mergeCell ref="AP32:AP34"/>
    <mergeCell ref="AR32:AR34"/>
    <mergeCell ref="AP35:AP37"/>
    <mergeCell ref="AR35:AR37"/>
    <mergeCell ref="AP38:AP40"/>
    <mergeCell ref="AR38:AR40"/>
    <mergeCell ref="AP41:AP43"/>
    <mergeCell ref="AR41:AR43"/>
    <mergeCell ref="AP44:AP46"/>
    <mergeCell ref="AR44:AR46"/>
    <mergeCell ref="AQ32:AQ34"/>
    <mergeCell ref="AQ35:AQ37"/>
    <mergeCell ref="AQ38:AQ40"/>
    <mergeCell ref="AQ41:AQ43"/>
    <mergeCell ref="AQ44:AQ46"/>
    <mergeCell ref="AP14:AP16"/>
    <mergeCell ref="AR14:AR16"/>
    <mergeCell ref="AP17:AP19"/>
    <mergeCell ref="AR17:AR19"/>
    <mergeCell ref="AP20:AP22"/>
    <mergeCell ref="AR20:AR22"/>
    <mergeCell ref="AP23:AP25"/>
    <mergeCell ref="AR23:AR25"/>
    <mergeCell ref="AP26:AP28"/>
    <mergeCell ref="AR26:AR28"/>
    <mergeCell ref="AQ14:AQ16"/>
    <mergeCell ref="AQ17:AQ19"/>
    <mergeCell ref="AQ20:AQ22"/>
    <mergeCell ref="AQ23:AQ25"/>
    <mergeCell ref="AQ26:AQ28"/>
    <mergeCell ref="GQ41:GR43"/>
    <mergeCell ref="AN14:AN16"/>
    <mergeCell ref="AN17:AN19"/>
    <mergeCell ref="AN20:AN22"/>
    <mergeCell ref="AN23:AN25"/>
    <mergeCell ref="AN26:AN28"/>
    <mergeCell ref="AN29:AN31"/>
    <mergeCell ref="AN32:AN34"/>
    <mergeCell ref="AN35:AN37"/>
    <mergeCell ref="AN38:AN40"/>
    <mergeCell ref="AN41:AN43"/>
    <mergeCell ref="AN44:AN46"/>
    <mergeCell ref="AN47:AN49"/>
    <mergeCell ref="AN50:AN52"/>
    <mergeCell ref="AN53:AN55"/>
    <mergeCell ref="AO14:AO16"/>
    <mergeCell ref="AO17:AO19"/>
    <mergeCell ref="AO20:AO22"/>
    <mergeCell ref="AO23:AO25"/>
    <mergeCell ref="AO26:AO28"/>
    <mergeCell ref="AO29:AO31"/>
    <mergeCell ref="AO32:AO34"/>
    <mergeCell ref="AO35:AO37"/>
    <mergeCell ref="AO38:AO40"/>
    <mergeCell ref="GQ50:GR52"/>
    <mergeCell ref="GS50:GT52"/>
    <mergeCell ref="GU50:GV52"/>
    <mergeCell ref="GW50:GX52"/>
    <mergeCell ref="GY50:GZ52"/>
    <mergeCell ref="HA50:HB52"/>
    <mergeCell ref="HC50:HD52"/>
    <mergeCell ref="FY50:FZ52"/>
    <mergeCell ref="GA50:GB52"/>
    <mergeCell ref="GC50:GD52"/>
    <mergeCell ref="GE50:GF52"/>
    <mergeCell ref="GG50:GH52"/>
    <mergeCell ref="GI50:GJ52"/>
    <mergeCell ref="GK50:GL52"/>
    <mergeCell ref="GM50:GN52"/>
    <mergeCell ref="GO50:GP52"/>
    <mergeCell ref="GQ44:GR46"/>
    <mergeCell ref="GS44:GT46"/>
    <mergeCell ref="GU44:GV46"/>
    <mergeCell ref="GW44:GX46"/>
    <mergeCell ref="GY44:GZ46"/>
    <mergeCell ref="HA44:HB46"/>
    <mergeCell ref="HC44:HD46"/>
    <mergeCell ref="FY47:FZ49"/>
    <mergeCell ref="GA47:GB49"/>
    <mergeCell ref="GC47:GD49"/>
    <mergeCell ref="GE47:GF49"/>
    <mergeCell ref="GG47:GH49"/>
    <mergeCell ref="GI47:GJ49"/>
    <mergeCell ref="GK47:GL49"/>
    <mergeCell ref="GM47:GN49"/>
    <mergeCell ref="GO47:GP49"/>
    <mergeCell ref="GQ47:GR49"/>
    <mergeCell ref="GS47:GT49"/>
    <mergeCell ref="GU47:GV49"/>
    <mergeCell ref="GW47:GX49"/>
    <mergeCell ref="GY47:GZ49"/>
    <mergeCell ref="HA47:HB49"/>
    <mergeCell ref="HC47:HD49"/>
    <mergeCell ref="FY44:FZ46"/>
    <mergeCell ref="GA44:GB46"/>
    <mergeCell ref="GC44:GD46"/>
    <mergeCell ref="GE44:GF46"/>
    <mergeCell ref="GG44:GH46"/>
    <mergeCell ref="GI44:GJ46"/>
    <mergeCell ref="GK44:GL46"/>
    <mergeCell ref="GM44:GN46"/>
    <mergeCell ref="GO44:GP46"/>
    <mergeCell ref="GQ38:GR40"/>
    <mergeCell ref="GS38:GT40"/>
    <mergeCell ref="GU38:GV40"/>
    <mergeCell ref="GW38:GX40"/>
    <mergeCell ref="GY38:GZ40"/>
    <mergeCell ref="HA38:HB40"/>
    <mergeCell ref="HC38:HD40"/>
    <mergeCell ref="FY41:FZ43"/>
    <mergeCell ref="GA41:GB43"/>
    <mergeCell ref="GC41:GD43"/>
    <mergeCell ref="GE41:GF43"/>
    <mergeCell ref="GG41:GH43"/>
    <mergeCell ref="GI41:GJ43"/>
    <mergeCell ref="GK41:GL43"/>
    <mergeCell ref="GM41:GN43"/>
    <mergeCell ref="GO41:GP43"/>
    <mergeCell ref="GS41:GT43"/>
    <mergeCell ref="GU41:GV43"/>
    <mergeCell ref="GW41:GX43"/>
    <mergeCell ref="GY41:GZ43"/>
    <mergeCell ref="HA41:HB43"/>
    <mergeCell ref="HC41:HD43"/>
    <mergeCell ref="FY38:FZ40"/>
    <mergeCell ref="GA38:GB40"/>
    <mergeCell ref="GC38:GD40"/>
    <mergeCell ref="GE38:GF40"/>
    <mergeCell ref="GG38:GH40"/>
    <mergeCell ref="GI38:GJ40"/>
    <mergeCell ref="GK38:GL40"/>
    <mergeCell ref="GM38:GN40"/>
    <mergeCell ref="GO38:GP40"/>
    <mergeCell ref="GQ32:GR34"/>
    <mergeCell ref="GS32:GT34"/>
    <mergeCell ref="GU32:GV34"/>
    <mergeCell ref="GW32:GX34"/>
    <mergeCell ref="GY32:GZ34"/>
    <mergeCell ref="HA32:HB34"/>
    <mergeCell ref="HC32:HD34"/>
    <mergeCell ref="FY35:FZ37"/>
    <mergeCell ref="GA35:GB37"/>
    <mergeCell ref="GC35:GD37"/>
    <mergeCell ref="GE35:GF37"/>
    <mergeCell ref="GG35:GH37"/>
    <mergeCell ref="GI35:GJ37"/>
    <mergeCell ref="GK35:GL37"/>
    <mergeCell ref="GM35:GN37"/>
    <mergeCell ref="GO35:GP37"/>
    <mergeCell ref="GQ35:GR37"/>
    <mergeCell ref="GS35:GT37"/>
    <mergeCell ref="GU35:GV37"/>
    <mergeCell ref="GW35:GX37"/>
    <mergeCell ref="GY35:GZ37"/>
    <mergeCell ref="HA35:HB37"/>
    <mergeCell ref="HC35:HD37"/>
    <mergeCell ref="FY32:FZ34"/>
    <mergeCell ref="GA32:GB34"/>
    <mergeCell ref="GC32:GD34"/>
    <mergeCell ref="GE32:GF34"/>
    <mergeCell ref="GG32:GH34"/>
    <mergeCell ref="GI32:GJ34"/>
    <mergeCell ref="GK32:GL34"/>
    <mergeCell ref="GM32:GN34"/>
    <mergeCell ref="GO32:GP34"/>
    <mergeCell ref="GQ26:GR28"/>
    <mergeCell ref="GS26:GT28"/>
    <mergeCell ref="GU26:GV28"/>
    <mergeCell ref="GW26:GX28"/>
    <mergeCell ref="GY26:GZ28"/>
    <mergeCell ref="HA26:HB28"/>
    <mergeCell ref="HC26:HD28"/>
    <mergeCell ref="FY29:FZ31"/>
    <mergeCell ref="GA29:GB31"/>
    <mergeCell ref="GC29:GD31"/>
    <mergeCell ref="GE29:GF31"/>
    <mergeCell ref="GG29:GH31"/>
    <mergeCell ref="GI29:GJ31"/>
    <mergeCell ref="GK29:GL31"/>
    <mergeCell ref="GM29:GN31"/>
    <mergeCell ref="GO29:GP31"/>
    <mergeCell ref="GQ29:GR31"/>
    <mergeCell ref="GS29:GT31"/>
    <mergeCell ref="GU29:GV31"/>
    <mergeCell ref="GW29:GX31"/>
    <mergeCell ref="GY29:GZ31"/>
    <mergeCell ref="HA29:HB31"/>
    <mergeCell ref="HC29:HD31"/>
    <mergeCell ref="FY26:FZ28"/>
    <mergeCell ref="GA26:GB28"/>
    <mergeCell ref="GC26:GD28"/>
    <mergeCell ref="GE26:GF28"/>
    <mergeCell ref="GG26:GH28"/>
    <mergeCell ref="GI26:GJ28"/>
    <mergeCell ref="GK26:GL28"/>
    <mergeCell ref="GM26:GN28"/>
    <mergeCell ref="GO26:GP28"/>
    <mergeCell ref="GQ20:GR22"/>
    <mergeCell ref="GS20:GT22"/>
    <mergeCell ref="GU20:GV22"/>
    <mergeCell ref="GW20:GX22"/>
    <mergeCell ref="GY20:GZ22"/>
    <mergeCell ref="HA20:HB22"/>
    <mergeCell ref="HC20:HD22"/>
    <mergeCell ref="FY23:FZ25"/>
    <mergeCell ref="GA23:GB25"/>
    <mergeCell ref="GC23:GD25"/>
    <mergeCell ref="GE23:GF25"/>
    <mergeCell ref="GG23:GH25"/>
    <mergeCell ref="GI23:GJ25"/>
    <mergeCell ref="GK23:GL25"/>
    <mergeCell ref="GM23:GN25"/>
    <mergeCell ref="GO23:GP25"/>
    <mergeCell ref="GQ23:GR25"/>
    <mergeCell ref="GS23:GT25"/>
    <mergeCell ref="GU23:GV25"/>
    <mergeCell ref="GW23:GX25"/>
    <mergeCell ref="GY23:GZ25"/>
    <mergeCell ref="HA23:HB25"/>
    <mergeCell ref="HC23:HD25"/>
    <mergeCell ref="FY20:FZ22"/>
    <mergeCell ref="GA20:GB22"/>
    <mergeCell ref="GC20:GD22"/>
    <mergeCell ref="GE20:GF22"/>
    <mergeCell ref="GG20:GH22"/>
    <mergeCell ref="GI20:GJ22"/>
    <mergeCell ref="GK20:GL22"/>
    <mergeCell ref="GM20:GN22"/>
    <mergeCell ref="GO20:GP22"/>
    <mergeCell ref="GQ14:GR16"/>
    <mergeCell ref="GS14:GT16"/>
    <mergeCell ref="GU14:GV16"/>
    <mergeCell ref="GW14:GX16"/>
    <mergeCell ref="GY14:GZ16"/>
    <mergeCell ref="HA14:HB16"/>
    <mergeCell ref="HC14:HD16"/>
    <mergeCell ref="FY17:FZ19"/>
    <mergeCell ref="GA17:GB19"/>
    <mergeCell ref="GC17:GD19"/>
    <mergeCell ref="GE17:GF19"/>
    <mergeCell ref="GG17:GH19"/>
    <mergeCell ref="GI17:GJ19"/>
    <mergeCell ref="GK17:GL19"/>
    <mergeCell ref="GM17:GN19"/>
    <mergeCell ref="GO17:GP19"/>
    <mergeCell ref="GQ17:GR19"/>
    <mergeCell ref="GS17:GT19"/>
    <mergeCell ref="GU17:GV19"/>
    <mergeCell ref="GW17:GX19"/>
    <mergeCell ref="GY17:GZ19"/>
    <mergeCell ref="HA17:HB19"/>
    <mergeCell ref="HC17:HD19"/>
    <mergeCell ref="FY14:FZ16"/>
    <mergeCell ref="GA14:GB16"/>
    <mergeCell ref="GC14:GD16"/>
    <mergeCell ref="GE14:GF16"/>
    <mergeCell ref="GG14:GH16"/>
    <mergeCell ref="GI14:GJ16"/>
    <mergeCell ref="GK14:GL16"/>
    <mergeCell ref="GM14:GN16"/>
    <mergeCell ref="GO14:GP16"/>
    <mergeCell ref="GQ8:GR10"/>
    <mergeCell ref="GS8:GT10"/>
    <mergeCell ref="GU8:GV10"/>
    <mergeCell ref="GW8:GX10"/>
    <mergeCell ref="GY8:GZ10"/>
    <mergeCell ref="HA8:HB10"/>
    <mergeCell ref="HC8:HD10"/>
    <mergeCell ref="FY11:FZ13"/>
    <mergeCell ref="GA11:GB13"/>
    <mergeCell ref="GC11:GD13"/>
    <mergeCell ref="GE11:GF13"/>
    <mergeCell ref="GG11:GH13"/>
    <mergeCell ref="GI11:GJ13"/>
    <mergeCell ref="GK11:GL13"/>
    <mergeCell ref="GM11:GN13"/>
    <mergeCell ref="GO11:GP13"/>
    <mergeCell ref="GQ11:GR13"/>
    <mergeCell ref="GS11:GT13"/>
    <mergeCell ref="GU11:GV13"/>
    <mergeCell ref="GW11:GX13"/>
    <mergeCell ref="GY11:GZ13"/>
    <mergeCell ref="HA11:HB13"/>
    <mergeCell ref="HC11:HD13"/>
    <mergeCell ref="FY8:FZ10"/>
    <mergeCell ref="GA8:GB10"/>
    <mergeCell ref="GC8:GD10"/>
    <mergeCell ref="GE8:GF10"/>
    <mergeCell ref="GG8:GH10"/>
    <mergeCell ref="GI8:GJ10"/>
    <mergeCell ref="GK8:GL10"/>
    <mergeCell ref="GM8:GN10"/>
    <mergeCell ref="GO8:GP10"/>
    <mergeCell ref="FY2:HD6"/>
    <mergeCell ref="FY7:FZ7"/>
    <mergeCell ref="GA7:GB7"/>
    <mergeCell ref="GC7:GD7"/>
    <mergeCell ref="GE7:GF7"/>
    <mergeCell ref="GG7:GH7"/>
    <mergeCell ref="GI7:GJ7"/>
    <mergeCell ref="GK7:GL7"/>
    <mergeCell ref="GM7:GN7"/>
    <mergeCell ref="GO7:GP7"/>
    <mergeCell ref="GQ7:GR7"/>
    <mergeCell ref="GS7:GT7"/>
    <mergeCell ref="GU7:GV7"/>
    <mergeCell ref="GW7:GX7"/>
    <mergeCell ref="GY7:GZ7"/>
    <mergeCell ref="HA7:HB7"/>
    <mergeCell ref="HC7:HD7"/>
    <mergeCell ref="AK17:AK19"/>
    <mergeCell ref="AK20:AK22"/>
    <mergeCell ref="AK23:AK25"/>
    <mergeCell ref="AK26:AK28"/>
    <mergeCell ref="AK29:AK31"/>
    <mergeCell ref="AK32:AK34"/>
    <mergeCell ref="AK35:AK37"/>
    <mergeCell ref="AK38:AK40"/>
    <mergeCell ref="AK41:AK43"/>
    <mergeCell ref="AK44:AK46"/>
    <mergeCell ref="AK47:AK49"/>
    <mergeCell ref="AK50:AK52"/>
    <mergeCell ref="AK53:AK55"/>
    <mergeCell ref="AL11:AL13"/>
    <mergeCell ref="AL14:AL16"/>
    <mergeCell ref="FJ47:FK49"/>
    <mergeCell ref="ER50:ES52"/>
    <mergeCell ref="AL32:AL34"/>
    <mergeCell ref="AL35:AL37"/>
    <mergeCell ref="AL38:AL40"/>
    <mergeCell ref="AL41:AL43"/>
    <mergeCell ref="AL44:AL46"/>
    <mergeCell ref="AL47:AL49"/>
    <mergeCell ref="AL50:AL52"/>
    <mergeCell ref="AL53:AL55"/>
    <mergeCell ref="AM11:AM13"/>
    <mergeCell ref="AM14:AM16"/>
    <mergeCell ref="AM17:AM19"/>
    <mergeCell ref="AM20:AM22"/>
    <mergeCell ref="AM23:AM25"/>
    <mergeCell ref="AM26:AM28"/>
    <mergeCell ref="AM29:AM31"/>
    <mergeCell ref="FJ50:FK52"/>
    <mergeCell ref="FL50:FM52"/>
    <mergeCell ref="FN50:FO52"/>
    <mergeCell ref="FP50:FQ52"/>
    <mergeCell ref="FR50:FS52"/>
    <mergeCell ref="FT50:FU52"/>
    <mergeCell ref="FV50:FW52"/>
    <mergeCell ref="FJ41:FK43"/>
    <mergeCell ref="FL41:FM43"/>
    <mergeCell ref="FN41:FO43"/>
    <mergeCell ref="FP41:FQ43"/>
    <mergeCell ref="FR41:FS43"/>
    <mergeCell ref="FT41:FU43"/>
    <mergeCell ref="FV41:FW43"/>
    <mergeCell ref="FL47:FM49"/>
    <mergeCell ref="FN47:FO49"/>
    <mergeCell ref="FP47:FQ49"/>
    <mergeCell ref="FR47:FS49"/>
    <mergeCell ref="FT47:FU49"/>
    <mergeCell ref="FV47:FW49"/>
    <mergeCell ref="ER44:ES46"/>
    <mergeCell ref="ET44:EU46"/>
    <mergeCell ref="EV44:EW46"/>
    <mergeCell ref="EX44:EY46"/>
    <mergeCell ref="EZ44:FA46"/>
    <mergeCell ref="FB44:FC46"/>
    <mergeCell ref="FD44:FE46"/>
    <mergeCell ref="FF44:FG46"/>
    <mergeCell ref="FH44:FI46"/>
    <mergeCell ref="FJ44:FK46"/>
    <mergeCell ref="FL44:FM46"/>
    <mergeCell ref="FN44:FO46"/>
    <mergeCell ref="FP44:FQ46"/>
    <mergeCell ref="FR44:FS46"/>
    <mergeCell ref="FT44:FU46"/>
    <mergeCell ref="FV44:FW46"/>
    <mergeCell ref="FJ35:FK37"/>
    <mergeCell ref="FL35:FM37"/>
    <mergeCell ref="FN35:FO37"/>
    <mergeCell ref="FP35:FQ37"/>
    <mergeCell ref="FR35:FS37"/>
    <mergeCell ref="FT35:FU37"/>
    <mergeCell ref="FV35:FW37"/>
    <mergeCell ref="ER38:ES40"/>
    <mergeCell ref="ET38:EU40"/>
    <mergeCell ref="EV38:EW40"/>
    <mergeCell ref="EX38:EY40"/>
    <mergeCell ref="EZ38:FA40"/>
    <mergeCell ref="FB38:FC40"/>
    <mergeCell ref="FD38:FE40"/>
    <mergeCell ref="FF38:FG40"/>
    <mergeCell ref="FH38:FI40"/>
    <mergeCell ref="FJ38:FK40"/>
    <mergeCell ref="FL38:FM40"/>
    <mergeCell ref="FN38:FO40"/>
    <mergeCell ref="FP38:FQ40"/>
    <mergeCell ref="FR38:FS40"/>
    <mergeCell ref="FT38:FU40"/>
    <mergeCell ref="FV38:FW40"/>
    <mergeCell ref="FJ29:FK31"/>
    <mergeCell ref="FL29:FM31"/>
    <mergeCell ref="FN29:FO31"/>
    <mergeCell ref="FP29:FQ31"/>
    <mergeCell ref="FR29:FS31"/>
    <mergeCell ref="FT29:FU31"/>
    <mergeCell ref="FV29:FW31"/>
    <mergeCell ref="ER32:ES34"/>
    <mergeCell ref="ET32:EU34"/>
    <mergeCell ref="EV32:EW34"/>
    <mergeCell ref="EX32:EY34"/>
    <mergeCell ref="EZ32:FA34"/>
    <mergeCell ref="FB32:FC34"/>
    <mergeCell ref="FD32:FE34"/>
    <mergeCell ref="FF32:FG34"/>
    <mergeCell ref="FH32:FI34"/>
    <mergeCell ref="FJ32:FK34"/>
    <mergeCell ref="FL32:FM34"/>
    <mergeCell ref="FN32:FO34"/>
    <mergeCell ref="FP32:FQ34"/>
    <mergeCell ref="FR32:FS34"/>
    <mergeCell ref="FT32:FU34"/>
    <mergeCell ref="FV32:FW34"/>
    <mergeCell ref="ER29:ES31"/>
    <mergeCell ref="ET29:EU31"/>
    <mergeCell ref="FJ23:FK25"/>
    <mergeCell ref="FL23:FM25"/>
    <mergeCell ref="FN23:FO25"/>
    <mergeCell ref="FP23:FQ25"/>
    <mergeCell ref="FR23:FS25"/>
    <mergeCell ref="FT23:FU25"/>
    <mergeCell ref="FV23:FW25"/>
    <mergeCell ref="ER26:ES28"/>
    <mergeCell ref="ET26:EU28"/>
    <mergeCell ref="EV26:EW28"/>
    <mergeCell ref="EX26:EY28"/>
    <mergeCell ref="EZ26:FA28"/>
    <mergeCell ref="FB26:FC28"/>
    <mergeCell ref="FD26:FE28"/>
    <mergeCell ref="FF26:FG28"/>
    <mergeCell ref="FH26:FI28"/>
    <mergeCell ref="FJ26:FK28"/>
    <mergeCell ref="FL26:FM28"/>
    <mergeCell ref="FN26:FO28"/>
    <mergeCell ref="FP26:FQ28"/>
    <mergeCell ref="FR26:FS28"/>
    <mergeCell ref="FT26:FU28"/>
    <mergeCell ref="FV26:FW28"/>
    <mergeCell ref="FJ17:FK19"/>
    <mergeCell ref="FL17:FM19"/>
    <mergeCell ref="FN17:FO19"/>
    <mergeCell ref="FP17:FQ19"/>
    <mergeCell ref="FR17:FS19"/>
    <mergeCell ref="FT17:FU19"/>
    <mergeCell ref="FV17:FW19"/>
    <mergeCell ref="ER20:ES22"/>
    <mergeCell ref="ET20:EU22"/>
    <mergeCell ref="EV20:EW22"/>
    <mergeCell ref="EX20:EY22"/>
    <mergeCell ref="EZ20:FA22"/>
    <mergeCell ref="FB20:FC22"/>
    <mergeCell ref="FD20:FE22"/>
    <mergeCell ref="FF20:FG22"/>
    <mergeCell ref="FH20:FI22"/>
    <mergeCell ref="FJ20:FK22"/>
    <mergeCell ref="FL20:FM22"/>
    <mergeCell ref="FN20:FO22"/>
    <mergeCell ref="FP20:FQ22"/>
    <mergeCell ref="FR20:FS22"/>
    <mergeCell ref="FT20:FU22"/>
    <mergeCell ref="FV20:FW22"/>
    <mergeCell ref="FJ11:FK13"/>
    <mergeCell ref="FL11:FM13"/>
    <mergeCell ref="FN11:FO13"/>
    <mergeCell ref="FP11:FQ13"/>
    <mergeCell ref="FR11:FS13"/>
    <mergeCell ref="FT11:FU13"/>
    <mergeCell ref="FV11:FW13"/>
    <mergeCell ref="ER14:ES16"/>
    <mergeCell ref="ET14:EU16"/>
    <mergeCell ref="EV14:EW16"/>
    <mergeCell ref="EX14:EY16"/>
    <mergeCell ref="EZ14:FA16"/>
    <mergeCell ref="FB14:FC16"/>
    <mergeCell ref="FD14:FE16"/>
    <mergeCell ref="FF14:FG16"/>
    <mergeCell ref="FH14:FI16"/>
    <mergeCell ref="FJ14:FK16"/>
    <mergeCell ref="FL14:FM16"/>
    <mergeCell ref="FN14:FO16"/>
    <mergeCell ref="FP14:FQ16"/>
    <mergeCell ref="FR14:FS16"/>
    <mergeCell ref="FT14:FU16"/>
    <mergeCell ref="FV14:FW16"/>
    <mergeCell ref="ER11:ES13"/>
    <mergeCell ref="ET11:EU13"/>
    <mergeCell ref="EV11:EW13"/>
    <mergeCell ref="EX11:EY13"/>
    <mergeCell ref="EZ11:FA13"/>
    <mergeCell ref="FB11:FC13"/>
    <mergeCell ref="FD11:FE13"/>
    <mergeCell ref="FF11:FG13"/>
    <mergeCell ref="FH11:FI13"/>
    <mergeCell ref="FV7:FW7"/>
    <mergeCell ref="ER8:ES10"/>
    <mergeCell ref="ET8:EU10"/>
    <mergeCell ref="EV8:EW10"/>
    <mergeCell ref="EX8:EY10"/>
    <mergeCell ref="EZ8:FA10"/>
    <mergeCell ref="FB8:FC10"/>
    <mergeCell ref="FD8:FE10"/>
    <mergeCell ref="FF8:FG10"/>
    <mergeCell ref="FH8:FI10"/>
    <mergeCell ref="FJ8:FK10"/>
    <mergeCell ref="FL8:FM10"/>
    <mergeCell ref="FN8:FO10"/>
    <mergeCell ref="FP8:FQ10"/>
    <mergeCell ref="FR8:FS10"/>
    <mergeCell ref="FT8:FU10"/>
    <mergeCell ref="FV8:FW10"/>
    <mergeCell ref="FD7:FE7"/>
    <mergeCell ref="FF7:FG7"/>
    <mergeCell ref="FH7:FI7"/>
    <mergeCell ref="FJ7:FK7"/>
    <mergeCell ref="FL7:FM7"/>
    <mergeCell ref="FN7:FO7"/>
    <mergeCell ref="FP7:FQ7"/>
    <mergeCell ref="FR7:FS7"/>
    <mergeCell ref="FT7:FU7"/>
    <mergeCell ref="ER47:ES49"/>
    <mergeCell ref="ET47:EU49"/>
    <mergeCell ref="EV47:EW49"/>
    <mergeCell ref="EX47:EY49"/>
    <mergeCell ref="EZ47:FA49"/>
    <mergeCell ref="FB47:FC49"/>
    <mergeCell ref="FD47:FE49"/>
    <mergeCell ref="FF47:FG49"/>
    <mergeCell ref="FH47:FI49"/>
    <mergeCell ref="ET50:EU52"/>
    <mergeCell ref="EV50:EW52"/>
    <mergeCell ref="EX50:EY52"/>
    <mergeCell ref="EZ50:FA52"/>
    <mergeCell ref="FB50:FC52"/>
    <mergeCell ref="FD50:FE52"/>
    <mergeCell ref="FF50:FG52"/>
    <mergeCell ref="FH50:FI52"/>
    <mergeCell ref="ER41:ES43"/>
    <mergeCell ref="ET41:EU43"/>
    <mergeCell ref="EV41:EW43"/>
    <mergeCell ref="EX41:EY43"/>
    <mergeCell ref="EZ41:FA43"/>
    <mergeCell ref="FB41:FC43"/>
    <mergeCell ref="FD41:FE43"/>
    <mergeCell ref="FF41:FG43"/>
    <mergeCell ref="FH41:FI43"/>
    <mergeCell ref="ER35:ES37"/>
    <mergeCell ref="ET35:EU37"/>
    <mergeCell ref="EV35:EW37"/>
    <mergeCell ref="EX35:EY37"/>
    <mergeCell ref="EZ35:FA37"/>
    <mergeCell ref="FB35:FC37"/>
    <mergeCell ref="FD35:FE37"/>
    <mergeCell ref="FF35:FG37"/>
    <mergeCell ref="FH35:FI37"/>
    <mergeCell ref="EV29:EW31"/>
    <mergeCell ref="EX29:EY31"/>
    <mergeCell ref="EZ29:FA31"/>
    <mergeCell ref="FB29:FC31"/>
    <mergeCell ref="FD29:FE31"/>
    <mergeCell ref="FF29:FG31"/>
    <mergeCell ref="FH29:FI31"/>
    <mergeCell ref="ER23:ES25"/>
    <mergeCell ref="ET23:EU25"/>
    <mergeCell ref="EV23:EW25"/>
    <mergeCell ref="EX23:EY25"/>
    <mergeCell ref="EZ23:FA25"/>
    <mergeCell ref="FB23:FC25"/>
    <mergeCell ref="FD23:FE25"/>
    <mergeCell ref="FF23:FG25"/>
    <mergeCell ref="FH23:FI25"/>
    <mergeCell ref="ER17:ES19"/>
    <mergeCell ref="ET17:EU19"/>
    <mergeCell ref="EV17:EW19"/>
    <mergeCell ref="EX17:EY19"/>
    <mergeCell ref="EZ17:FA19"/>
    <mergeCell ref="FB17:FC19"/>
    <mergeCell ref="FD17:FE19"/>
    <mergeCell ref="FF17:FG19"/>
    <mergeCell ref="FH17:FI19"/>
    <mergeCell ref="ER2:FW6"/>
    <mergeCell ref="ER7:ES7"/>
    <mergeCell ref="ET7:EU7"/>
    <mergeCell ref="EV7:EW7"/>
    <mergeCell ref="EX7:EY7"/>
    <mergeCell ref="EZ7:FA7"/>
    <mergeCell ref="FB7:FC7"/>
    <mergeCell ref="EC53:ED55"/>
    <mergeCell ref="EE53:EF55"/>
    <mergeCell ref="EG53:EH55"/>
    <mergeCell ref="EI53:EJ55"/>
    <mergeCell ref="EK53:EL55"/>
    <mergeCell ref="EM53:EN55"/>
    <mergeCell ref="EO53:EP55"/>
    <mergeCell ref="AJ11:AJ13"/>
    <mergeCell ref="AJ14:AJ16"/>
    <mergeCell ref="AJ17:AJ19"/>
    <mergeCell ref="AJ20:AJ22"/>
    <mergeCell ref="AJ23:AJ25"/>
    <mergeCell ref="AJ26:AJ28"/>
    <mergeCell ref="AJ29:AJ31"/>
    <mergeCell ref="AJ32:AJ34"/>
    <mergeCell ref="AJ35:AJ37"/>
    <mergeCell ref="AJ38:AJ40"/>
    <mergeCell ref="AJ41:AJ43"/>
    <mergeCell ref="AJ44:AJ46"/>
    <mergeCell ref="AJ47:AJ49"/>
    <mergeCell ref="AJ50:AJ52"/>
    <mergeCell ref="AJ53:AJ55"/>
    <mergeCell ref="AL17:AL19"/>
    <mergeCell ref="AL20:AL22"/>
    <mergeCell ref="DK53:DL55"/>
    <mergeCell ref="DU53:DV55"/>
    <mergeCell ref="DW53:DX55"/>
    <mergeCell ref="DY53:DZ55"/>
    <mergeCell ref="EA53:EB55"/>
    <mergeCell ref="EC47:ED49"/>
    <mergeCell ref="EE47:EF49"/>
    <mergeCell ref="EG47:EH49"/>
    <mergeCell ref="EI47:EJ49"/>
    <mergeCell ref="EK47:EL49"/>
    <mergeCell ref="EM47:EN49"/>
    <mergeCell ref="EO47:EP49"/>
    <mergeCell ref="DK50:DL52"/>
    <mergeCell ref="DM50:DN52"/>
    <mergeCell ref="DO50:DP52"/>
    <mergeCell ref="DQ50:DR52"/>
    <mergeCell ref="DS50:DT52"/>
    <mergeCell ref="DU50:DV52"/>
    <mergeCell ref="DW50:DX52"/>
    <mergeCell ref="DY50:DZ52"/>
    <mergeCell ref="EA50:EB52"/>
    <mergeCell ref="EC50:ED52"/>
    <mergeCell ref="EE50:EF52"/>
    <mergeCell ref="EG50:EH52"/>
    <mergeCell ref="EI50:EJ52"/>
    <mergeCell ref="EK50:EL52"/>
    <mergeCell ref="EM50:EN52"/>
    <mergeCell ref="EO50:EP52"/>
    <mergeCell ref="DK47:DL49"/>
    <mergeCell ref="DM47:DN49"/>
    <mergeCell ref="DO47:DP49"/>
    <mergeCell ref="DQ47:DR49"/>
    <mergeCell ref="DS47:DT49"/>
    <mergeCell ref="DU47:DV49"/>
    <mergeCell ref="DW47:DX49"/>
    <mergeCell ref="DY47:DZ49"/>
    <mergeCell ref="EA47:EB49"/>
    <mergeCell ref="EC41:ED43"/>
    <mergeCell ref="EE41:EF43"/>
    <mergeCell ref="EG41:EH43"/>
    <mergeCell ref="EI41:EJ43"/>
    <mergeCell ref="EK41:EL43"/>
    <mergeCell ref="EM41:EN43"/>
    <mergeCell ref="EO41:EP43"/>
    <mergeCell ref="DK44:DL46"/>
    <mergeCell ref="DM44:DN46"/>
    <mergeCell ref="DO44:DP46"/>
    <mergeCell ref="DQ44:DR46"/>
    <mergeCell ref="DS44:DT46"/>
    <mergeCell ref="DU44:DV46"/>
    <mergeCell ref="DW44:DX46"/>
    <mergeCell ref="DY44:DZ46"/>
    <mergeCell ref="EA44:EB46"/>
    <mergeCell ref="EC44:ED46"/>
    <mergeCell ref="EE44:EF46"/>
    <mergeCell ref="EG44:EH46"/>
    <mergeCell ref="EI44:EJ46"/>
    <mergeCell ref="EK44:EL46"/>
    <mergeCell ref="EM44:EN46"/>
    <mergeCell ref="EO44:EP46"/>
    <mergeCell ref="DK41:DL43"/>
    <mergeCell ref="DM41:DN43"/>
    <mergeCell ref="DO41:DP43"/>
    <mergeCell ref="DQ41:DR43"/>
    <mergeCell ref="DS41:DT43"/>
    <mergeCell ref="DU41:DV43"/>
    <mergeCell ref="DW41:DX43"/>
    <mergeCell ref="DY41:DZ43"/>
    <mergeCell ref="EA41:EB43"/>
    <mergeCell ref="EC35:ED37"/>
    <mergeCell ref="EE35:EF37"/>
    <mergeCell ref="EG35:EH37"/>
    <mergeCell ref="EI35:EJ37"/>
    <mergeCell ref="EK35:EL37"/>
    <mergeCell ref="EM35:EN37"/>
    <mergeCell ref="EO35:EP37"/>
    <mergeCell ref="DK38:DL40"/>
    <mergeCell ref="DM38:DN40"/>
    <mergeCell ref="DO38:DP40"/>
    <mergeCell ref="DQ38:DR40"/>
    <mergeCell ref="DS38:DT40"/>
    <mergeCell ref="DU38:DV40"/>
    <mergeCell ref="DW38:DX40"/>
    <mergeCell ref="DY38:DZ40"/>
    <mergeCell ref="EA38:EB40"/>
    <mergeCell ref="EC38:ED40"/>
    <mergeCell ref="EE38:EF40"/>
    <mergeCell ref="EG38:EH40"/>
    <mergeCell ref="EI38:EJ40"/>
    <mergeCell ref="EK38:EL40"/>
    <mergeCell ref="EM38:EN40"/>
    <mergeCell ref="EO38:EP40"/>
    <mergeCell ref="DK35:DL37"/>
    <mergeCell ref="DM35:DN37"/>
    <mergeCell ref="DO35:DP37"/>
    <mergeCell ref="DQ35:DR37"/>
    <mergeCell ref="DS35:DT37"/>
    <mergeCell ref="DU35:DV37"/>
    <mergeCell ref="DW35:DX37"/>
    <mergeCell ref="DY35:DZ37"/>
    <mergeCell ref="EA35:EB37"/>
    <mergeCell ref="EM29:EN31"/>
    <mergeCell ref="EO29:EP31"/>
    <mergeCell ref="DK32:DL34"/>
    <mergeCell ref="DM32:DN34"/>
    <mergeCell ref="DO32:DP34"/>
    <mergeCell ref="DQ32:DR34"/>
    <mergeCell ref="DS32:DT34"/>
    <mergeCell ref="DU32:DV34"/>
    <mergeCell ref="DW32:DX34"/>
    <mergeCell ref="DY32:DZ34"/>
    <mergeCell ref="EA32:EB34"/>
    <mergeCell ref="EC32:ED34"/>
    <mergeCell ref="EE32:EF34"/>
    <mergeCell ref="EG32:EH34"/>
    <mergeCell ref="EI32:EJ34"/>
    <mergeCell ref="EK32:EL34"/>
    <mergeCell ref="EM32:EN34"/>
    <mergeCell ref="EO32:EP34"/>
    <mergeCell ref="DU29:DV31"/>
    <mergeCell ref="DW29:DX31"/>
    <mergeCell ref="DY29:DZ31"/>
    <mergeCell ref="EA29:EB31"/>
    <mergeCell ref="EC29:ED31"/>
    <mergeCell ref="EE29:EF31"/>
    <mergeCell ref="EG29:EH31"/>
    <mergeCell ref="EI29:EJ31"/>
    <mergeCell ref="EK29:EL31"/>
    <mergeCell ref="EM23:EN25"/>
    <mergeCell ref="EO23:EP25"/>
    <mergeCell ref="DK26:DL28"/>
    <mergeCell ref="DM26:DN28"/>
    <mergeCell ref="DO26:DP28"/>
    <mergeCell ref="DQ26:DR28"/>
    <mergeCell ref="DS26:DT28"/>
    <mergeCell ref="DU26:DV28"/>
    <mergeCell ref="DW26:DX28"/>
    <mergeCell ref="DY26:DZ28"/>
    <mergeCell ref="EA26:EB28"/>
    <mergeCell ref="EC26:ED28"/>
    <mergeCell ref="EE26:EF28"/>
    <mergeCell ref="EG26:EH28"/>
    <mergeCell ref="EI26:EJ28"/>
    <mergeCell ref="EK26:EL28"/>
    <mergeCell ref="EM26:EN28"/>
    <mergeCell ref="EO26:EP28"/>
    <mergeCell ref="DU23:DV25"/>
    <mergeCell ref="DW23:DX25"/>
    <mergeCell ref="DY23:DZ25"/>
    <mergeCell ref="EA23:EB25"/>
    <mergeCell ref="EC23:ED25"/>
    <mergeCell ref="EE23:EF25"/>
    <mergeCell ref="EG23:EH25"/>
    <mergeCell ref="EI23:EJ25"/>
    <mergeCell ref="EK23:EL25"/>
    <mergeCell ref="EM17:EN19"/>
    <mergeCell ref="EO17:EP19"/>
    <mergeCell ref="DK20:DL22"/>
    <mergeCell ref="DM20:DN22"/>
    <mergeCell ref="DO20:DP22"/>
    <mergeCell ref="DQ20:DR22"/>
    <mergeCell ref="DS20:DT22"/>
    <mergeCell ref="DU20:DV22"/>
    <mergeCell ref="DW20:DX22"/>
    <mergeCell ref="DY20:DZ22"/>
    <mergeCell ref="EA20:EB22"/>
    <mergeCell ref="EC20:ED22"/>
    <mergeCell ref="EE20:EF22"/>
    <mergeCell ref="EG20:EH22"/>
    <mergeCell ref="EI20:EJ22"/>
    <mergeCell ref="EK20:EL22"/>
    <mergeCell ref="EM20:EN22"/>
    <mergeCell ref="EO20:EP22"/>
    <mergeCell ref="DU17:DV19"/>
    <mergeCell ref="DW17:DX19"/>
    <mergeCell ref="DY17:DZ19"/>
    <mergeCell ref="EA17:EB19"/>
    <mergeCell ref="EC17:ED19"/>
    <mergeCell ref="EE17:EF19"/>
    <mergeCell ref="EG17:EH19"/>
    <mergeCell ref="EI17:EJ19"/>
    <mergeCell ref="EK17:EL19"/>
    <mergeCell ref="DM17:DN19"/>
    <mergeCell ref="DO17:DP19"/>
    <mergeCell ref="DQ17:DR19"/>
    <mergeCell ref="DS17:DT19"/>
    <mergeCell ref="EE11:EF13"/>
    <mergeCell ref="EG11:EH13"/>
    <mergeCell ref="EI11:EJ13"/>
    <mergeCell ref="EK11:EL13"/>
    <mergeCell ref="EM11:EN13"/>
    <mergeCell ref="EO11:EP13"/>
    <mergeCell ref="DK14:DL16"/>
    <mergeCell ref="DM14:DN16"/>
    <mergeCell ref="DO14:DP16"/>
    <mergeCell ref="DQ14:DR16"/>
    <mergeCell ref="DS14:DT16"/>
    <mergeCell ref="DU14:DV16"/>
    <mergeCell ref="DW14:DX16"/>
    <mergeCell ref="DY14:DZ16"/>
    <mergeCell ref="EA14:EB16"/>
    <mergeCell ref="EC14:ED16"/>
    <mergeCell ref="EE14:EF16"/>
    <mergeCell ref="EG14:EH16"/>
    <mergeCell ref="EI14:EJ16"/>
    <mergeCell ref="EK14:EL16"/>
    <mergeCell ref="EM14:EN16"/>
    <mergeCell ref="EO14:EP16"/>
    <mergeCell ref="DM11:DN13"/>
    <mergeCell ref="DO11:DP13"/>
    <mergeCell ref="DQ11:DR13"/>
    <mergeCell ref="DS11:DT13"/>
    <mergeCell ref="DU11:DV13"/>
    <mergeCell ref="DW11:DX13"/>
    <mergeCell ref="DY11:DZ13"/>
    <mergeCell ref="EA11:EB13"/>
    <mergeCell ref="EC11:ED13"/>
    <mergeCell ref="EI7:EJ7"/>
    <mergeCell ref="EK7:EL7"/>
    <mergeCell ref="EM7:EN7"/>
    <mergeCell ref="EO7:EP7"/>
    <mergeCell ref="DK8:DL10"/>
    <mergeCell ref="DM8:DN10"/>
    <mergeCell ref="DO8:DP10"/>
    <mergeCell ref="DQ8:DR10"/>
    <mergeCell ref="DS8:DT10"/>
    <mergeCell ref="DU8:DV10"/>
    <mergeCell ref="DW8:DX10"/>
    <mergeCell ref="DY8:DZ10"/>
    <mergeCell ref="EA8:EB10"/>
    <mergeCell ref="EC8:ED10"/>
    <mergeCell ref="EE8:EF10"/>
    <mergeCell ref="EG8:EH10"/>
    <mergeCell ref="EI8:EJ10"/>
    <mergeCell ref="EK8:EL10"/>
    <mergeCell ref="EM8:EN10"/>
    <mergeCell ref="EO8:EP10"/>
    <mergeCell ref="DQ7:DR7"/>
    <mergeCell ref="DS7:DT7"/>
    <mergeCell ref="DU7:DV7"/>
    <mergeCell ref="DW7:DX7"/>
    <mergeCell ref="DY7:DZ7"/>
    <mergeCell ref="EA7:EB7"/>
    <mergeCell ref="EC7:ED7"/>
    <mergeCell ref="EE7:EF7"/>
    <mergeCell ref="EG7:EH7"/>
    <mergeCell ref="A29:B31"/>
    <mergeCell ref="AJ2:AJ7"/>
    <mergeCell ref="AK2:AK7"/>
    <mergeCell ref="AL2:AL7"/>
    <mergeCell ref="AS26:AS28"/>
    <mergeCell ref="AU26:AU28"/>
    <mergeCell ref="CC26:CC28"/>
    <mergeCell ref="A26:B28"/>
    <mergeCell ref="AU20:AU22"/>
    <mergeCell ref="CC20:CC22"/>
    <mergeCell ref="DK2:EP6"/>
    <mergeCell ref="DK7:DL7"/>
    <mergeCell ref="DM7:DN7"/>
    <mergeCell ref="DO7:DP7"/>
    <mergeCell ref="AI29:AI31"/>
    <mergeCell ref="AT29:AT31"/>
    <mergeCell ref="CC29:CC31"/>
    <mergeCell ref="BI29:BJ31"/>
    <mergeCell ref="BK29:BL31"/>
    <mergeCell ref="BM29:BN31"/>
    <mergeCell ref="BO29:BP31"/>
    <mergeCell ref="BQ29:BR31"/>
    <mergeCell ref="BS29:BT31"/>
    <mergeCell ref="BU29:BV31"/>
    <mergeCell ref="BW29:BX31"/>
    <mergeCell ref="BY29:BZ31"/>
    <mergeCell ref="CA29:CB31"/>
    <mergeCell ref="AL29:AL31"/>
    <mergeCell ref="AP29:AP31"/>
    <mergeCell ref="AR29:AR31"/>
    <mergeCell ref="AQ29:AQ31"/>
    <mergeCell ref="AS29:AS31"/>
    <mergeCell ref="AU29:AU31"/>
    <mergeCell ref="DK29:DL31"/>
    <mergeCell ref="DM29:DN31"/>
    <mergeCell ref="DO29:DP31"/>
    <mergeCell ref="DQ29:DR31"/>
    <mergeCell ref="DS29:DT31"/>
    <mergeCell ref="DM23:DN25"/>
    <mergeCell ref="DO23:DP25"/>
    <mergeCell ref="DQ23:DR25"/>
    <mergeCell ref="DS23:DT25"/>
    <mergeCell ref="CC23:CC25"/>
    <mergeCell ref="AS23:AS25"/>
    <mergeCell ref="AU23:AU25"/>
    <mergeCell ref="AS20:AS22"/>
    <mergeCell ref="DK23:DL25"/>
    <mergeCell ref="AI26:AI28"/>
    <mergeCell ref="AT26:AT28"/>
    <mergeCell ref="AL26:AL28"/>
    <mergeCell ref="AW26:AX28"/>
    <mergeCell ref="AW29:AX31"/>
    <mergeCell ref="AY29:AZ31"/>
    <mergeCell ref="BA29:BB31"/>
    <mergeCell ref="BC29:BD31"/>
    <mergeCell ref="BE29:BF31"/>
    <mergeCell ref="CD20:CE22"/>
    <mergeCell ref="CF20:CG22"/>
    <mergeCell ref="CH20:CI22"/>
    <mergeCell ref="CJ20:CK22"/>
    <mergeCell ref="CL20:CM22"/>
    <mergeCell ref="CN20:CO22"/>
    <mergeCell ref="CP20:CQ22"/>
    <mergeCell ref="CR20:CS22"/>
    <mergeCell ref="A23:B25"/>
    <mergeCell ref="AI23:AI25"/>
    <mergeCell ref="AT23:AT25"/>
    <mergeCell ref="AI14:AI16"/>
    <mergeCell ref="AT14:AT16"/>
    <mergeCell ref="AI17:AI19"/>
    <mergeCell ref="AT17:AT19"/>
    <mergeCell ref="AI20:AI22"/>
    <mergeCell ref="AT20:AT22"/>
    <mergeCell ref="A20:B22"/>
    <mergeCell ref="AS17:AS19"/>
    <mergeCell ref="AU17:AU19"/>
    <mergeCell ref="A17:B19"/>
    <mergeCell ref="A14:B16"/>
    <mergeCell ref="AS14:AS16"/>
    <mergeCell ref="DK17:DL19"/>
    <mergeCell ref="AL23:AL25"/>
    <mergeCell ref="CC14:CC16"/>
    <mergeCell ref="CC17:CC19"/>
    <mergeCell ref="AU14:AU16"/>
    <mergeCell ref="AW20:AX22"/>
    <mergeCell ref="AW23:AX25"/>
    <mergeCell ref="AY17:AZ19"/>
    <mergeCell ref="BA17:BB19"/>
    <mergeCell ref="BC17:BD19"/>
    <mergeCell ref="BE17:BF19"/>
    <mergeCell ref="AY23:AZ25"/>
    <mergeCell ref="BA23:BB25"/>
    <mergeCell ref="BC23:BD25"/>
    <mergeCell ref="BE23:BF25"/>
    <mergeCell ref="AW14:AX16"/>
    <mergeCell ref="AY14:AZ16"/>
    <mergeCell ref="CC8:CC10"/>
    <mergeCell ref="AS11:AS13"/>
    <mergeCell ref="AU11:AU13"/>
    <mergeCell ref="CC11:CC13"/>
    <mergeCell ref="AU8:AU10"/>
    <mergeCell ref="AL8:AL10"/>
    <mergeCell ref="AO8:AO10"/>
    <mergeCell ref="AR8:AR10"/>
    <mergeCell ref="DK11:DL13"/>
    <mergeCell ref="A11:B13"/>
    <mergeCell ref="AI11:AI13"/>
    <mergeCell ref="A8:B10"/>
    <mergeCell ref="AY11:AZ13"/>
    <mergeCell ref="BA11:BB13"/>
    <mergeCell ref="BC11:BD13"/>
    <mergeCell ref="BE11:BF13"/>
    <mergeCell ref="AW11:AX13"/>
    <mergeCell ref="BO11:BP13"/>
    <mergeCell ref="BQ11:BR13"/>
    <mergeCell ref="BS11:BT13"/>
    <mergeCell ref="BU11:BV13"/>
    <mergeCell ref="BW11:BX13"/>
    <mergeCell ref="BY11:BZ13"/>
    <mergeCell ref="CA11:CB13"/>
    <mergeCell ref="CV8:CW10"/>
    <mergeCell ref="CX8:CY10"/>
    <mergeCell ref="AK11:AK13"/>
    <mergeCell ref="AM8:AM10"/>
    <mergeCell ref="CZ8:DA10"/>
    <mergeCell ref="DB8:DC10"/>
    <mergeCell ref="DD8:DE10"/>
    <mergeCell ref="CF8:CG10"/>
    <mergeCell ref="A2:B7"/>
    <mergeCell ref="C2:D7"/>
    <mergeCell ref="E2:F7"/>
    <mergeCell ref="Y2:Z7"/>
    <mergeCell ref="AA2:AB7"/>
    <mergeCell ref="AC2:AD7"/>
    <mergeCell ref="AO11:AO13"/>
    <mergeCell ref="AP2:AR7"/>
    <mergeCell ref="AP8:AP10"/>
    <mergeCell ref="AP11:AP13"/>
    <mergeCell ref="AR11:AR13"/>
    <mergeCell ref="AQ8:AQ10"/>
    <mergeCell ref="AQ11:AQ13"/>
    <mergeCell ref="C8:D10"/>
    <mergeCell ref="E11:F13"/>
    <mergeCell ref="AI8:AI10"/>
    <mergeCell ref="AT8:AT10"/>
    <mergeCell ref="AM2:AO7"/>
    <mergeCell ref="AJ8:AJ10"/>
    <mergeCell ref="AK8:AK10"/>
    <mergeCell ref="AT11:AT13"/>
    <mergeCell ref="AN8:AN10"/>
    <mergeCell ref="AN11:AN13"/>
    <mergeCell ref="BA14:BB16"/>
    <mergeCell ref="BC14:BD16"/>
    <mergeCell ref="AS2:AS7"/>
    <mergeCell ref="AU2:AU7"/>
    <mergeCell ref="G2:H7"/>
    <mergeCell ref="I2:J7"/>
    <mergeCell ref="K2:L7"/>
    <mergeCell ref="M2:N7"/>
    <mergeCell ref="O2:P7"/>
    <mergeCell ref="Q2:R7"/>
    <mergeCell ref="S2:T7"/>
    <mergeCell ref="U2:V7"/>
    <mergeCell ref="W2:X7"/>
    <mergeCell ref="AY7:AZ7"/>
    <mergeCell ref="BA7:BB7"/>
    <mergeCell ref="BC7:BD7"/>
    <mergeCell ref="BE7:BF7"/>
    <mergeCell ref="AW2:CB6"/>
    <mergeCell ref="AE2:AF7"/>
    <mergeCell ref="AG2:AH7"/>
    <mergeCell ref="AI2:AI7"/>
    <mergeCell ref="AT2:AT7"/>
    <mergeCell ref="BK7:BL7"/>
    <mergeCell ref="BM7:BN7"/>
    <mergeCell ref="AS8:AS10"/>
    <mergeCell ref="AK14:AK16"/>
    <mergeCell ref="BG11:BH13"/>
    <mergeCell ref="BI11:BJ13"/>
    <mergeCell ref="BK11:BL13"/>
    <mergeCell ref="BM11:BN13"/>
    <mergeCell ref="BO7:BP7"/>
    <mergeCell ref="BQ7:BR7"/>
    <mergeCell ref="BS7:BT7"/>
    <mergeCell ref="BU7:BV7"/>
    <mergeCell ref="BW7:BX7"/>
    <mergeCell ref="BY7:BZ7"/>
    <mergeCell ref="CA7:CB7"/>
    <mergeCell ref="AW8:AX10"/>
    <mergeCell ref="AY8:AZ10"/>
    <mergeCell ref="BA8:BB10"/>
    <mergeCell ref="BC8:BD10"/>
    <mergeCell ref="BE8:BF10"/>
    <mergeCell ref="BG8:BH10"/>
    <mergeCell ref="BI8:BJ10"/>
    <mergeCell ref="BK8:BL10"/>
    <mergeCell ref="BM8:BN10"/>
    <mergeCell ref="BO8:BP10"/>
    <mergeCell ref="BQ8:BR10"/>
    <mergeCell ref="BS8:BT10"/>
    <mergeCell ref="BU8:BV10"/>
    <mergeCell ref="BW8:BX10"/>
    <mergeCell ref="BY8:BZ10"/>
    <mergeCell ref="CA8:CB10"/>
    <mergeCell ref="AW7:AX7"/>
    <mergeCell ref="BG7:BH7"/>
    <mergeCell ref="BI7:BJ7"/>
    <mergeCell ref="BE14:BF16"/>
    <mergeCell ref="BG14:BH16"/>
    <mergeCell ref="BI14:BJ16"/>
    <mergeCell ref="BK14:BL16"/>
    <mergeCell ref="BM14:BN16"/>
    <mergeCell ref="BO14:BP16"/>
    <mergeCell ref="BQ14:BR16"/>
    <mergeCell ref="BS14:BT16"/>
    <mergeCell ref="BU14:BV16"/>
    <mergeCell ref="BW14:BX16"/>
    <mergeCell ref="BY14:BZ16"/>
    <mergeCell ref="CA14:CB16"/>
    <mergeCell ref="CA17:CB19"/>
    <mergeCell ref="AY20:AZ22"/>
    <mergeCell ref="BA20:BB22"/>
    <mergeCell ref="BC20:BD22"/>
    <mergeCell ref="BE20:BF22"/>
    <mergeCell ref="BG20:BH22"/>
    <mergeCell ref="BI20:BJ22"/>
    <mergeCell ref="BK20:BL22"/>
    <mergeCell ref="BM20:BN22"/>
    <mergeCell ref="BO20:BP22"/>
    <mergeCell ref="BQ20:BR22"/>
    <mergeCell ref="BS20:BT22"/>
    <mergeCell ref="BU20:BV22"/>
    <mergeCell ref="BW20:BX22"/>
    <mergeCell ref="BY20:BZ22"/>
    <mergeCell ref="CA20:CB22"/>
    <mergeCell ref="BG17:BH19"/>
    <mergeCell ref="BI17:BJ19"/>
    <mergeCell ref="BK17:BL19"/>
    <mergeCell ref="BM17:BN19"/>
    <mergeCell ref="BO17:BP19"/>
    <mergeCell ref="BQ17:BR19"/>
    <mergeCell ref="BS17:BT19"/>
    <mergeCell ref="BU17:BV19"/>
    <mergeCell ref="BI23:BJ25"/>
    <mergeCell ref="BK23:BL25"/>
    <mergeCell ref="BM23:BN25"/>
    <mergeCell ref="BO23:BP25"/>
    <mergeCell ref="BQ23:BR25"/>
    <mergeCell ref="BS23:BT25"/>
    <mergeCell ref="BU23:BV25"/>
    <mergeCell ref="BW23:BX25"/>
    <mergeCell ref="BY17:BZ19"/>
    <mergeCell ref="BW17:BX19"/>
    <mergeCell ref="AW50:AX52"/>
    <mergeCell ref="BW32:BX34"/>
    <mergeCell ref="BY32:BZ34"/>
    <mergeCell ref="BW38:BX40"/>
    <mergeCell ref="BY38:BZ40"/>
    <mergeCell ref="BW44:BX46"/>
    <mergeCell ref="BY44:BZ46"/>
    <mergeCell ref="BW50:BX52"/>
    <mergeCell ref="BY50:BZ52"/>
    <mergeCell ref="BG29:BH31"/>
    <mergeCell ref="AW17:AX19"/>
    <mergeCell ref="AW53:AX55"/>
    <mergeCell ref="AY32:AZ34"/>
    <mergeCell ref="AY38:AZ40"/>
    <mergeCell ref="AY44:AZ46"/>
    <mergeCell ref="AY50:AZ52"/>
    <mergeCell ref="BY23:BZ25"/>
    <mergeCell ref="CA23:CB25"/>
    <mergeCell ref="AY26:AZ28"/>
    <mergeCell ref="BA26:BB28"/>
    <mergeCell ref="BC26:BD28"/>
    <mergeCell ref="BE26:BF28"/>
    <mergeCell ref="BG26:BH28"/>
    <mergeCell ref="BI26:BJ28"/>
    <mergeCell ref="BK26:BL28"/>
    <mergeCell ref="BM26:BN28"/>
    <mergeCell ref="BO26:BP28"/>
    <mergeCell ref="BQ26:BR28"/>
    <mergeCell ref="BS26:BT28"/>
    <mergeCell ref="BU26:BV28"/>
    <mergeCell ref="BW26:BX28"/>
    <mergeCell ref="BY26:BZ28"/>
    <mergeCell ref="CA26:CB28"/>
    <mergeCell ref="BG23:BH25"/>
    <mergeCell ref="BM32:BN34"/>
    <mergeCell ref="BO32:BP34"/>
    <mergeCell ref="BQ32:BR34"/>
    <mergeCell ref="AW32:AX34"/>
    <mergeCell ref="AW35:AX37"/>
    <mergeCell ref="AW38:AX40"/>
    <mergeCell ref="AW41:AX43"/>
    <mergeCell ref="AW44:AX46"/>
    <mergeCell ref="AW47:AX49"/>
    <mergeCell ref="CA32:CB34"/>
    <mergeCell ref="AY35:AZ37"/>
    <mergeCell ref="BA35:BB37"/>
    <mergeCell ref="BC35:BD37"/>
    <mergeCell ref="BE35:BF37"/>
    <mergeCell ref="BG35:BH37"/>
    <mergeCell ref="BI35:BJ37"/>
    <mergeCell ref="BK35:BL37"/>
    <mergeCell ref="BM35:BN37"/>
    <mergeCell ref="BO35:BP37"/>
    <mergeCell ref="BQ35:BR37"/>
    <mergeCell ref="BS35:BT37"/>
    <mergeCell ref="BU35:BV37"/>
    <mergeCell ref="BW35:BX37"/>
    <mergeCell ref="BY35:BZ37"/>
    <mergeCell ref="CA35:CB37"/>
    <mergeCell ref="BA32:BB34"/>
    <mergeCell ref="BC32:BD34"/>
    <mergeCell ref="BE32:BF34"/>
    <mergeCell ref="BG32:BH34"/>
    <mergeCell ref="BI32:BJ34"/>
    <mergeCell ref="BK32:BL34"/>
    <mergeCell ref="CA38:CB40"/>
    <mergeCell ref="AY41:AZ43"/>
    <mergeCell ref="BA41:BB43"/>
    <mergeCell ref="BC41:BD43"/>
    <mergeCell ref="BE41:BF43"/>
    <mergeCell ref="BG41:BH43"/>
    <mergeCell ref="BI41:BJ43"/>
    <mergeCell ref="BK41:BL43"/>
    <mergeCell ref="BM41:BN43"/>
    <mergeCell ref="BO41:BP43"/>
    <mergeCell ref="BQ41:BR43"/>
    <mergeCell ref="BS41:BT43"/>
    <mergeCell ref="BU41:BV43"/>
    <mergeCell ref="BW41:BX43"/>
    <mergeCell ref="BY41:BZ43"/>
    <mergeCell ref="CA41:CB43"/>
    <mergeCell ref="BA38:BB40"/>
    <mergeCell ref="BC38:BD40"/>
    <mergeCell ref="BE38:BF40"/>
    <mergeCell ref="BG38:BH40"/>
    <mergeCell ref="BI38:BJ40"/>
    <mergeCell ref="BK38:BL40"/>
    <mergeCell ref="CA44:CB46"/>
    <mergeCell ref="AY47:AZ49"/>
    <mergeCell ref="BA47:BB49"/>
    <mergeCell ref="BC47:BD49"/>
    <mergeCell ref="BE47:BF49"/>
    <mergeCell ref="BG47:BH49"/>
    <mergeCell ref="BI47:BJ49"/>
    <mergeCell ref="BK47:BL49"/>
    <mergeCell ref="BM47:BN49"/>
    <mergeCell ref="BO47:BP49"/>
    <mergeCell ref="BQ47:BR49"/>
    <mergeCell ref="BS47:BT49"/>
    <mergeCell ref="BU47:BV49"/>
    <mergeCell ref="BW47:BX49"/>
    <mergeCell ref="BY47:BZ49"/>
    <mergeCell ref="CA47:CB49"/>
    <mergeCell ref="BA44:BB46"/>
    <mergeCell ref="BC44:BD46"/>
    <mergeCell ref="BE44:BF46"/>
    <mergeCell ref="BG44:BH46"/>
    <mergeCell ref="BI44:BJ46"/>
    <mergeCell ref="BK44:BL46"/>
    <mergeCell ref="CA50:CB52"/>
    <mergeCell ref="BA50:BB52"/>
    <mergeCell ref="BC50:BD52"/>
    <mergeCell ref="BE50:BF52"/>
    <mergeCell ref="BG50:BH52"/>
    <mergeCell ref="BI50:BJ52"/>
    <mergeCell ref="BK50:BL52"/>
    <mergeCell ref="AS32:AS34"/>
    <mergeCell ref="AU32:AU34"/>
    <mergeCell ref="A35:B37"/>
    <mergeCell ref="AI35:AI37"/>
    <mergeCell ref="AT35:AT37"/>
    <mergeCell ref="AS35:AS37"/>
    <mergeCell ref="AU35:AU37"/>
    <mergeCell ref="BS50:BT52"/>
    <mergeCell ref="BU50:BV52"/>
    <mergeCell ref="BM50:BN52"/>
    <mergeCell ref="BO50:BP52"/>
    <mergeCell ref="BQ50:BR52"/>
    <mergeCell ref="BS44:BT46"/>
    <mergeCell ref="BU44:BV46"/>
    <mergeCell ref="BM44:BN46"/>
    <mergeCell ref="BO44:BP46"/>
    <mergeCell ref="BQ44:BR46"/>
    <mergeCell ref="BS38:BT40"/>
    <mergeCell ref="BU38:BV40"/>
    <mergeCell ref="BM38:BN40"/>
    <mergeCell ref="BO38:BP40"/>
    <mergeCell ref="BQ38:BR40"/>
    <mergeCell ref="BS32:BT34"/>
    <mergeCell ref="BU32:BV34"/>
    <mergeCell ref="AQ50:AQ52"/>
    <mergeCell ref="A53:B55"/>
    <mergeCell ref="AI53:AI55"/>
    <mergeCell ref="AT53:AT55"/>
    <mergeCell ref="AS53:AS55"/>
    <mergeCell ref="AU53:AU55"/>
    <mergeCell ref="A44:B46"/>
    <mergeCell ref="AI44:AI46"/>
    <mergeCell ref="AT44:AT46"/>
    <mergeCell ref="AS44:AS46"/>
    <mergeCell ref="AU44:AU46"/>
    <mergeCell ref="A47:B49"/>
    <mergeCell ref="AI47:AI49"/>
    <mergeCell ref="AT47:AT49"/>
    <mergeCell ref="AS47:AS49"/>
    <mergeCell ref="AU47:AU49"/>
    <mergeCell ref="AM53:AM55"/>
    <mergeCell ref="AP47:AP49"/>
    <mergeCell ref="AR47:AR49"/>
    <mergeCell ref="AP50:AP52"/>
    <mergeCell ref="AR50:AR52"/>
    <mergeCell ref="AP53:AP55"/>
    <mergeCell ref="AR53:AR55"/>
    <mergeCell ref="AQ47:AQ49"/>
    <mergeCell ref="AQ53:AQ55"/>
    <mergeCell ref="A50:B52"/>
    <mergeCell ref="AO44:AO46"/>
    <mergeCell ref="AO47:AO49"/>
    <mergeCell ref="AO50:AO52"/>
    <mergeCell ref="AO53:AO55"/>
    <mergeCell ref="AI50:AI52"/>
    <mergeCell ref="AT50:AT52"/>
    <mergeCell ref="AS50:AS52"/>
    <mergeCell ref="AU50:AU52"/>
    <mergeCell ref="A38:B40"/>
    <mergeCell ref="AI38:AI40"/>
    <mergeCell ref="AT38:AT40"/>
    <mergeCell ref="AS38:AS40"/>
    <mergeCell ref="AU38:AU40"/>
    <mergeCell ref="A41:B43"/>
    <mergeCell ref="AI41:AI43"/>
    <mergeCell ref="AT41:AT43"/>
    <mergeCell ref="AS41:AS43"/>
    <mergeCell ref="AU41:AU43"/>
    <mergeCell ref="A32:B34"/>
    <mergeCell ref="AI32:AI34"/>
    <mergeCell ref="AT32:AT34"/>
    <mergeCell ref="AM32:AM34"/>
    <mergeCell ref="AM35:AM37"/>
    <mergeCell ref="AM38:AM40"/>
    <mergeCell ref="AM41:AM43"/>
    <mergeCell ref="AM44:AM46"/>
    <mergeCell ref="AM47:AM49"/>
    <mergeCell ref="AM50:AM52"/>
    <mergeCell ref="AO41:AO43"/>
    <mergeCell ref="CD11:CE13"/>
    <mergeCell ref="CF11:CG13"/>
    <mergeCell ref="CH11:CI13"/>
    <mergeCell ref="CV53:CW55"/>
    <mergeCell ref="CX53:CY55"/>
    <mergeCell ref="CZ53:DA55"/>
    <mergeCell ref="DB53:DC55"/>
    <mergeCell ref="CV47:CW49"/>
    <mergeCell ref="CX47:CY49"/>
    <mergeCell ref="CZ47:DA49"/>
    <mergeCell ref="DB47:DC49"/>
    <mergeCell ref="CV41:CW43"/>
    <mergeCell ref="CX41:CY43"/>
    <mergeCell ref="CZ41:DA43"/>
    <mergeCell ref="DB41:DC43"/>
    <mergeCell ref="CD23:CE25"/>
    <mergeCell ref="CF23:CG25"/>
    <mergeCell ref="CH23:CI25"/>
    <mergeCell ref="CJ23:CK25"/>
    <mergeCell ref="CL23:CM25"/>
    <mergeCell ref="CN23:CO25"/>
    <mergeCell ref="CP23:CQ25"/>
    <mergeCell ref="CR23:CS25"/>
    <mergeCell ref="CD26:CE28"/>
    <mergeCell ref="CF26:CG28"/>
    <mergeCell ref="CH26:CI28"/>
    <mergeCell ref="CJ26:CK28"/>
    <mergeCell ref="CL26:CM28"/>
    <mergeCell ref="CN26:CO28"/>
    <mergeCell ref="CP26:CQ28"/>
    <mergeCell ref="CR26:CS28"/>
    <mergeCell ref="CD29:CE31"/>
    <mergeCell ref="CD2:DI6"/>
    <mergeCell ref="CD7:CE7"/>
    <mergeCell ref="CF7:CG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CZ7:DA7"/>
    <mergeCell ref="DB7:DC7"/>
    <mergeCell ref="DD7:DE7"/>
    <mergeCell ref="DF7:DG7"/>
    <mergeCell ref="DH7:DI7"/>
    <mergeCell ref="DF8:DG10"/>
    <mergeCell ref="DH8:DI10"/>
    <mergeCell ref="CD8:CE10"/>
    <mergeCell ref="CJ11:CK13"/>
    <mergeCell ref="CL11:CM13"/>
    <mergeCell ref="CN11:CO13"/>
    <mergeCell ref="CP11:CQ13"/>
    <mergeCell ref="CR11:CS13"/>
    <mergeCell ref="CD14:CE16"/>
    <mergeCell ref="CF14:CG16"/>
    <mergeCell ref="CH14:CI16"/>
    <mergeCell ref="CJ14:CK16"/>
    <mergeCell ref="CL14:CM16"/>
    <mergeCell ref="CN14:CO16"/>
    <mergeCell ref="CP14:CQ16"/>
    <mergeCell ref="CR14:CS16"/>
    <mergeCell ref="CD17:CE19"/>
    <mergeCell ref="CF17:CG19"/>
    <mergeCell ref="CH17:CI19"/>
    <mergeCell ref="CJ17:CK19"/>
    <mergeCell ref="CL17:CM19"/>
    <mergeCell ref="CN17:CO19"/>
    <mergeCell ref="CP17:CQ19"/>
    <mergeCell ref="CR17:CS19"/>
    <mergeCell ref="DD17:DE19"/>
    <mergeCell ref="CH8:CI10"/>
    <mergeCell ref="CJ8:CK10"/>
    <mergeCell ref="CL8:CM10"/>
    <mergeCell ref="CN8:CO10"/>
    <mergeCell ref="CP8:CQ10"/>
    <mergeCell ref="CR8:CS10"/>
    <mergeCell ref="CT8:CU10"/>
    <mergeCell ref="CF29:CG31"/>
    <mergeCell ref="CH29:CI31"/>
    <mergeCell ref="CJ29:CK31"/>
    <mergeCell ref="CL29:CM31"/>
    <mergeCell ref="CN29:CO31"/>
    <mergeCell ref="CP29:CQ31"/>
    <mergeCell ref="CR29:CS31"/>
    <mergeCell ref="CD32:CE34"/>
    <mergeCell ref="CF32:CG34"/>
    <mergeCell ref="CH32:CI34"/>
    <mergeCell ref="CJ32:CK34"/>
    <mergeCell ref="CL32:CM34"/>
    <mergeCell ref="CN32:CO34"/>
    <mergeCell ref="CP32:CQ34"/>
    <mergeCell ref="CR32:CS34"/>
    <mergeCell ref="CD35:CE37"/>
    <mergeCell ref="CF35:CG37"/>
    <mergeCell ref="CH35:CI37"/>
    <mergeCell ref="CJ35:CK37"/>
    <mergeCell ref="CL35:CM37"/>
    <mergeCell ref="CN35:CO37"/>
    <mergeCell ref="CP35:CQ37"/>
    <mergeCell ref="CR35:CS37"/>
    <mergeCell ref="CD38:CE40"/>
    <mergeCell ref="CF38:CG40"/>
    <mergeCell ref="CH38:CI40"/>
    <mergeCell ref="CJ38:CK40"/>
    <mergeCell ref="CL38:CM40"/>
    <mergeCell ref="CN38:CO40"/>
    <mergeCell ref="CP38:CQ40"/>
    <mergeCell ref="CR38:CS40"/>
    <mergeCell ref="CR50:CS52"/>
    <mergeCell ref="CD41:CE43"/>
    <mergeCell ref="CF41:CG43"/>
    <mergeCell ref="CH41:CI43"/>
    <mergeCell ref="CJ41:CK43"/>
    <mergeCell ref="CL41:CM43"/>
    <mergeCell ref="CN41:CO43"/>
    <mergeCell ref="CP41:CQ43"/>
    <mergeCell ref="CR41:CS43"/>
    <mergeCell ref="CD44:CE46"/>
    <mergeCell ref="CF44:CG46"/>
    <mergeCell ref="CH44:CI46"/>
    <mergeCell ref="CJ44:CK46"/>
    <mergeCell ref="CL44:CM46"/>
    <mergeCell ref="CN44:CO46"/>
    <mergeCell ref="CP44:CQ46"/>
    <mergeCell ref="CR44:CS46"/>
    <mergeCell ref="CD53:CE55"/>
    <mergeCell ref="CF53:CG55"/>
    <mergeCell ref="CH53:CI55"/>
    <mergeCell ref="CJ53:CK55"/>
    <mergeCell ref="CL53:CM55"/>
    <mergeCell ref="CN53:CO55"/>
    <mergeCell ref="CP53:CQ55"/>
    <mergeCell ref="CR53:CS55"/>
    <mergeCell ref="CT11:CU13"/>
    <mergeCell ref="CT17:CU19"/>
    <mergeCell ref="CT23:CU25"/>
    <mergeCell ref="CT29:CU31"/>
    <mergeCell ref="CT35:CU37"/>
    <mergeCell ref="CT41:CU43"/>
    <mergeCell ref="CT47:CU49"/>
    <mergeCell ref="CT53:CU55"/>
    <mergeCell ref="CD47:CE49"/>
    <mergeCell ref="CF47:CG49"/>
    <mergeCell ref="CH47:CI49"/>
    <mergeCell ref="CJ47:CK49"/>
    <mergeCell ref="CL47:CM49"/>
    <mergeCell ref="CN47:CO49"/>
    <mergeCell ref="CP47:CQ49"/>
    <mergeCell ref="CR47:CS49"/>
    <mergeCell ref="CT20:CU22"/>
    <mergeCell ref="CD50:CE52"/>
    <mergeCell ref="CF50:CG52"/>
    <mergeCell ref="CH50:CI52"/>
    <mergeCell ref="CJ50:CK52"/>
    <mergeCell ref="CL50:CM52"/>
    <mergeCell ref="CN50:CO52"/>
    <mergeCell ref="CP50:CQ52"/>
    <mergeCell ref="CT26:CU28"/>
    <mergeCell ref="CV26:CW28"/>
    <mergeCell ref="CX26:CY28"/>
    <mergeCell ref="CZ26:DA28"/>
    <mergeCell ref="DB26:DC28"/>
    <mergeCell ref="DD26:DE28"/>
    <mergeCell ref="DF26:DG28"/>
    <mergeCell ref="DH26:DI28"/>
    <mergeCell ref="CV23:CW25"/>
    <mergeCell ref="CX23:CY25"/>
    <mergeCell ref="CZ23:DA25"/>
    <mergeCell ref="DB23:DC25"/>
    <mergeCell ref="DD23:DE25"/>
    <mergeCell ref="DF23:DG25"/>
    <mergeCell ref="DH11:DI13"/>
    <mergeCell ref="CT14:CU16"/>
    <mergeCell ref="CV14:CW16"/>
    <mergeCell ref="CX14:CY16"/>
    <mergeCell ref="CZ14:DA16"/>
    <mergeCell ref="DB14:DC16"/>
    <mergeCell ref="DD14:DE16"/>
    <mergeCell ref="DF14:DG16"/>
    <mergeCell ref="DH14:DI16"/>
    <mergeCell ref="CV11:CW13"/>
    <mergeCell ref="CX11:CY13"/>
    <mergeCell ref="CZ11:DA13"/>
    <mergeCell ref="DB11:DC13"/>
    <mergeCell ref="DD11:DE13"/>
    <mergeCell ref="DF11:DG13"/>
    <mergeCell ref="CZ17:DA19"/>
    <mergeCell ref="DB17:DC19"/>
    <mergeCell ref="DH38:DI40"/>
    <mergeCell ref="CV35:CW37"/>
    <mergeCell ref="CX35:CY37"/>
    <mergeCell ref="CZ35:DA37"/>
    <mergeCell ref="DB35:DC37"/>
    <mergeCell ref="DD35:DE37"/>
    <mergeCell ref="DF35:DG37"/>
    <mergeCell ref="CV20:CW22"/>
    <mergeCell ref="CX20:CY22"/>
    <mergeCell ref="CZ20:DA22"/>
    <mergeCell ref="DB20:DC22"/>
    <mergeCell ref="DD20:DE22"/>
    <mergeCell ref="DF20:DG22"/>
    <mergeCell ref="DH20:DI22"/>
    <mergeCell ref="CV17:CW19"/>
    <mergeCell ref="CX17:CY19"/>
    <mergeCell ref="DH23:DI25"/>
    <mergeCell ref="DF17:DG19"/>
    <mergeCell ref="DH17:DI19"/>
    <mergeCell ref="CV44:CW46"/>
    <mergeCell ref="CX44:CY46"/>
    <mergeCell ref="CZ44:DA46"/>
    <mergeCell ref="DB44:DC46"/>
    <mergeCell ref="DD44:DE46"/>
    <mergeCell ref="DF44:DG46"/>
    <mergeCell ref="DH44:DI46"/>
    <mergeCell ref="DD41:DE43"/>
    <mergeCell ref="DF41:DG43"/>
    <mergeCell ref="DH29:DI31"/>
    <mergeCell ref="CT32:CU34"/>
    <mergeCell ref="CV32:CW34"/>
    <mergeCell ref="CX32:CY34"/>
    <mergeCell ref="CZ32:DA34"/>
    <mergeCell ref="DB32:DC34"/>
    <mergeCell ref="DD32:DE34"/>
    <mergeCell ref="DF32:DG34"/>
    <mergeCell ref="DH32:DI34"/>
    <mergeCell ref="CV29:CW31"/>
    <mergeCell ref="CX29:CY31"/>
    <mergeCell ref="CZ29:DA31"/>
    <mergeCell ref="DB29:DC31"/>
    <mergeCell ref="DD29:DE31"/>
    <mergeCell ref="DF29:DG31"/>
    <mergeCell ref="DH35:DI37"/>
    <mergeCell ref="CT38:CU40"/>
    <mergeCell ref="CV38:CW40"/>
    <mergeCell ref="CX38:CY40"/>
    <mergeCell ref="CZ38:DA40"/>
    <mergeCell ref="DB38:DC40"/>
    <mergeCell ref="DD38:DE40"/>
    <mergeCell ref="DF38:DG40"/>
    <mergeCell ref="DF53:DG55"/>
    <mergeCell ref="DH53:DI55"/>
    <mergeCell ref="DD47:DE49"/>
    <mergeCell ref="DF47:DG49"/>
    <mergeCell ref="DH47:DI49"/>
    <mergeCell ref="CT50:CU52"/>
    <mergeCell ref="CV50:CW52"/>
    <mergeCell ref="ML2:ML6"/>
    <mergeCell ref="ML8:ML10"/>
    <mergeCell ref="ML11:ML13"/>
    <mergeCell ref="ML14:ML16"/>
    <mergeCell ref="ML17:ML19"/>
    <mergeCell ref="ML20:ML22"/>
    <mergeCell ref="ML23:ML25"/>
    <mergeCell ref="ML26:ML28"/>
    <mergeCell ref="ML29:ML31"/>
    <mergeCell ref="ML32:ML34"/>
    <mergeCell ref="ML35:ML37"/>
    <mergeCell ref="ML38:ML40"/>
    <mergeCell ref="ML41:ML43"/>
    <mergeCell ref="ML44:ML46"/>
    <mergeCell ref="ML47:ML49"/>
    <mergeCell ref="ML50:ML52"/>
    <mergeCell ref="ML53:ML55"/>
    <mergeCell ref="CX50:CY52"/>
    <mergeCell ref="CZ50:DA52"/>
    <mergeCell ref="DB50:DC52"/>
    <mergeCell ref="DD50:DE52"/>
    <mergeCell ref="DF50:DG52"/>
    <mergeCell ref="DH50:DI52"/>
    <mergeCell ref="DH41:DI43"/>
    <mergeCell ref="CT44:CU46"/>
    <mergeCell ref="G14:H16"/>
    <mergeCell ref="I17:J19"/>
    <mergeCell ref="K20:L22"/>
    <mergeCell ref="M23:N25"/>
    <mergeCell ref="O26:P28"/>
    <mergeCell ref="Q29:R31"/>
    <mergeCell ref="S32:T34"/>
    <mergeCell ref="U35:V37"/>
    <mergeCell ref="W38:X40"/>
    <mergeCell ref="Y41:Z43"/>
    <mergeCell ref="AA44:AB46"/>
    <mergeCell ref="AC47:AD49"/>
    <mergeCell ref="AE50:AF52"/>
    <mergeCell ref="AG53:AH55"/>
    <mergeCell ref="MP2:MP6"/>
    <mergeCell ref="MP8:MP10"/>
    <mergeCell ref="MP11:MP13"/>
    <mergeCell ref="MP14:MP16"/>
    <mergeCell ref="MP17:MP19"/>
    <mergeCell ref="MP20:MP22"/>
    <mergeCell ref="MP23:MP25"/>
    <mergeCell ref="MP26:MP28"/>
    <mergeCell ref="MP29:MP31"/>
    <mergeCell ref="MP32:MP34"/>
    <mergeCell ref="MP35:MP37"/>
    <mergeCell ref="MP38:MP40"/>
    <mergeCell ref="MP41:MP43"/>
    <mergeCell ref="MP44:MP46"/>
    <mergeCell ref="MP47:MP49"/>
    <mergeCell ref="MP50:MP52"/>
    <mergeCell ref="MP53:MP55"/>
    <mergeCell ref="DD53:DE55"/>
  </mergeCells>
  <conditionalFormatting sqref="AT56 AS8:AS55">
    <cfRule type="containsErrors" dxfId="493" priority="511">
      <formula>ISERROR(AS8)</formula>
    </cfRule>
  </conditionalFormatting>
  <conditionalFormatting sqref="AU8:AU55">
    <cfRule type="containsErrors" dxfId="492" priority="508">
      <formula>ISERROR(AU8)</formula>
    </cfRule>
  </conditionalFormatting>
  <conditionalFormatting sqref="ML8:ML55">
    <cfRule type="containsErrors" dxfId="491" priority="507">
      <formula>ISERROR(ML8)</formula>
    </cfRule>
  </conditionalFormatting>
  <conditionalFormatting sqref="ML8:ML55">
    <cfRule type="containsErrors" dxfId="490" priority="506">
      <formula>ISERROR(ML8)</formula>
    </cfRule>
  </conditionalFormatting>
  <conditionalFormatting sqref="C53:D53">
    <cfRule type="expression" dxfId="489" priority="492">
      <formula>C55&gt;0</formula>
    </cfRule>
  </conditionalFormatting>
  <conditionalFormatting sqref="C55:D55">
    <cfRule type="expression" dxfId="488" priority="491">
      <formula>C55&gt;0</formula>
    </cfRule>
  </conditionalFormatting>
  <conditionalFormatting sqref="E53:F53">
    <cfRule type="expression" dxfId="487" priority="482">
      <formula>E55&gt;0</formula>
    </cfRule>
  </conditionalFormatting>
  <conditionalFormatting sqref="E55:F55">
    <cfRule type="expression" dxfId="486" priority="481">
      <formula>E55&gt;0</formula>
    </cfRule>
  </conditionalFormatting>
  <conditionalFormatting sqref="G53:H53">
    <cfRule type="expression" dxfId="485" priority="480">
      <formula>G55&gt;0</formula>
    </cfRule>
  </conditionalFormatting>
  <conditionalFormatting sqref="G55:H55">
    <cfRule type="expression" dxfId="484" priority="479">
      <formula>G55&gt;0</formula>
    </cfRule>
  </conditionalFormatting>
  <conditionalFormatting sqref="I53:J53">
    <cfRule type="expression" dxfId="483" priority="478">
      <formula>I55&gt;0</formula>
    </cfRule>
  </conditionalFormatting>
  <conditionalFormatting sqref="I55:J55">
    <cfRule type="expression" dxfId="482" priority="477">
      <formula>I55&gt;0</formula>
    </cfRule>
  </conditionalFormatting>
  <conditionalFormatting sqref="K53:L53">
    <cfRule type="expression" dxfId="481" priority="476">
      <formula>K55&gt;0</formula>
    </cfRule>
  </conditionalFormatting>
  <conditionalFormatting sqref="K55:L55">
    <cfRule type="expression" dxfId="480" priority="475">
      <formula>K55&gt;0</formula>
    </cfRule>
  </conditionalFormatting>
  <conditionalFormatting sqref="M53:N53">
    <cfRule type="expression" dxfId="479" priority="474">
      <formula>M55&gt;0</formula>
    </cfRule>
  </conditionalFormatting>
  <conditionalFormatting sqref="M55:N55">
    <cfRule type="expression" dxfId="478" priority="473">
      <formula>M55&gt;0</formula>
    </cfRule>
  </conditionalFormatting>
  <conditionalFormatting sqref="O53:P53">
    <cfRule type="expression" dxfId="477" priority="472">
      <formula>O55&gt;0</formula>
    </cfRule>
  </conditionalFormatting>
  <conditionalFormatting sqref="O55:P55">
    <cfRule type="expression" dxfId="476" priority="471">
      <formula>O55&gt;0</formula>
    </cfRule>
  </conditionalFormatting>
  <conditionalFormatting sqref="Q53:R53">
    <cfRule type="expression" dxfId="475" priority="470">
      <formula>Q55&gt;0</formula>
    </cfRule>
  </conditionalFormatting>
  <conditionalFormatting sqref="Q55:R55">
    <cfRule type="expression" dxfId="474" priority="469">
      <formula>Q55&gt;0</formula>
    </cfRule>
  </conditionalFormatting>
  <conditionalFormatting sqref="S53:T53">
    <cfRule type="expression" dxfId="473" priority="468">
      <formula>S55&gt;0</formula>
    </cfRule>
  </conditionalFormatting>
  <conditionalFormatting sqref="S55:T55">
    <cfRule type="expression" dxfId="472" priority="467">
      <formula>S55&gt;0</formula>
    </cfRule>
  </conditionalFormatting>
  <conditionalFormatting sqref="U53:V53">
    <cfRule type="expression" dxfId="471" priority="466">
      <formula>U55&gt;0</formula>
    </cfRule>
  </conditionalFormatting>
  <conditionalFormatting sqref="U55:V55">
    <cfRule type="expression" dxfId="470" priority="465">
      <formula>U55&gt;0</formula>
    </cfRule>
  </conditionalFormatting>
  <conditionalFormatting sqref="W53:X53">
    <cfRule type="expression" dxfId="469" priority="464">
      <formula>W55&gt;0</formula>
    </cfRule>
  </conditionalFormatting>
  <conditionalFormatting sqref="W55:X55">
    <cfRule type="expression" dxfId="468" priority="463">
      <formula>W55&gt;0</formula>
    </cfRule>
  </conditionalFormatting>
  <conditionalFormatting sqref="Y53:Z53">
    <cfRule type="expression" dxfId="467" priority="462">
      <formula>Y55&gt;0</formula>
    </cfRule>
  </conditionalFormatting>
  <conditionalFormatting sqref="Y55:Z55">
    <cfRule type="expression" dxfId="466" priority="461">
      <formula>Y55&gt;0</formula>
    </cfRule>
  </conditionalFormatting>
  <conditionalFormatting sqref="AA53:AB53">
    <cfRule type="expression" dxfId="465" priority="460">
      <formula>AA55&gt;0</formula>
    </cfRule>
  </conditionalFormatting>
  <conditionalFormatting sqref="AA55:AB55">
    <cfRule type="expression" dxfId="464" priority="459">
      <formula>AA55&gt;0</formula>
    </cfRule>
  </conditionalFormatting>
  <conditionalFormatting sqref="AC53:AD53">
    <cfRule type="expression" dxfId="463" priority="458">
      <formula>AC55&gt;0</formula>
    </cfRule>
  </conditionalFormatting>
  <conditionalFormatting sqref="AC55:AD55">
    <cfRule type="expression" dxfId="462" priority="457">
      <formula>AC55&gt;0</formula>
    </cfRule>
  </conditionalFormatting>
  <conditionalFormatting sqref="AE53:AF53">
    <cfRule type="expression" dxfId="461" priority="456">
      <formula>AE55&gt;0</formula>
    </cfRule>
  </conditionalFormatting>
  <conditionalFormatting sqref="AE55:AF55">
    <cfRule type="expression" dxfId="460" priority="455">
      <formula>AE55&gt;0</formula>
    </cfRule>
  </conditionalFormatting>
  <conditionalFormatting sqref="C50:D50">
    <cfRule type="expression" dxfId="459" priority="454">
      <formula>C52&gt;0</formula>
    </cfRule>
  </conditionalFormatting>
  <conditionalFormatting sqref="C52:D52">
    <cfRule type="expression" dxfId="458" priority="453">
      <formula>C52&gt;0</formula>
    </cfRule>
  </conditionalFormatting>
  <conditionalFormatting sqref="C47:D47">
    <cfRule type="expression" dxfId="457" priority="452">
      <formula>C49&gt;0</formula>
    </cfRule>
  </conditionalFormatting>
  <conditionalFormatting sqref="C49:D49">
    <cfRule type="expression" dxfId="456" priority="451">
      <formula>C49&gt;0</formula>
    </cfRule>
  </conditionalFormatting>
  <conditionalFormatting sqref="C44:D44">
    <cfRule type="expression" dxfId="455" priority="450">
      <formula>C46&gt;0</formula>
    </cfRule>
  </conditionalFormatting>
  <conditionalFormatting sqref="C46:D46">
    <cfRule type="expression" dxfId="454" priority="449">
      <formula>C46&gt;0</formula>
    </cfRule>
  </conditionalFormatting>
  <conditionalFormatting sqref="C41:D41">
    <cfRule type="expression" dxfId="453" priority="448">
      <formula>C43&gt;0</formula>
    </cfRule>
  </conditionalFormatting>
  <conditionalFormatting sqref="C43:D43">
    <cfRule type="expression" dxfId="452" priority="447">
      <formula>C43&gt;0</formula>
    </cfRule>
  </conditionalFormatting>
  <conditionalFormatting sqref="C38:D38">
    <cfRule type="expression" dxfId="451" priority="446">
      <formula>C40&gt;0</formula>
    </cfRule>
  </conditionalFormatting>
  <conditionalFormatting sqref="C40:D40">
    <cfRule type="expression" dxfId="450" priority="445">
      <formula>C40&gt;0</formula>
    </cfRule>
  </conditionalFormatting>
  <conditionalFormatting sqref="C35:D35">
    <cfRule type="expression" dxfId="449" priority="444">
      <formula>C37&gt;0</formula>
    </cfRule>
  </conditionalFormatting>
  <conditionalFormatting sqref="C37:D37">
    <cfRule type="expression" dxfId="448" priority="443">
      <formula>C37&gt;0</formula>
    </cfRule>
  </conditionalFormatting>
  <conditionalFormatting sqref="E50:F50">
    <cfRule type="expression" dxfId="447" priority="442">
      <formula>E52&gt;0</formula>
    </cfRule>
  </conditionalFormatting>
  <conditionalFormatting sqref="E52:F52">
    <cfRule type="expression" dxfId="446" priority="441">
      <formula>E52&gt;0</formula>
    </cfRule>
  </conditionalFormatting>
  <conditionalFormatting sqref="E47:F47">
    <cfRule type="expression" dxfId="445" priority="440">
      <formula>E49&gt;0</formula>
    </cfRule>
  </conditionalFormatting>
  <conditionalFormatting sqref="E49:F49">
    <cfRule type="expression" dxfId="444" priority="439">
      <formula>E49&gt;0</formula>
    </cfRule>
  </conditionalFormatting>
  <conditionalFormatting sqref="E44:F44">
    <cfRule type="expression" dxfId="443" priority="438">
      <formula>E46&gt;0</formula>
    </cfRule>
  </conditionalFormatting>
  <conditionalFormatting sqref="E46:F46">
    <cfRule type="expression" dxfId="442" priority="437">
      <formula>E46&gt;0</formula>
    </cfRule>
  </conditionalFormatting>
  <conditionalFormatting sqref="E41:F41">
    <cfRule type="expression" dxfId="441" priority="436">
      <formula>E43&gt;0</formula>
    </cfRule>
  </conditionalFormatting>
  <conditionalFormatting sqref="E43:F43">
    <cfRule type="expression" dxfId="440" priority="435">
      <formula>E43&gt;0</formula>
    </cfRule>
  </conditionalFormatting>
  <conditionalFormatting sqref="E38:F38">
    <cfRule type="expression" dxfId="439" priority="434">
      <formula>E40&gt;0</formula>
    </cfRule>
  </conditionalFormatting>
  <conditionalFormatting sqref="E40:F40">
    <cfRule type="expression" dxfId="438" priority="433">
      <formula>E40&gt;0</formula>
    </cfRule>
  </conditionalFormatting>
  <conditionalFormatting sqref="E35:F35">
    <cfRule type="expression" dxfId="437" priority="432">
      <formula>E37&gt;0</formula>
    </cfRule>
  </conditionalFormatting>
  <conditionalFormatting sqref="E37:F37">
    <cfRule type="expression" dxfId="436" priority="431">
      <formula>E37&gt;0</formula>
    </cfRule>
  </conditionalFormatting>
  <conditionalFormatting sqref="G50:H50">
    <cfRule type="expression" dxfId="435" priority="430">
      <formula>G52&gt;0</formula>
    </cfRule>
  </conditionalFormatting>
  <conditionalFormatting sqref="G52:H52">
    <cfRule type="expression" dxfId="434" priority="429">
      <formula>G52&gt;0</formula>
    </cfRule>
  </conditionalFormatting>
  <conditionalFormatting sqref="G47:H47">
    <cfRule type="expression" dxfId="433" priority="428">
      <formula>G49&gt;0</formula>
    </cfRule>
  </conditionalFormatting>
  <conditionalFormatting sqref="G49:H49">
    <cfRule type="expression" dxfId="432" priority="427">
      <formula>G49&gt;0</formula>
    </cfRule>
  </conditionalFormatting>
  <conditionalFormatting sqref="G44:H44">
    <cfRule type="expression" dxfId="431" priority="426">
      <formula>G46&gt;0</formula>
    </cfRule>
  </conditionalFormatting>
  <conditionalFormatting sqref="G46:H46">
    <cfRule type="expression" dxfId="430" priority="425">
      <formula>G46&gt;0</formula>
    </cfRule>
  </conditionalFormatting>
  <conditionalFormatting sqref="G41:H41">
    <cfRule type="expression" dxfId="429" priority="424">
      <formula>G43&gt;0</formula>
    </cfRule>
  </conditionalFormatting>
  <conditionalFormatting sqref="G43:H43">
    <cfRule type="expression" dxfId="428" priority="423">
      <formula>G43&gt;0</formula>
    </cfRule>
  </conditionalFormatting>
  <conditionalFormatting sqref="G38:H38">
    <cfRule type="expression" dxfId="427" priority="422">
      <formula>G40&gt;0</formula>
    </cfRule>
  </conditionalFormatting>
  <conditionalFormatting sqref="G40:H40">
    <cfRule type="expression" dxfId="426" priority="421">
      <formula>G40&gt;0</formula>
    </cfRule>
  </conditionalFormatting>
  <conditionalFormatting sqref="G35:H35">
    <cfRule type="expression" dxfId="425" priority="420">
      <formula>G37&gt;0</formula>
    </cfRule>
  </conditionalFormatting>
  <conditionalFormatting sqref="G37:H37">
    <cfRule type="expression" dxfId="424" priority="419">
      <formula>G37&gt;0</formula>
    </cfRule>
  </conditionalFormatting>
  <conditionalFormatting sqref="I50:J50">
    <cfRule type="expression" dxfId="423" priority="418">
      <formula>I52&gt;0</formula>
    </cfRule>
  </conditionalFormatting>
  <conditionalFormatting sqref="I52:J52">
    <cfRule type="expression" dxfId="422" priority="417">
      <formula>I52&gt;0</formula>
    </cfRule>
  </conditionalFormatting>
  <conditionalFormatting sqref="I47:J47">
    <cfRule type="expression" dxfId="421" priority="416">
      <formula>I49&gt;0</formula>
    </cfRule>
  </conditionalFormatting>
  <conditionalFormatting sqref="I49:J49">
    <cfRule type="expression" dxfId="420" priority="415">
      <formula>I49&gt;0</formula>
    </cfRule>
  </conditionalFormatting>
  <conditionalFormatting sqref="I44:J44">
    <cfRule type="expression" dxfId="419" priority="414">
      <formula>I46&gt;0</formula>
    </cfRule>
  </conditionalFormatting>
  <conditionalFormatting sqref="I46:J46">
    <cfRule type="expression" dxfId="418" priority="413">
      <formula>I46&gt;0</formula>
    </cfRule>
  </conditionalFormatting>
  <conditionalFormatting sqref="I41:J41">
    <cfRule type="expression" dxfId="417" priority="412">
      <formula>I43&gt;0</formula>
    </cfRule>
  </conditionalFormatting>
  <conditionalFormatting sqref="I43:J43">
    <cfRule type="expression" dxfId="416" priority="411">
      <formula>I43&gt;0</formula>
    </cfRule>
  </conditionalFormatting>
  <conditionalFormatting sqref="I38:J38">
    <cfRule type="expression" dxfId="415" priority="410">
      <formula>I40&gt;0</formula>
    </cfRule>
  </conditionalFormatting>
  <conditionalFormatting sqref="I40:J40">
    <cfRule type="expression" dxfId="414" priority="409">
      <formula>I40&gt;0</formula>
    </cfRule>
  </conditionalFormatting>
  <conditionalFormatting sqref="I35:J35">
    <cfRule type="expression" dxfId="413" priority="408">
      <formula>I37&gt;0</formula>
    </cfRule>
  </conditionalFormatting>
  <conditionalFormatting sqref="I37:J37">
    <cfRule type="expression" dxfId="412" priority="407">
      <formula>I37&gt;0</formula>
    </cfRule>
  </conditionalFormatting>
  <conditionalFormatting sqref="K50:L50">
    <cfRule type="expression" dxfId="411" priority="406">
      <formula>K52&gt;0</formula>
    </cfRule>
  </conditionalFormatting>
  <conditionalFormatting sqref="K52:L52">
    <cfRule type="expression" dxfId="410" priority="405">
      <formula>K52&gt;0</formula>
    </cfRule>
  </conditionalFormatting>
  <conditionalFormatting sqref="K47:L47">
    <cfRule type="expression" dxfId="409" priority="404">
      <formula>K49&gt;0</formula>
    </cfRule>
  </conditionalFormatting>
  <conditionalFormatting sqref="K49:L49">
    <cfRule type="expression" dxfId="408" priority="403">
      <formula>K49&gt;0</formula>
    </cfRule>
  </conditionalFormatting>
  <conditionalFormatting sqref="K44:L44">
    <cfRule type="expression" dxfId="407" priority="402">
      <formula>K46&gt;0</formula>
    </cfRule>
  </conditionalFormatting>
  <conditionalFormatting sqref="K46:L46">
    <cfRule type="expression" dxfId="406" priority="401">
      <formula>K46&gt;0</formula>
    </cfRule>
  </conditionalFormatting>
  <conditionalFormatting sqref="K41:L41">
    <cfRule type="expression" dxfId="405" priority="400">
      <formula>K43&gt;0</formula>
    </cfRule>
  </conditionalFormatting>
  <conditionalFormatting sqref="K43:L43">
    <cfRule type="expression" dxfId="404" priority="399">
      <formula>K43&gt;0</formula>
    </cfRule>
  </conditionalFormatting>
  <conditionalFormatting sqref="K38:L38">
    <cfRule type="expression" dxfId="403" priority="398">
      <formula>K40&gt;0</formula>
    </cfRule>
  </conditionalFormatting>
  <conditionalFormatting sqref="K40:L40">
    <cfRule type="expression" dxfId="402" priority="397">
      <formula>K40&gt;0</formula>
    </cfRule>
  </conditionalFormatting>
  <conditionalFormatting sqref="K35:L35">
    <cfRule type="expression" dxfId="401" priority="396">
      <formula>K37&gt;0</formula>
    </cfRule>
  </conditionalFormatting>
  <conditionalFormatting sqref="K37:L37">
    <cfRule type="expression" dxfId="400" priority="395">
      <formula>K37&gt;0</formula>
    </cfRule>
  </conditionalFormatting>
  <conditionalFormatting sqref="M50:N50">
    <cfRule type="expression" dxfId="399" priority="394">
      <formula>M52&gt;0</formula>
    </cfRule>
  </conditionalFormatting>
  <conditionalFormatting sqref="M52:N52">
    <cfRule type="expression" dxfId="398" priority="393">
      <formula>M52&gt;0</formula>
    </cfRule>
  </conditionalFormatting>
  <conditionalFormatting sqref="M47:N47">
    <cfRule type="expression" dxfId="397" priority="392">
      <formula>M49&gt;0</formula>
    </cfRule>
  </conditionalFormatting>
  <conditionalFormatting sqref="M49:N49">
    <cfRule type="expression" dxfId="396" priority="391">
      <formula>M49&gt;0</formula>
    </cfRule>
  </conditionalFormatting>
  <conditionalFormatting sqref="M44:N44">
    <cfRule type="expression" dxfId="395" priority="390">
      <formula>M46&gt;0</formula>
    </cfRule>
  </conditionalFormatting>
  <conditionalFormatting sqref="M46:N46">
    <cfRule type="expression" dxfId="394" priority="389">
      <formula>M46&gt;0</formula>
    </cfRule>
  </conditionalFormatting>
  <conditionalFormatting sqref="M41:N41">
    <cfRule type="expression" dxfId="393" priority="388">
      <formula>M43&gt;0</formula>
    </cfRule>
  </conditionalFormatting>
  <conditionalFormatting sqref="M43:N43">
    <cfRule type="expression" dxfId="392" priority="387">
      <formula>M43&gt;0</formula>
    </cfRule>
  </conditionalFormatting>
  <conditionalFormatting sqref="M38:N38">
    <cfRule type="expression" dxfId="391" priority="386">
      <formula>M40&gt;0</formula>
    </cfRule>
  </conditionalFormatting>
  <conditionalFormatting sqref="M40:N40">
    <cfRule type="expression" dxfId="390" priority="385">
      <formula>M40&gt;0</formula>
    </cfRule>
  </conditionalFormatting>
  <conditionalFormatting sqref="M35:N35">
    <cfRule type="expression" dxfId="389" priority="384">
      <formula>M37&gt;0</formula>
    </cfRule>
  </conditionalFormatting>
  <conditionalFormatting sqref="M37:N37">
    <cfRule type="expression" dxfId="388" priority="383">
      <formula>M37&gt;0</formula>
    </cfRule>
  </conditionalFormatting>
  <conditionalFormatting sqref="O50:P50">
    <cfRule type="expression" dxfId="387" priority="382">
      <formula>O52&gt;0</formula>
    </cfRule>
  </conditionalFormatting>
  <conditionalFormatting sqref="O52:P52">
    <cfRule type="expression" dxfId="386" priority="381">
      <formula>O52&gt;0</formula>
    </cfRule>
  </conditionalFormatting>
  <conditionalFormatting sqref="O47:P47">
    <cfRule type="expression" dxfId="385" priority="380">
      <formula>O49&gt;0</formula>
    </cfRule>
  </conditionalFormatting>
  <conditionalFormatting sqref="O49:P49">
    <cfRule type="expression" dxfId="384" priority="379">
      <formula>O49&gt;0</formula>
    </cfRule>
  </conditionalFormatting>
  <conditionalFormatting sqref="O44:P44">
    <cfRule type="expression" dxfId="383" priority="378">
      <formula>O46&gt;0</formula>
    </cfRule>
  </conditionalFormatting>
  <conditionalFormatting sqref="O46:P46">
    <cfRule type="expression" dxfId="382" priority="377">
      <formula>O46&gt;0</formula>
    </cfRule>
  </conditionalFormatting>
  <conditionalFormatting sqref="O41:P41">
    <cfRule type="expression" dxfId="381" priority="376">
      <formula>O43&gt;0</formula>
    </cfRule>
  </conditionalFormatting>
  <conditionalFormatting sqref="O43:P43">
    <cfRule type="expression" dxfId="380" priority="375">
      <formula>O43&gt;0</formula>
    </cfRule>
  </conditionalFormatting>
  <conditionalFormatting sqref="O38:P38">
    <cfRule type="expression" dxfId="379" priority="374">
      <formula>O40&gt;0</formula>
    </cfRule>
  </conditionalFormatting>
  <conditionalFormatting sqref="O40:P40">
    <cfRule type="expression" dxfId="378" priority="373">
      <formula>O40&gt;0</formula>
    </cfRule>
  </conditionalFormatting>
  <conditionalFormatting sqref="O35:P35">
    <cfRule type="expression" dxfId="377" priority="372">
      <formula>O37&gt;0</formula>
    </cfRule>
  </conditionalFormatting>
  <conditionalFormatting sqref="O37:P37">
    <cfRule type="expression" dxfId="376" priority="371">
      <formula>O37&gt;0</formula>
    </cfRule>
  </conditionalFormatting>
  <conditionalFormatting sqref="Q50:R50">
    <cfRule type="expression" dxfId="375" priority="370">
      <formula>Q52&gt;0</formula>
    </cfRule>
  </conditionalFormatting>
  <conditionalFormatting sqref="Q52:R52">
    <cfRule type="expression" dxfId="374" priority="369">
      <formula>Q52&gt;0</formula>
    </cfRule>
  </conditionalFormatting>
  <conditionalFormatting sqref="Q47:R47">
    <cfRule type="expression" dxfId="373" priority="368">
      <formula>Q49&gt;0</formula>
    </cfRule>
  </conditionalFormatting>
  <conditionalFormatting sqref="Q49:R49">
    <cfRule type="expression" dxfId="372" priority="367">
      <formula>Q49&gt;0</formula>
    </cfRule>
  </conditionalFormatting>
  <conditionalFormatting sqref="Q44:R44">
    <cfRule type="expression" dxfId="371" priority="366">
      <formula>Q46&gt;0</formula>
    </cfRule>
  </conditionalFormatting>
  <conditionalFormatting sqref="Q46:R46">
    <cfRule type="expression" dxfId="370" priority="365">
      <formula>Q46&gt;0</formula>
    </cfRule>
  </conditionalFormatting>
  <conditionalFormatting sqref="Q41:R41">
    <cfRule type="expression" dxfId="369" priority="364">
      <formula>Q43&gt;0</formula>
    </cfRule>
  </conditionalFormatting>
  <conditionalFormatting sqref="Q43:R43">
    <cfRule type="expression" dxfId="368" priority="363">
      <formula>Q43&gt;0</formula>
    </cfRule>
  </conditionalFormatting>
  <conditionalFormatting sqref="Q38:R38">
    <cfRule type="expression" dxfId="367" priority="362">
      <formula>Q40&gt;0</formula>
    </cfRule>
  </conditionalFormatting>
  <conditionalFormatting sqref="Q40:R40">
    <cfRule type="expression" dxfId="366" priority="361">
      <formula>Q40&gt;0</formula>
    </cfRule>
  </conditionalFormatting>
  <conditionalFormatting sqref="Q35:R35">
    <cfRule type="expression" dxfId="365" priority="360">
      <formula>Q37&gt;0</formula>
    </cfRule>
  </conditionalFormatting>
  <conditionalFormatting sqref="Q37:R37">
    <cfRule type="expression" dxfId="364" priority="359">
      <formula>Q37&gt;0</formula>
    </cfRule>
  </conditionalFormatting>
  <conditionalFormatting sqref="S50:T50">
    <cfRule type="expression" dxfId="363" priority="358">
      <formula>S52&gt;0</formula>
    </cfRule>
  </conditionalFormatting>
  <conditionalFormatting sqref="S52:T52">
    <cfRule type="expression" dxfId="362" priority="357">
      <formula>S52&gt;0</formula>
    </cfRule>
  </conditionalFormatting>
  <conditionalFormatting sqref="S47:T47">
    <cfRule type="expression" dxfId="361" priority="356">
      <formula>S49&gt;0</formula>
    </cfRule>
  </conditionalFormatting>
  <conditionalFormatting sqref="S49:T49">
    <cfRule type="expression" dxfId="360" priority="355">
      <formula>S49&gt;0</formula>
    </cfRule>
  </conditionalFormatting>
  <conditionalFormatting sqref="S44:T44">
    <cfRule type="expression" dxfId="359" priority="354">
      <formula>S46&gt;0</formula>
    </cfRule>
  </conditionalFormatting>
  <conditionalFormatting sqref="S46:T46">
    <cfRule type="expression" dxfId="358" priority="353">
      <formula>S46&gt;0</formula>
    </cfRule>
  </conditionalFormatting>
  <conditionalFormatting sqref="S41:T41">
    <cfRule type="expression" dxfId="357" priority="352">
      <formula>S43&gt;0</formula>
    </cfRule>
  </conditionalFormatting>
  <conditionalFormatting sqref="S43:T43">
    <cfRule type="expression" dxfId="356" priority="351">
      <formula>S43&gt;0</formula>
    </cfRule>
  </conditionalFormatting>
  <conditionalFormatting sqref="S38:T38">
    <cfRule type="expression" dxfId="355" priority="350">
      <formula>S40&gt;0</formula>
    </cfRule>
  </conditionalFormatting>
  <conditionalFormatting sqref="S40:T40">
    <cfRule type="expression" dxfId="354" priority="349">
      <formula>S40&gt;0</formula>
    </cfRule>
  </conditionalFormatting>
  <conditionalFormatting sqref="S35:T35">
    <cfRule type="expression" dxfId="353" priority="348">
      <formula>S37&gt;0</formula>
    </cfRule>
  </conditionalFormatting>
  <conditionalFormatting sqref="S37:T37">
    <cfRule type="expression" dxfId="352" priority="347">
      <formula>S37&gt;0</formula>
    </cfRule>
  </conditionalFormatting>
  <conditionalFormatting sqref="U50:V50">
    <cfRule type="expression" dxfId="351" priority="346">
      <formula>U52&gt;0</formula>
    </cfRule>
  </conditionalFormatting>
  <conditionalFormatting sqref="U52:V52">
    <cfRule type="expression" dxfId="350" priority="345">
      <formula>U52&gt;0</formula>
    </cfRule>
  </conditionalFormatting>
  <conditionalFormatting sqref="U47:V47">
    <cfRule type="expression" dxfId="349" priority="344">
      <formula>U49&gt;0</formula>
    </cfRule>
  </conditionalFormatting>
  <conditionalFormatting sqref="U49:V49">
    <cfRule type="expression" dxfId="348" priority="343">
      <formula>U49&gt;0</formula>
    </cfRule>
  </conditionalFormatting>
  <conditionalFormatting sqref="U44:V44">
    <cfRule type="expression" dxfId="347" priority="342">
      <formula>U46&gt;0</formula>
    </cfRule>
  </conditionalFormatting>
  <conditionalFormatting sqref="U46:V46">
    <cfRule type="expression" dxfId="346" priority="341">
      <formula>U46&gt;0</formula>
    </cfRule>
  </conditionalFormatting>
  <conditionalFormatting sqref="U41:V41">
    <cfRule type="expression" dxfId="345" priority="340">
      <formula>U43&gt;0</formula>
    </cfRule>
  </conditionalFormatting>
  <conditionalFormatting sqref="U43:V43">
    <cfRule type="expression" dxfId="344" priority="339">
      <formula>U43&gt;0</formula>
    </cfRule>
  </conditionalFormatting>
  <conditionalFormatting sqref="U38:V38">
    <cfRule type="expression" dxfId="343" priority="338">
      <formula>U40&gt;0</formula>
    </cfRule>
  </conditionalFormatting>
  <conditionalFormatting sqref="U40:V40">
    <cfRule type="expression" dxfId="342" priority="337">
      <formula>U40&gt;0</formula>
    </cfRule>
  </conditionalFormatting>
  <conditionalFormatting sqref="W50:X50">
    <cfRule type="expression" dxfId="341" priority="336">
      <formula>W52&gt;0</formula>
    </cfRule>
  </conditionalFormatting>
  <conditionalFormatting sqref="W52:X52">
    <cfRule type="expression" dxfId="340" priority="335">
      <formula>W52&gt;0</formula>
    </cfRule>
  </conditionalFormatting>
  <conditionalFormatting sqref="W47:X47">
    <cfRule type="expression" dxfId="339" priority="334">
      <formula>W49&gt;0</formula>
    </cfRule>
  </conditionalFormatting>
  <conditionalFormatting sqref="W49:X49">
    <cfRule type="expression" dxfId="338" priority="333">
      <formula>W49&gt;0</formula>
    </cfRule>
  </conditionalFormatting>
  <conditionalFormatting sqref="W44:X44">
    <cfRule type="expression" dxfId="337" priority="332">
      <formula>W46&gt;0</formula>
    </cfRule>
  </conditionalFormatting>
  <conditionalFormatting sqref="W46:X46">
    <cfRule type="expression" dxfId="336" priority="331">
      <formula>W46&gt;0</formula>
    </cfRule>
  </conditionalFormatting>
  <conditionalFormatting sqref="W41:X41">
    <cfRule type="expression" dxfId="335" priority="330">
      <formula>W43&gt;0</formula>
    </cfRule>
  </conditionalFormatting>
  <conditionalFormatting sqref="W43:X43">
    <cfRule type="expression" dxfId="334" priority="329">
      <formula>W43&gt;0</formula>
    </cfRule>
  </conditionalFormatting>
  <conditionalFormatting sqref="Y50:Z50">
    <cfRule type="expression" dxfId="333" priority="328">
      <formula>Y52&gt;0</formula>
    </cfRule>
  </conditionalFormatting>
  <conditionalFormatting sqref="Y52:Z52">
    <cfRule type="expression" dxfId="332" priority="327">
      <formula>Y52&gt;0</formula>
    </cfRule>
  </conditionalFormatting>
  <conditionalFormatting sqref="Y47:Z47">
    <cfRule type="expression" dxfId="331" priority="326">
      <formula>Y49&gt;0</formula>
    </cfRule>
  </conditionalFormatting>
  <conditionalFormatting sqref="Y49:Z49">
    <cfRule type="expression" dxfId="330" priority="325">
      <formula>Y49&gt;0</formula>
    </cfRule>
  </conditionalFormatting>
  <conditionalFormatting sqref="Y44:Z44">
    <cfRule type="expression" dxfId="329" priority="324">
      <formula>Y46&gt;0</formula>
    </cfRule>
  </conditionalFormatting>
  <conditionalFormatting sqref="Y46:Z46">
    <cfRule type="expression" dxfId="328" priority="323">
      <formula>Y46&gt;0</formula>
    </cfRule>
  </conditionalFormatting>
  <conditionalFormatting sqref="AA50:AB50">
    <cfRule type="expression" dxfId="327" priority="322">
      <formula>AA52&gt;0</formula>
    </cfRule>
  </conditionalFormatting>
  <conditionalFormatting sqref="AA52:AB52">
    <cfRule type="expression" dxfId="326" priority="321">
      <formula>AA52&gt;0</formula>
    </cfRule>
  </conditionalFormatting>
  <conditionalFormatting sqref="AA47:AB47">
    <cfRule type="expression" dxfId="325" priority="320">
      <formula>AA49&gt;0</formula>
    </cfRule>
  </conditionalFormatting>
  <conditionalFormatting sqref="AA49:AB49">
    <cfRule type="expression" dxfId="324" priority="319">
      <formula>AA49&gt;0</formula>
    </cfRule>
  </conditionalFormatting>
  <conditionalFormatting sqref="AC50:AD50">
    <cfRule type="expression" dxfId="323" priority="318">
      <formula>AC52&gt;0</formula>
    </cfRule>
  </conditionalFormatting>
  <conditionalFormatting sqref="AC52:AD52">
    <cfRule type="expression" dxfId="322" priority="317">
      <formula>AC52&gt;0</formula>
    </cfRule>
  </conditionalFormatting>
  <conditionalFormatting sqref="C32:D32">
    <cfRule type="expression" dxfId="321" priority="316">
      <formula>C34&gt;0</formula>
    </cfRule>
  </conditionalFormatting>
  <conditionalFormatting sqref="C34:D34">
    <cfRule type="expression" dxfId="320" priority="315">
      <formula>C34&gt;0</formula>
    </cfRule>
  </conditionalFormatting>
  <conditionalFormatting sqref="C29:D29">
    <cfRule type="expression" dxfId="319" priority="314">
      <formula>C31&gt;0</formula>
    </cfRule>
  </conditionalFormatting>
  <conditionalFormatting sqref="C31:D31">
    <cfRule type="expression" dxfId="318" priority="313">
      <formula>C31&gt;0</formula>
    </cfRule>
  </conditionalFormatting>
  <conditionalFormatting sqref="C26:D26">
    <cfRule type="expression" dxfId="317" priority="312">
      <formula>C28&gt;0</formula>
    </cfRule>
  </conditionalFormatting>
  <conditionalFormatting sqref="C28:D28">
    <cfRule type="expression" dxfId="316" priority="311">
      <formula>C28&gt;0</formula>
    </cfRule>
  </conditionalFormatting>
  <conditionalFormatting sqref="C23:D23">
    <cfRule type="expression" dxfId="315" priority="310">
      <formula>C25&gt;0</formula>
    </cfRule>
  </conditionalFormatting>
  <conditionalFormatting sqref="C25:D25">
    <cfRule type="expression" dxfId="314" priority="309">
      <formula>C25&gt;0</formula>
    </cfRule>
  </conditionalFormatting>
  <conditionalFormatting sqref="C20:D20">
    <cfRule type="expression" dxfId="313" priority="308">
      <formula>C22&gt;0</formula>
    </cfRule>
  </conditionalFormatting>
  <conditionalFormatting sqref="C22:D22">
    <cfRule type="expression" dxfId="312" priority="307">
      <formula>C22&gt;0</formula>
    </cfRule>
  </conditionalFormatting>
  <conditionalFormatting sqref="C17:D17">
    <cfRule type="expression" dxfId="311" priority="306">
      <formula>C19&gt;0</formula>
    </cfRule>
  </conditionalFormatting>
  <conditionalFormatting sqref="C19:D19">
    <cfRule type="expression" dxfId="310" priority="305">
      <formula>C19&gt;0</formula>
    </cfRule>
  </conditionalFormatting>
  <conditionalFormatting sqref="C14:D14">
    <cfRule type="expression" dxfId="309" priority="304">
      <formula>C16&gt;0</formula>
    </cfRule>
  </conditionalFormatting>
  <conditionalFormatting sqref="C16:D16">
    <cfRule type="expression" dxfId="308" priority="303">
      <formula>C16&gt;0</formula>
    </cfRule>
  </conditionalFormatting>
  <conditionalFormatting sqref="C11:D11">
    <cfRule type="expression" dxfId="307" priority="302">
      <formula>C13&gt;0</formula>
    </cfRule>
  </conditionalFormatting>
  <conditionalFormatting sqref="C13:D13">
    <cfRule type="expression" dxfId="306" priority="301">
      <formula>C13&gt;0</formula>
    </cfRule>
  </conditionalFormatting>
  <conditionalFormatting sqref="E32:F32">
    <cfRule type="expression" dxfId="305" priority="300">
      <formula>E34&gt;0</formula>
    </cfRule>
  </conditionalFormatting>
  <conditionalFormatting sqref="E34:F34">
    <cfRule type="expression" dxfId="304" priority="299">
      <formula>E34&gt;0</formula>
    </cfRule>
  </conditionalFormatting>
  <conditionalFormatting sqref="E29:F29">
    <cfRule type="expression" dxfId="303" priority="298">
      <formula>E31&gt;0</formula>
    </cfRule>
  </conditionalFormatting>
  <conditionalFormatting sqref="E31:F31">
    <cfRule type="expression" dxfId="302" priority="297">
      <formula>E31&gt;0</formula>
    </cfRule>
  </conditionalFormatting>
  <conditionalFormatting sqref="E26:F26">
    <cfRule type="expression" dxfId="301" priority="296">
      <formula>E28&gt;0</formula>
    </cfRule>
  </conditionalFormatting>
  <conditionalFormatting sqref="E28:F28">
    <cfRule type="expression" dxfId="300" priority="295">
      <formula>E28&gt;0</formula>
    </cfRule>
  </conditionalFormatting>
  <conditionalFormatting sqref="E23:F23">
    <cfRule type="expression" dxfId="299" priority="294">
      <formula>E25&gt;0</formula>
    </cfRule>
  </conditionalFormatting>
  <conditionalFormatting sqref="E25:F25">
    <cfRule type="expression" dxfId="298" priority="293">
      <formula>E25&gt;0</formula>
    </cfRule>
  </conditionalFormatting>
  <conditionalFormatting sqref="E20:F20">
    <cfRule type="expression" dxfId="297" priority="292">
      <formula>E22&gt;0</formula>
    </cfRule>
  </conditionalFormatting>
  <conditionalFormatting sqref="E22:F22">
    <cfRule type="expression" dxfId="296" priority="291">
      <formula>E22&gt;0</formula>
    </cfRule>
  </conditionalFormatting>
  <conditionalFormatting sqref="E17:F17">
    <cfRule type="expression" dxfId="295" priority="290">
      <formula>E19&gt;0</formula>
    </cfRule>
  </conditionalFormatting>
  <conditionalFormatting sqref="E19:F19">
    <cfRule type="expression" dxfId="294" priority="289">
      <formula>E19&gt;0</formula>
    </cfRule>
  </conditionalFormatting>
  <conditionalFormatting sqref="E14:F14">
    <cfRule type="expression" dxfId="293" priority="288">
      <formula>E16&gt;0</formula>
    </cfRule>
  </conditionalFormatting>
  <conditionalFormatting sqref="E16:F16">
    <cfRule type="expression" dxfId="292" priority="287">
      <formula>E16&gt;0</formula>
    </cfRule>
  </conditionalFormatting>
  <conditionalFormatting sqref="G32:H32">
    <cfRule type="expression" dxfId="291" priority="286">
      <formula>G34&gt;0</formula>
    </cfRule>
  </conditionalFormatting>
  <conditionalFormatting sqref="G34:H34">
    <cfRule type="expression" dxfId="290" priority="285">
      <formula>G34&gt;0</formula>
    </cfRule>
  </conditionalFormatting>
  <conditionalFormatting sqref="G29:H29">
    <cfRule type="expression" dxfId="289" priority="284">
      <formula>G31&gt;0</formula>
    </cfRule>
  </conditionalFormatting>
  <conditionalFormatting sqref="G31:H31">
    <cfRule type="expression" dxfId="288" priority="283">
      <formula>G31&gt;0</formula>
    </cfRule>
  </conditionalFormatting>
  <conditionalFormatting sqref="G26:H26">
    <cfRule type="expression" dxfId="287" priority="282">
      <formula>G28&gt;0</formula>
    </cfRule>
  </conditionalFormatting>
  <conditionalFormatting sqref="G28:H28">
    <cfRule type="expression" dxfId="286" priority="281">
      <formula>G28&gt;0</formula>
    </cfRule>
  </conditionalFormatting>
  <conditionalFormatting sqref="G23:H23">
    <cfRule type="expression" dxfId="285" priority="280">
      <formula>G25&gt;0</formula>
    </cfRule>
  </conditionalFormatting>
  <conditionalFormatting sqref="G25:H25">
    <cfRule type="expression" dxfId="284" priority="279">
      <formula>G25&gt;0</formula>
    </cfRule>
  </conditionalFormatting>
  <conditionalFormatting sqref="G20:H20">
    <cfRule type="expression" dxfId="283" priority="278">
      <formula>G22&gt;0</formula>
    </cfRule>
  </conditionalFormatting>
  <conditionalFormatting sqref="G22:H22">
    <cfRule type="expression" dxfId="282" priority="277">
      <formula>G22&gt;0</formula>
    </cfRule>
  </conditionalFormatting>
  <conditionalFormatting sqref="G17:H17">
    <cfRule type="expression" dxfId="281" priority="276">
      <formula>G19&gt;0</formula>
    </cfRule>
  </conditionalFormatting>
  <conditionalFormatting sqref="G19:H19">
    <cfRule type="expression" dxfId="280" priority="275">
      <formula>G19&gt;0</formula>
    </cfRule>
  </conditionalFormatting>
  <conditionalFormatting sqref="I32:J32">
    <cfRule type="expression" dxfId="279" priority="274">
      <formula>I34&gt;0</formula>
    </cfRule>
  </conditionalFormatting>
  <conditionalFormatting sqref="I34:J34">
    <cfRule type="expression" dxfId="278" priority="273">
      <formula>I34&gt;0</formula>
    </cfRule>
  </conditionalFormatting>
  <conditionalFormatting sqref="I29:J29">
    <cfRule type="expression" dxfId="277" priority="272">
      <formula>I31&gt;0</formula>
    </cfRule>
  </conditionalFormatting>
  <conditionalFormatting sqref="I31:J31">
    <cfRule type="expression" dxfId="276" priority="271">
      <formula>I31&gt;0</formula>
    </cfRule>
  </conditionalFormatting>
  <conditionalFormatting sqref="I26:J26">
    <cfRule type="expression" dxfId="275" priority="270">
      <formula>I28&gt;0</formula>
    </cfRule>
  </conditionalFormatting>
  <conditionalFormatting sqref="I28:J28">
    <cfRule type="expression" dxfId="274" priority="269">
      <formula>I28&gt;0</formula>
    </cfRule>
  </conditionalFormatting>
  <conditionalFormatting sqref="I23:J23">
    <cfRule type="expression" dxfId="273" priority="268">
      <formula>I25&gt;0</formula>
    </cfRule>
  </conditionalFormatting>
  <conditionalFormatting sqref="I25:J25">
    <cfRule type="expression" dxfId="272" priority="267">
      <formula>I25&gt;0</formula>
    </cfRule>
  </conditionalFormatting>
  <conditionalFormatting sqref="I20:J20">
    <cfRule type="expression" dxfId="271" priority="266">
      <formula>I22&gt;0</formula>
    </cfRule>
  </conditionalFormatting>
  <conditionalFormatting sqref="I22:J22">
    <cfRule type="expression" dxfId="270" priority="265">
      <formula>I22&gt;0</formula>
    </cfRule>
  </conditionalFormatting>
  <conditionalFormatting sqref="K32:L32">
    <cfRule type="expression" dxfId="269" priority="264">
      <formula>K34&gt;0</formula>
    </cfRule>
  </conditionalFormatting>
  <conditionalFormatting sqref="K34:L34">
    <cfRule type="expression" dxfId="268" priority="263">
      <formula>K34&gt;0</formula>
    </cfRule>
  </conditionalFormatting>
  <conditionalFormatting sqref="K29:L29">
    <cfRule type="expression" dxfId="267" priority="262">
      <formula>K31&gt;0</formula>
    </cfRule>
  </conditionalFormatting>
  <conditionalFormatting sqref="K31:L31">
    <cfRule type="expression" dxfId="266" priority="261">
      <formula>K31&gt;0</formula>
    </cfRule>
  </conditionalFormatting>
  <conditionalFormatting sqref="K26:L26">
    <cfRule type="expression" dxfId="265" priority="260">
      <formula>K28&gt;0</formula>
    </cfRule>
  </conditionalFormatting>
  <conditionalFormatting sqref="K28:L28">
    <cfRule type="expression" dxfId="264" priority="259">
      <formula>K28&gt;0</formula>
    </cfRule>
  </conditionalFormatting>
  <conditionalFormatting sqref="K23:L23">
    <cfRule type="expression" dxfId="263" priority="258">
      <formula>K25&gt;0</formula>
    </cfRule>
  </conditionalFormatting>
  <conditionalFormatting sqref="K25:L25">
    <cfRule type="expression" dxfId="262" priority="257">
      <formula>K25&gt;0</formula>
    </cfRule>
  </conditionalFormatting>
  <conditionalFormatting sqref="M32:N32">
    <cfRule type="expression" dxfId="261" priority="256">
      <formula>M34&gt;0</formula>
    </cfRule>
  </conditionalFormatting>
  <conditionalFormatting sqref="M34:N34">
    <cfRule type="expression" dxfId="260" priority="255">
      <formula>M34&gt;0</formula>
    </cfRule>
  </conditionalFormatting>
  <conditionalFormatting sqref="M29:N29">
    <cfRule type="expression" dxfId="259" priority="254">
      <formula>M31&gt;0</formula>
    </cfRule>
  </conditionalFormatting>
  <conditionalFormatting sqref="M31:N31">
    <cfRule type="expression" dxfId="258" priority="253">
      <formula>M31&gt;0</formula>
    </cfRule>
  </conditionalFormatting>
  <conditionalFormatting sqref="M26:N26">
    <cfRule type="expression" dxfId="257" priority="252">
      <formula>M28&gt;0</formula>
    </cfRule>
  </conditionalFormatting>
  <conditionalFormatting sqref="M28:N28">
    <cfRule type="expression" dxfId="256" priority="251">
      <formula>M28&gt;0</formula>
    </cfRule>
  </conditionalFormatting>
  <conditionalFormatting sqref="O32:P32">
    <cfRule type="expression" dxfId="255" priority="250">
      <formula>O34&gt;0</formula>
    </cfRule>
  </conditionalFormatting>
  <conditionalFormatting sqref="O34:P34">
    <cfRule type="expression" dxfId="254" priority="249">
      <formula>O34&gt;0</formula>
    </cfRule>
  </conditionalFormatting>
  <conditionalFormatting sqref="O29:P29">
    <cfRule type="expression" dxfId="253" priority="248">
      <formula>O31&gt;0</formula>
    </cfRule>
  </conditionalFormatting>
  <conditionalFormatting sqref="O31:P31">
    <cfRule type="expression" dxfId="252" priority="247">
      <formula>O31&gt;0</formula>
    </cfRule>
  </conditionalFormatting>
  <conditionalFormatting sqref="Q32:R32">
    <cfRule type="expression" dxfId="251" priority="246">
      <formula>Q34&gt;0</formula>
    </cfRule>
  </conditionalFormatting>
  <conditionalFormatting sqref="Q34:R34">
    <cfRule type="expression" dxfId="250" priority="245">
      <formula>Q34&gt;0</formula>
    </cfRule>
  </conditionalFormatting>
  <conditionalFormatting sqref="E8:F8">
    <cfRule type="expression" dxfId="249" priority="242">
      <formula>E10&gt;0</formula>
    </cfRule>
  </conditionalFormatting>
  <conditionalFormatting sqref="E10:F10">
    <cfRule type="expression" dxfId="248" priority="241">
      <formula>E10&gt;0</formula>
    </cfRule>
  </conditionalFormatting>
  <conditionalFormatting sqref="G8:H8">
    <cfRule type="expression" dxfId="247" priority="240">
      <formula>G10&gt;0</formula>
    </cfRule>
  </conditionalFormatting>
  <conditionalFormatting sqref="G10:H10">
    <cfRule type="expression" dxfId="246" priority="239">
      <formula>G10&gt;0</formula>
    </cfRule>
  </conditionalFormatting>
  <conditionalFormatting sqref="I8:J8">
    <cfRule type="expression" dxfId="245" priority="238">
      <formula>I10&gt;0</formula>
    </cfRule>
  </conditionalFormatting>
  <conditionalFormatting sqref="I10:J10">
    <cfRule type="expression" dxfId="244" priority="237">
      <formula>I10&gt;0</formula>
    </cfRule>
  </conditionalFormatting>
  <conditionalFormatting sqref="K8:L8">
    <cfRule type="expression" dxfId="243" priority="236">
      <formula>K10&gt;0</formula>
    </cfRule>
  </conditionalFormatting>
  <conditionalFormatting sqref="K10:L10">
    <cfRule type="expression" dxfId="242" priority="235">
      <formula>K10&gt;0</formula>
    </cfRule>
  </conditionalFormatting>
  <conditionalFormatting sqref="M8:N8">
    <cfRule type="expression" dxfId="241" priority="232">
      <formula>M10&gt;0</formula>
    </cfRule>
  </conditionalFormatting>
  <conditionalFormatting sqref="M10:N10">
    <cfRule type="expression" dxfId="240" priority="231">
      <formula>M10&gt;0</formula>
    </cfRule>
  </conditionalFormatting>
  <conditionalFormatting sqref="O8:P8">
    <cfRule type="expression" dxfId="239" priority="230">
      <formula>O10&gt;0</formula>
    </cfRule>
  </conditionalFormatting>
  <conditionalFormatting sqref="O10:P10">
    <cfRule type="expression" dxfId="238" priority="229">
      <formula>O10&gt;0</formula>
    </cfRule>
  </conditionalFormatting>
  <conditionalFormatting sqref="Q8:R8">
    <cfRule type="expression" dxfId="237" priority="228">
      <formula>Q10&gt;0</formula>
    </cfRule>
  </conditionalFormatting>
  <conditionalFormatting sqref="Q10:R10">
    <cfRule type="expression" dxfId="236" priority="227">
      <formula>Q10&gt;0</formula>
    </cfRule>
  </conditionalFormatting>
  <conditionalFormatting sqref="S8:T8">
    <cfRule type="expression" dxfId="235" priority="226">
      <formula>S10&gt;0</formula>
    </cfRule>
  </conditionalFormatting>
  <conditionalFormatting sqref="S10:T10">
    <cfRule type="expression" dxfId="234" priority="225">
      <formula>S10&gt;0</formula>
    </cfRule>
  </conditionalFormatting>
  <conditionalFormatting sqref="U8:V8">
    <cfRule type="expression" dxfId="233" priority="224">
      <formula>U10&gt;0</formula>
    </cfRule>
  </conditionalFormatting>
  <conditionalFormatting sqref="U10:V10">
    <cfRule type="expression" dxfId="232" priority="223">
      <formula>U10&gt;0</formula>
    </cfRule>
  </conditionalFormatting>
  <conditionalFormatting sqref="W8:X8">
    <cfRule type="expression" dxfId="231" priority="222">
      <formula>W10&gt;0</formula>
    </cfRule>
  </conditionalFormatting>
  <conditionalFormatting sqref="W10:X10">
    <cfRule type="expression" dxfId="230" priority="221">
      <formula>W10&gt;0</formula>
    </cfRule>
  </conditionalFormatting>
  <conditionalFormatting sqref="Y8:Z8">
    <cfRule type="expression" dxfId="229" priority="220">
      <formula>Y10&gt;0</formula>
    </cfRule>
  </conditionalFormatting>
  <conditionalFormatting sqref="Y10:Z10">
    <cfRule type="expression" dxfId="228" priority="219">
      <formula>Y10&gt;0</formula>
    </cfRule>
  </conditionalFormatting>
  <conditionalFormatting sqref="AA8:AB8">
    <cfRule type="expression" dxfId="227" priority="218">
      <formula>AA10&gt;0</formula>
    </cfRule>
  </conditionalFormatting>
  <conditionalFormatting sqref="AA10:AB10">
    <cfRule type="expression" dxfId="226" priority="217">
      <formula>AA10&gt;0</formula>
    </cfRule>
  </conditionalFormatting>
  <conditionalFormatting sqref="AC8:AD8">
    <cfRule type="expression" dxfId="225" priority="216">
      <formula>AC10&gt;0</formula>
    </cfRule>
  </conditionalFormatting>
  <conditionalFormatting sqref="AC10:AD10">
    <cfRule type="expression" dxfId="224" priority="215">
      <formula>AC10&gt;0</formula>
    </cfRule>
  </conditionalFormatting>
  <conditionalFormatting sqref="AE8:AF8">
    <cfRule type="expression" dxfId="223" priority="214">
      <formula>AE10&gt;0</formula>
    </cfRule>
  </conditionalFormatting>
  <conditionalFormatting sqref="AE10:AF10">
    <cfRule type="expression" dxfId="222" priority="213">
      <formula>AE10&gt;0</formula>
    </cfRule>
  </conditionalFormatting>
  <conditionalFormatting sqref="AG8:AH8">
    <cfRule type="expression" dxfId="221" priority="212">
      <formula>AG10&gt;0</formula>
    </cfRule>
  </conditionalFormatting>
  <conditionalFormatting sqref="AG10:AH10">
    <cfRule type="expression" dxfId="220" priority="211">
      <formula>AG10&gt;0</formula>
    </cfRule>
  </conditionalFormatting>
  <conditionalFormatting sqref="G11:H11">
    <cfRule type="expression" dxfId="219" priority="210">
      <formula>G13&gt;0</formula>
    </cfRule>
  </conditionalFormatting>
  <conditionalFormatting sqref="G13:H13">
    <cfRule type="expression" dxfId="218" priority="209">
      <formula>G13&gt;0</formula>
    </cfRule>
  </conditionalFormatting>
  <conditionalFormatting sqref="I11:J11">
    <cfRule type="expression" dxfId="217" priority="208">
      <formula>I13&gt;0</formula>
    </cfRule>
  </conditionalFormatting>
  <conditionalFormatting sqref="I13:J13">
    <cfRule type="expression" dxfId="216" priority="207">
      <formula>I13&gt;0</formula>
    </cfRule>
  </conditionalFormatting>
  <conditionalFormatting sqref="K11:L11">
    <cfRule type="expression" dxfId="215" priority="206">
      <formula>K13&gt;0</formula>
    </cfRule>
  </conditionalFormatting>
  <conditionalFormatting sqref="K13:L13">
    <cfRule type="expression" dxfId="214" priority="205">
      <formula>K13&gt;0</formula>
    </cfRule>
  </conditionalFormatting>
  <conditionalFormatting sqref="M11:N11">
    <cfRule type="expression" dxfId="213" priority="204">
      <formula>M13&gt;0</formula>
    </cfRule>
  </conditionalFormatting>
  <conditionalFormatting sqref="M13:N13">
    <cfRule type="expression" dxfId="212" priority="203">
      <formula>M13&gt;0</formula>
    </cfRule>
  </conditionalFormatting>
  <conditionalFormatting sqref="O11:P11">
    <cfRule type="expression" dxfId="211" priority="202">
      <formula>O13&gt;0</formula>
    </cfRule>
  </conditionalFormatting>
  <conditionalFormatting sqref="O13:P13">
    <cfRule type="expression" dxfId="210" priority="201">
      <formula>O13&gt;0</formula>
    </cfRule>
  </conditionalFormatting>
  <conditionalFormatting sqref="Q11:R11">
    <cfRule type="expression" dxfId="209" priority="200">
      <formula>Q13&gt;0</formula>
    </cfRule>
  </conditionalFormatting>
  <conditionalFormatting sqref="Q13:R13">
    <cfRule type="expression" dxfId="208" priority="199">
      <formula>Q13&gt;0</formula>
    </cfRule>
  </conditionalFormatting>
  <conditionalFormatting sqref="S11:T11">
    <cfRule type="expression" dxfId="207" priority="198">
      <formula>S13&gt;0</formula>
    </cfRule>
  </conditionalFormatting>
  <conditionalFormatting sqref="S13:T13">
    <cfRule type="expression" dxfId="206" priority="197">
      <formula>S13&gt;0</formula>
    </cfRule>
  </conditionalFormatting>
  <conditionalFormatting sqref="U11:V11">
    <cfRule type="expression" dxfId="205" priority="196">
      <formula>U13&gt;0</formula>
    </cfRule>
  </conditionalFormatting>
  <conditionalFormatting sqref="U13:V13">
    <cfRule type="expression" dxfId="204" priority="195">
      <formula>U13&gt;0</formula>
    </cfRule>
  </conditionalFormatting>
  <conditionalFormatting sqref="W11:X11">
    <cfRule type="expression" dxfId="203" priority="194">
      <formula>W13&gt;0</formula>
    </cfRule>
  </conditionalFormatting>
  <conditionalFormatting sqref="W13:X13">
    <cfRule type="expression" dxfId="202" priority="193">
      <formula>W13&gt;0</formula>
    </cfRule>
  </conditionalFormatting>
  <conditionalFormatting sqref="Y11:Z11">
    <cfRule type="expression" dxfId="201" priority="192">
      <formula>Y13&gt;0</formula>
    </cfRule>
  </conditionalFormatting>
  <conditionalFormatting sqref="Y13:Z13">
    <cfRule type="expression" dxfId="200" priority="191">
      <formula>Y13&gt;0</formula>
    </cfRule>
  </conditionalFormatting>
  <conditionalFormatting sqref="AA11:AB11">
    <cfRule type="expression" dxfId="199" priority="190">
      <formula>AA13&gt;0</formula>
    </cfRule>
  </conditionalFormatting>
  <conditionalFormatting sqref="AA13:AB13">
    <cfRule type="expression" dxfId="198" priority="189">
      <formula>AA13&gt;0</formula>
    </cfRule>
  </conditionalFormatting>
  <conditionalFormatting sqref="AC11:AD11">
    <cfRule type="expression" dxfId="197" priority="188">
      <formula>AC13&gt;0</formula>
    </cfRule>
  </conditionalFormatting>
  <conditionalFormatting sqref="AC13:AD13">
    <cfRule type="expression" dxfId="196" priority="187">
      <formula>AC13&gt;0</formula>
    </cfRule>
  </conditionalFormatting>
  <conditionalFormatting sqref="AE11:AF11">
    <cfRule type="expression" dxfId="195" priority="186">
      <formula>AE13&gt;0</formula>
    </cfRule>
  </conditionalFormatting>
  <conditionalFormatting sqref="AE13:AF13">
    <cfRule type="expression" dxfId="194" priority="185">
      <formula>AE13&gt;0</formula>
    </cfRule>
  </conditionalFormatting>
  <conditionalFormatting sqref="AG11:AH11">
    <cfRule type="expression" dxfId="193" priority="184">
      <formula>AG13&gt;0</formula>
    </cfRule>
  </conditionalFormatting>
  <conditionalFormatting sqref="AG13:AH13">
    <cfRule type="expression" dxfId="192" priority="183">
      <formula>AG13&gt;0</formula>
    </cfRule>
  </conditionalFormatting>
  <conditionalFormatting sqref="I14:J14">
    <cfRule type="expression" dxfId="191" priority="182">
      <formula>I16&gt;0</formula>
    </cfRule>
  </conditionalFormatting>
  <conditionalFormatting sqref="I16:J16">
    <cfRule type="expression" dxfId="190" priority="181">
      <formula>I16&gt;0</formula>
    </cfRule>
  </conditionalFormatting>
  <conditionalFormatting sqref="K14:L14">
    <cfRule type="expression" dxfId="189" priority="180">
      <formula>K16&gt;0</formula>
    </cfRule>
  </conditionalFormatting>
  <conditionalFormatting sqref="K16:L16">
    <cfRule type="expression" dxfId="188" priority="179">
      <formula>K16&gt;0</formula>
    </cfRule>
  </conditionalFormatting>
  <conditionalFormatting sqref="M14:N14">
    <cfRule type="expression" dxfId="187" priority="178">
      <formula>M16&gt;0</formula>
    </cfRule>
  </conditionalFormatting>
  <conditionalFormatting sqref="M16:N16">
    <cfRule type="expression" dxfId="186" priority="177">
      <formula>M16&gt;0</formula>
    </cfRule>
  </conditionalFormatting>
  <conditionalFormatting sqref="O14:P14">
    <cfRule type="expression" dxfId="185" priority="176">
      <formula>O16&gt;0</formula>
    </cfRule>
  </conditionalFormatting>
  <conditionalFormatting sqref="O16:P16">
    <cfRule type="expression" dxfId="184" priority="175">
      <formula>O16&gt;0</formula>
    </cfRule>
  </conditionalFormatting>
  <conditionalFormatting sqref="Q14:R14">
    <cfRule type="expression" dxfId="183" priority="174">
      <formula>Q16&gt;0</formula>
    </cfRule>
  </conditionalFormatting>
  <conditionalFormatting sqref="Q16:R16">
    <cfRule type="expression" dxfId="182" priority="173">
      <formula>Q16&gt;0</formula>
    </cfRule>
  </conditionalFormatting>
  <conditionalFormatting sqref="S14:T14">
    <cfRule type="expression" dxfId="181" priority="172">
      <formula>S16&gt;0</formula>
    </cfRule>
  </conditionalFormatting>
  <conditionalFormatting sqref="S16:T16">
    <cfRule type="expression" dxfId="180" priority="171">
      <formula>S16&gt;0</formula>
    </cfRule>
  </conditionalFormatting>
  <conditionalFormatting sqref="U14:V14">
    <cfRule type="expression" dxfId="179" priority="170">
      <formula>U16&gt;0</formula>
    </cfRule>
  </conditionalFormatting>
  <conditionalFormatting sqref="U16:V16">
    <cfRule type="expression" dxfId="178" priority="169">
      <formula>U16&gt;0</formula>
    </cfRule>
  </conditionalFormatting>
  <conditionalFormatting sqref="W14:X14">
    <cfRule type="expression" dxfId="177" priority="168">
      <formula>W16&gt;0</formula>
    </cfRule>
  </conditionalFormatting>
  <conditionalFormatting sqref="W16:X16">
    <cfRule type="expression" dxfId="176" priority="167">
      <formula>W16&gt;0</formula>
    </cfRule>
  </conditionalFormatting>
  <conditionalFormatting sqref="Y14:Z14">
    <cfRule type="expression" dxfId="175" priority="166">
      <formula>Y16&gt;0</formula>
    </cfRule>
  </conditionalFormatting>
  <conditionalFormatting sqref="Y16:Z16">
    <cfRule type="expression" dxfId="174" priority="165">
      <formula>Y16&gt;0</formula>
    </cfRule>
  </conditionalFormatting>
  <conditionalFormatting sqref="AA14:AB14">
    <cfRule type="expression" dxfId="173" priority="164">
      <formula>AA16&gt;0</formula>
    </cfRule>
  </conditionalFormatting>
  <conditionalFormatting sqref="AA16:AB16">
    <cfRule type="expression" dxfId="172" priority="163">
      <formula>AA16&gt;0</formula>
    </cfRule>
  </conditionalFormatting>
  <conditionalFormatting sqref="AC14:AD14">
    <cfRule type="expression" dxfId="171" priority="162">
      <formula>AC16&gt;0</formula>
    </cfRule>
  </conditionalFormatting>
  <conditionalFormatting sqref="AC16:AD16">
    <cfRule type="expression" dxfId="170" priority="161">
      <formula>AC16&gt;0</formula>
    </cfRule>
  </conditionalFormatting>
  <conditionalFormatting sqref="AE14:AF14">
    <cfRule type="expression" dxfId="169" priority="160">
      <formula>AE16&gt;0</formula>
    </cfRule>
  </conditionalFormatting>
  <conditionalFormatting sqref="AE16:AF16">
    <cfRule type="expression" dxfId="168" priority="159">
      <formula>AE16&gt;0</formula>
    </cfRule>
  </conditionalFormatting>
  <conditionalFormatting sqref="AG14:AH14">
    <cfRule type="expression" dxfId="167" priority="158">
      <formula>AG16&gt;0</formula>
    </cfRule>
  </conditionalFormatting>
  <conditionalFormatting sqref="AG16:AH16">
    <cfRule type="expression" dxfId="166" priority="157">
      <formula>AG16&gt;0</formula>
    </cfRule>
  </conditionalFormatting>
  <conditionalFormatting sqref="K17:L17">
    <cfRule type="expression" dxfId="165" priority="156">
      <formula>K19&gt;0</formula>
    </cfRule>
  </conditionalFormatting>
  <conditionalFormatting sqref="K19:L19">
    <cfRule type="expression" dxfId="164" priority="155">
      <formula>K19&gt;0</formula>
    </cfRule>
  </conditionalFormatting>
  <conditionalFormatting sqref="M17:N17">
    <cfRule type="expression" dxfId="163" priority="154">
      <formula>M19&gt;0</formula>
    </cfRule>
  </conditionalFormatting>
  <conditionalFormatting sqref="M19:N19">
    <cfRule type="expression" dxfId="162" priority="153">
      <formula>M19&gt;0</formula>
    </cfRule>
  </conditionalFormatting>
  <conditionalFormatting sqref="O17:P17">
    <cfRule type="expression" dxfId="161" priority="152">
      <formula>O19&gt;0</formula>
    </cfRule>
  </conditionalFormatting>
  <conditionalFormatting sqref="O19:P19">
    <cfRule type="expression" dxfId="160" priority="151">
      <formula>O19&gt;0</formula>
    </cfRule>
  </conditionalFormatting>
  <conditionalFormatting sqref="Q17:R17">
    <cfRule type="expression" dxfId="159" priority="150">
      <formula>Q19&gt;0</formula>
    </cfRule>
  </conditionalFormatting>
  <conditionalFormatting sqref="Q19:R19">
    <cfRule type="expression" dxfId="158" priority="149">
      <formula>Q19&gt;0</formula>
    </cfRule>
  </conditionalFormatting>
  <conditionalFormatting sqref="S17:T17">
    <cfRule type="expression" dxfId="157" priority="148">
      <formula>S19&gt;0</formula>
    </cfRule>
  </conditionalFormatting>
  <conditionalFormatting sqref="S19:T19">
    <cfRule type="expression" dxfId="156" priority="147">
      <formula>S19&gt;0</formula>
    </cfRule>
  </conditionalFormatting>
  <conditionalFormatting sqref="U17:V17">
    <cfRule type="expression" dxfId="155" priority="146">
      <formula>U19&gt;0</formula>
    </cfRule>
  </conditionalFormatting>
  <conditionalFormatting sqref="U19:V19">
    <cfRule type="expression" dxfId="154" priority="145">
      <formula>U19&gt;0</formula>
    </cfRule>
  </conditionalFormatting>
  <conditionalFormatting sqref="W17:X17">
    <cfRule type="expression" dxfId="153" priority="144">
      <formula>W19&gt;0</formula>
    </cfRule>
  </conditionalFormatting>
  <conditionalFormatting sqref="W19:X19">
    <cfRule type="expression" dxfId="152" priority="143">
      <formula>W19&gt;0</formula>
    </cfRule>
  </conditionalFormatting>
  <conditionalFormatting sqref="Y17:Z17">
    <cfRule type="expression" dxfId="151" priority="142">
      <formula>Y19&gt;0</formula>
    </cfRule>
  </conditionalFormatting>
  <conditionalFormatting sqref="Y19:Z19">
    <cfRule type="expression" dxfId="150" priority="141">
      <formula>Y19&gt;0</formula>
    </cfRule>
  </conditionalFormatting>
  <conditionalFormatting sqref="AA17:AB17">
    <cfRule type="expression" dxfId="149" priority="140">
      <formula>AA19&gt;0</formula>
    </cfRule>
  </conditionalFormatting>
  <conditionalFormatting sqref="AA19:AB19">
    <cfRule type="expression" dxfId="148" priority="139">
      <formula>AA19&gt;0</formula>
    </cfRule>
  </conditionalFormatting>
  <conditionalFormatting sqref="AC17:AD17">
    <cfRule type="expression" dxfId="147" priority="138">
      <formula>AC19&gt;0</formula>
    </cfRule>
  </conditionalFormatting>
  <conditionalFormatting sqref="AC19:AD19">
    <cfRule type="expression" dxfId="146" priority="137">
      <formula>AC19&gt;0</formula>
    </cfRule>
  </conditionalFormatting>
  <conditionalFormatting sqref="AE17:AF17">
    <cfRule type="expression" dxfId="145" priority="136">
      <formula>AE19&gt;0</formula>
    </cfRule>
  </conditionalFormatting>
  <conditionalFormatting sqref="AE19:AF19">
    <cfRule type="expression" dxfId="144" priority="135">
      <formula>AE19&gt;0</formula>
    </cfRule>
  </conditionalFormatting>
  <conditionalFormatting sqref="AG17:AH17">
    <cfRule type="expression" dxfId="143" priority="134">
      <formula>AG19&gt;0</formula>
    </cfRule>
  </conditionalFormatting>
  <conditionalFormatting sqref="AG19:AH19">
    <cfRule type="expression" dxfId="142" priority="133">
      <formula>AG19&gt;0</formula>
    </cfRule>
  </conditionalFormatting>
  <conditionalFormatting sqref="M20:N20">
    <cfRule type="expression" dxfId="141" priority="132">
      <formula>M22&gt;0</formula>
    </cfRule>
  </conditionalFormatting>
  <conditionalFormatting sqref="M22:N22">
    <cfRule type="expression" dxfId="140" priority="131">
      <formula>M22&gt;0</formula>
    </cfRule>
  </conditionalFormatting>
  <conditionalFormatting sqref="O20:P20">
    <cfRule type="expression" dxfId="139" priority="130">
      <formula>O22&gt;0</formula>
    </cfRule>
  </conditionalFormatting>
  <conditionalFormatting sqref="O22:P22">
    <cfRule type="expression" dxfId="138" priority="129">
      <formula>O22&gt;0</formula>
    </cfRule>
  </conditionalFormatting>
  <conditionalFormatting sqref="Q20:R20">
    <cfRule type="expression" dxfId="137" priority="128">
      <formula>Q22&gt;0</formula>
    </cfRule>
  </conditionalFormatting>
  <conditionalFormatting sqref="Q22:R22">
    <cfRule type="expression" dxfId="136" priority="127">
      <formula>Q22&gt;0</formula>
    </cfRule>
  </conditionalFormatting>
  <conditionalFormatting sqref="S20:T20">
    <cfRule type="expression" dxfId="135" priority="126">
      <formula>S22&gt;0</formula>
    </cfRule>
  </conditionalFormatting>
  <conditionalFormatting sqref="S22:T22">
    <cfRule type="expression" dxfId="134" priority="125">
      <formula>S22&gt;0</formula>
    </cfRule>
  </conditionalFormatting>
  <conditionalFormatting sqref="U20:V20">
    <cfRule type="expression" dxfId="133" priority="124">
      <formula>U22&gt;0</formula>
    </cfRule>
  </conditionalFormatting>
  <conditionalFormatting sqref="U22:V22">
    <cfRule type="expression" dxfId="132" priority="123">
      <formula>U22&gt;0</formula>
    </cfRule>
  </conditionalFormatting>
  <conditionalFormatting sqref="W20:X20">
    <cfRule type="expression" dxfId="131" priority="122">
      <formula>W22&gt;0</formula>
    </cfRule>
  </conditionalFormatting>
  <conditionalFormatting sqref="W22:X22">
    <cfRule type="expression" dxfId="130" priority="121">
      <formula>W22&gt;0</formula>
    </cfRule>
  </conditionalFormatting>
  <conditionalFormatting sqref="Y20:Z20">
    <cfRule type="expression" dxfId="129" priority="120">
      <formula>Y22&gt;0</formula>
    </cfRule>
  </conditionalFormatting>
  <conditionalFormatting sqref="Y22:Z22">
    <cfRule type="expression" dxfId="128" priority="119">
      <formula>Y22&gt;0</formula>
    </cfRule>
  </conditionalFormatting>
  <conditionalFormatting sqref="AA20:AB20">
    <cfRule type="expression" dxfId="127" priority="118">
      <formula>AA22&gt;0</formula>
    </cfRule>
  </conditionalFormatting>
  <conditionalFormatting sqref="AA22:AB22">
    <cfRule type="expression" dxfId="126" priority="117">
      <formula>AA22&gt;0</formula>
    </cfRule>
  </conditionalFormatting>
  <conditionalFormatting sqref="AC20:AD20">
    <cfRule type="expression" dxfId="125" priority="116">
      <formula>AC22&gt;0</formula>
    </cfRule>
  </conditionalFormatting>
  <conditionalFormatting sqref="AC22:AD22">
    <cfRule type="expression" dxfId="124" priority="115">
      <formula>AC22&gt;0</formula>
    </cfRule>
  </conditionalFormatting>
  <conditionalFormatting sqref="AE20:AF20">
    <cfRule type="expression" dxfId="123" priority="114">
      <formula>AE22&gt;0</formula>
    </cfRule>
  </conditionalFormatting>
  <conditionalFormatting sqref="AE22:AF22">
    <cfRule type="expression" dxfId="122" priority="113">
      <formula>AE22&gt;0</formula>
    </cfRule>
  </conditionalFormatting>
  <conditionalFormatting sqref="AG20:AH20">
    <cfRule type="expression" dxfId="121" priority="112">
      <formula>AG22&gt;0</formula>
    </cfRule>
  </conditionalFormatting>
  <conditionalFormatting sqref="AG22:AH22">
    <cfRule type="expression" dxfId="120" priority="111">
      <formula>AG22&gt;0</formula>
    </cfRule>
  </conditionalFormatting>
  <conditionalFormatting sqref="O23:P23">
    <cfRule type="expression" dxfId="119" priority="110">
      <formula>O25&gt;0</formula>
    </cfRule>
  </conditionalFormatting>
  <conditionalFormatting sqref="O25:P25">
    <cfRule type="expression" dxfId="118" priority="109">
      <formula>O25&gt;0</formula>
    </cfRule>
  </conditionalFormatting>
  <conditionalFormatting sqref="Q23:R23">
    <cfRule type="expression" dxfId="117" priority="108">
      <formula>Q25&gt;0</formula>
    </cfRule>
  </conditionalFormatting>
  <conditionalFormatting sqref="Q25:R25">
    <cfRule type="expression" dxfId="116" priority="107">
      <formula>Q25&gt;0</formula>
    </cfRule>
  </conditionalFormatting>
  <conditionalFormatting sqref="S23:T23">
    <cfRule type="expression" dxfId="115" priority="106">
      <formula>S25&gt;0</formula>
    </cfRule>
  </conditionalFormatting>
  <conditionalFormatting sqref="S25:T25">
    <cfRule type="expression" dxfId="114" priority="105">
      <formula>S25&gt;0</formula>
    </cfRule>
  </conditionalFormatting>
  <conditionalFormatting sqref="U23:V23">
    <cfRule type="expression" dxfId="113" priority="104">
      <formula>U25&gt;0</formula>
    </cfRule>
  </conditionalFormatting>
  <conditionalFormatting sqref="U25:V25">
    <cfRule type="expression" dxfId="112" priority="103">
      <formula>U25&gt;0</formula>
    </cfRule>
  </conditionalFormatting>
  <conditionalFormatting sqref="W23:X23">
    <cfRule type="expression" dxfId="111" priority="102">
      <formula>W25&gt;0</formula>
    </cfRule>
  </conditionalFormatting>
  <conditionalFormatting sqref="W25:X25">
    <cfRule type="expression" dxfId="110" priority="101">
      <formula>W25&gt;0</formula>
    </cfRule>
  </conditionalFormatting>
  <conditionalFormatting sqref="Y23:Z23">
    <cfRule type="expression" dxfId="109" priority="100">
      <formula>Y25&gt;0</formula>
    </cfRule>
  </conditionalFormatting>
  <conditionalFormatting sqref="Y25:Z25">
    <cfRule type="expression" dxfId="108" priority="99">
      <formula>Y25&gt;0</formula>
    </cfRule>
  </conditionalFormatting>
  <conditionalFormatting sqref="AA23:AB23">
    <cfRule type="expression" dxfId="107" priority="98">
      <formula>AA25&gt;0</formula>
    </cfRule>
  </conditionalFormatting>
  <conditionalFormatting sqref="AA25:AB25">
    <cfRule type="expression" dxfId="106" priority="97">
      <formula>AA25&gt;0</formula>
    </cfRule>
  </conditionalFormatting>
  <conditionalFormatting sqref="AC23:AD23">
    <cfRule type="expression" dxfId="105" priority="96">
      <formula>AC25&gt;0</formula>
    </cfRule>
  </conditionalFormatting>
  <conditionalFormatting sqref="AC25:AD25">
    <cfRule type="expression" dxfId="104" priority="95">
      <formula>AC25&gt;0</formula>
    </cfRule>
  </conditionalFormatting>
  <conditionalFormatting sqref="AE23:AF23">
    <cfRule type="expression" dxfId="103" priority="94">
      <formula>AE25&gt;0</formula>
    </cfRule>
  </conditionalFormatting>
  <conditionalFormatting sqref="AE25:AF25">
    <cfRule type="expression" dxfId="102" priority="93">
      <formula>AE25&gt;0</formula>
    </cfRule>
  </conditionalFormatting>
  <conditionalFormatting sqref="AG23:AH23">
    <cfRule type="expression" dxfId="101" priority="92">
      <formula>AG25&gt;0</formula>
    </cfRule>
  </conditionalFormatting>
  <conditionalFormatting sqref="AG25:AH25">
    <cfRule type="expression" dxfId="100" priority="91">
      <formula>AG25&gt;0</formula>
    </cfRule>
  </conditionalFormatting>
  <conditionalFormatting sqref="Q26:R26">
    <cfRule type="expression" dxfId="99" priority="90">
      <formula>Q28&gt;0</formula>
    </cfRule>
  </conditionalFormatting>
  <conditionalFormatting sqref="Q28:R28">
    <cfRule type="expression" dxfId="98" priority="89">
      <formula>Q28&gt;0</formula>
    </cfRule>
  </conditionalFormatting>
  <conditionalFormatting sqref="S26:T26">
    <cfRule type="expression" dxfId="97" priority="88">
      <formula>S28&gt;0</formula>
    </cfRule>
  </conditionalFormatting>
  <conditionalFormatting sqref="S28:T28">
    <cfRule type="expression" dxfId="96" priority="87">
      <formula>S28&gt;0</formula>
    </cfRule>
  </conditionalFormatting>
  <conditionalFormatting sqref="U26:V26">
    <cfRule type="expression" dxfId="95" priority="86">
      <formula>U28&gt;0</formula>
    </cfRule>
  </conditionalFormatting>
  <conditionalFormatting sqref="U28:V28">
    <cfRule type="expression" dxfId="94" priority="85">
      <formula>U28&gt;0</formula>
    </cfRule>
  </conditionalFormatting>
  <conditionalFormatting sqref="W26:X26">
    <cfRule type="expression" dxfId="93" priority="84">
      <formula>W28&gt;0</formula>
    </cfRule>
  </conditionalFormatting>
  <conditionalFormatting sqref="W28:X28">
    <cfRule type="expression" dxfId="92" priority="83">
      <formula>W28&gt;0</formula>
    </cfRule>
  </conditionalFormatting>
  <conditionalFormatting sqref="Y26:Z26">
    <cfRule type="expression" dxfId="91" priority="82">
      <formula>Y28&gt;0</formula>
    </cfRule>
  </conditionalFormatting>
  <conditionalFormatting sqref="Y28:Z28">
    <cfRule type="expression" dxfId="90" priority="81">
      <formula>Y28&gt;0</formula>
    </cfRule>
  </conditionalFormatting>
  <conditionalFormatting sqref="AA26:AB26">
    <cfRule type="expression" dxfId="89" priority="80">
      <formula>AA28&gt;0</formula>
    </cfRule>
  </conditionalFormatting>
  <conditionalFormatting sqref="AA28:AB28">
    <cfRule type="expression" dxfId="88" priority="79">
      <formula>AA28&gt;0</formula>
    </cfRule>
  </conditionalFormatting>
  <conditionalFormatting sqref="AC26:AD26">
    <cfRule type="expression" dxfId="87" priority="78">
      <formula>AC28&gt;0</formula>
    </cfRule>
  </conditionalFormatting>
  <conditionalFormatting sqref="AC28:AD28">
    <cfRule type="expression" dxfId="86" priority="77">
      <formula>AC28&gt;0</formula>
    </cfRule>
  </conditionalFormatting>
  <conditionalFormatting sqref="AE26:AF26">
    <cfRule type="expression" dxfId="85" priority="76">
      <formula>AE28&gt;0</formula>
    </cfRule>
  </conditionalFormatting>
  <conditionalFormatting sqref="AE28:AF28">
    <cfRule type="expression" dxfId="84" priority="75">
      <formula>AE28&gt;0</formula>
    </cfRule>
  </conditionalFormatting>
  <conditionalFormatting sqref="AG26:AH26">
    <cfRule type="expression" dxfId="83" priority="74">
      <formula>AG28&gt;0</formula>
    </cfRule>
  </conditionalFormatting>
  <conditionalFormatting sqref="AG28:AH28">
    <cfRule type="expression" dxfId="82" priority="73">
      <formula>AG28&gt;0</formula>
    </cfRule>
  </conditionalFormatting>
  <conditionalFormatting sqref="S29:T29">
    <cfRule type="expression" dxfId="81" priority="72">
      <formula>S31&gt;0</formula>
    </cfRule>
  </conditionalFormatting>
  <conditionalFormatting sqref="S31:T31">
    <cfRule type="expression" dxfId="80" priority="71">
      <formula>S31&gt;0</formula>
    </cfRule>
  </conditionalFormatting>
  <conditionalFormatting sqref="U29:V29">
    <cfRule type="expression" dxfId="79" priority="70">
      <formula>U31&gt;0</formula>
    </cfRule>
  </conditionalFormatting>
  <conditionalFormatting sqref="U31:V31">
    <cfRule type="expression" dxfId="78" priority="69">
      <formula>U31&gt;0</formula>
    </cfRule>
  </conditionalFormatting>
  <conditionalFormatting sqref="W29:X29">
    <cfRule type="expression" dxfId="77" priority="68">
      <formula>W31&gt;0</formula>
    </cfRule>
  </conditionalFormatting>
  <conditionalFormatting sqref="W31:X31">
    <cfRule type="expression" dxfId="76" priority="67">
      <formula>W31&gt;0</formula>
    </cfRule>
  </conditionalFormatting>
  <conditionalFormatting sqref="Y29:Z29">
    <cfRule type="expression" dxfId="75" priority="66">
      <formula>Y31&gt;0</formula>
    </cfRule>
  </conditionalFormatting>
  <conditionalFormatting sqref="Y31:Z31">
    <cfRule type="expression" dxfId="74" priority="65">
      <formula>Y31&gt;0</formula>
    </cfRule>
  </conditionalFormatting>
  <conditionalFormatting sqref="AA29:AB29">
    <cfRule type="expression" dxfId="73" priority="64">
      <formula>AA31&gt;0</formula>
    </cfRule>
  </conditionalFormatting>
  <conditionalFormatting sqref="AA31:AB31">
    <cfRule type="expression" dxfId="72" priority="63">
      <formula>AA31&gt;0</formula>
    </cfRule>
  </conditionalFormatting>
  <conditionalFormatting sqref="AC29:AD29">
    <cfRule type="expression" dxfId="71" priority="62">
      <formula>AC31&gt;0</formula>
    </cfRule>
  </conditionalFormatting>
  <conditionalFormatting sqref="AC31:AD31">
    <cfRule type="expression" dxfId="70" priority="61">
      <formula>AC31&gt;0</formula>
    </cfRule>
  </conditionalFormatting>
  <conditionalFormatting sqref="AE29:AF29">
    <cfRule type="expression" dxfId="69" priority="60">
      <formula>AE31&gt;0</formula>
    </cfRule>
  </conditionalFormatting>
  <conditionalFormatting sqref="AE31:AF31">
    <cfRule type="expression" dxfId="68" priority="59">
      <formula>AE31&gt;0</formula>
    </cfRule>
  </conditionalFormatting>
  <conditionalFormatting sqref="AG29:AH29">
    <cfRule type="expression" dxfId="67" priority="58">
      <formula>AG31&gt;0</formula>
    </cfRule>
  </conditionalFormatting>
  <conditionalFormatting sqref="AG31:AH31">
    <cfRule type="expression" dxfId="66" priority="57">
      <formula>AG31&gt;0</formula>
    </cfRule>
  </conditionalFormatting>
  <conditionalFormatting sqref="U32:V32">
    <cfRule type="expression" dxfId="65" priority="56">
      <formula>U34&gt;0</formula>
    </cfRule>
  </conditionalFormatting>
  <conditionalFormatting sqref="U34:V34">
    <cfRule type="expression" dxfId="64" priority="55">
      <formula>U34&gt;0</formula>
    </cfRule>
  </conditionalFormatting>
  <conditionalFormatting sqref="W32:X32">
    <cfRule type="expression" dxfId="63" priority="54">
      <formula>W34&gt;0</formula>
    </cfRule>
  </conditionalFormatting>
  <conditionalFormatting sqref="W34:X34">
    <cfRule type="expression" dxfId="62" priority="53">
      <formula>W34&gt;0</formula>
    </cfRule>
  </conditionalFormatting>
  <conditionalFormatting sqref="Y32:Z32">
    <cfRule type="expression" dxfId="61" priority="52">
      <formula>Y34&gt;0</formula>
    </cfRule>
  </conditionalFormatting>
  <conditionalFormatting sqref="Y34:Z34">
    <cfRule type="expression" dxfId="60" priority="51">
      <formula>Y34&gt;0</formula>
    </cfRule>
  </conditionalFormatting>
  <conditionalFormatting sqref="AA32:AB32">
    <cfRule type="expression" dxfId="59" priority="50">
      <formula>AA34&gt;0</formula>
    </cfRule>
  </conditionalFormatting>
  <conditionalFormatting sqref="AA34:AB34">
    <cfRule type="expression" dxfId="58" priority="49">
      <formula>AA34&gt;0</formula>
    </cfRule>
  </conditionalFormatting>
  <conditionalFormatting sqref="AC32:AD32">
    <cfRule type="expression" dxfId="57" priority="48">
      <formula>AC34&gt;0</formula>
    </cfRule>
  </conditionalFormatting>
  <conditionalFormatting sqref="AC34:AD34">
    <cfRule type="expression" dxfId="56" priority="47">
      <formula>AC34&gt;0</formula>
    </cfRule>
  </conditionalFormatting>
  <conditionalFormatting sqref="AE32:AF32">
    <cfRule type="expression" dxfId="55" priority="46">
      <formula>AE34&gt;0</formula>
    </cfRule>
  </conditionalFormatting>
  <conditionalFormatting sqref="AE34:AF34">
    <cfRule type="expression" dxfId="54" priority="45">
      <formula>AE34&gt;0</formula>
    </cfRule>
  </conditionalFormatting>
  <conditionalFormatting sqref="AG32:AH32">
    <cfRule type="expression" dxfId="53" priority="44">
      <formula>AG34&gt;0</formula>
    </cfRule>
  </conditionalFormatting>
  <conditionalFormatting sqref="AG34:AH34">
    <cfRule type="expression" dxfId="52" priority="43">
      <formula>AG34&gt;0</formula>
    </cfRule>
  </conditionalFormatting>
  <conditionalFormatting sqref="W35:X35">
    <cfRule type="expression" dxfId="51" priority="42">
      <formula>W37&gt;0</formula>
    </cfRule>
  </conditionalFormatting>
  <conditionalFormatting sqref="W37:X37">
    <cfRule type="expression" dxfId="50" priority="41">
      <formula>W37&gt;0</formula>
    </cfRule>
  </conditionalFormatting>
  <conditionalFormatting sqref="Y35:Z35">
    <cfRule type="expression" dxfId="49" priority="40">
      <formula>Y37&gt;0</formula>
    </cfRule>
  </conditionalFormatting>
  <conditionalFormatting sqref="Y37:Z37">
    <cfRule type="expression" dxfId="48" priority="39">
      <formula>Y37&gt;0</formula>
    </cfRule>
  </conditionalFormatting>
  <conditionalFormatting sqref="AA35:AB35">
    <cfRule type="expression" dxfId="47" priority="38">
      <formula>AA37&gt;0</formula>
    </cfRule>
  </conditionalFormatting>
  <conditionalFormatting sqref="AA37:AB37">
    <cfRule type="expression" dxfId="46" priority="37">
      <formula>AA37&gt;0</formula>
    </cfRule>
  </conditionalFormatting>
  <conditionalFormatting sqref="AC35:AD35">
    <cfRule type="expression" dxfId="45" priority="36">
      <formula>AC37&gt;0</formula>
    </cfRule>
  </conditionalFormatting>
  <conditionalFormatting sqref="AC37:AD37">
    <cfRule type="expression" dxfId="44" priority="35">
      <formula>AC37&gt;0</formula>
    </cfRule>
  </conditionalFormatting>
  <conditionalFormatting sqref="AE35:AF35">
    <cfRule type="expression" dxfId="43" priority="34">
      <formula>AE37&gt;0</formula>
    </cfRule>
  </conditionalFormatting>
  <conditionalFormatting sqref="AE37:AF37">
    <cfRule type="expression" dxfId="42" priority="33">
      <formula>AE37&gt;0</formula>
    </cfRule>
  </conditionalFormatting>
  <conditionalFormatting sqref="AG35:AH35">
    <cfRule type="expression" dxfId="41" priority="32">
      <formula>AG37&gt;0</formula>
    </cfRule>
  </conditionalFormatting>
  <conditionalFormatting sqref="AG37:AH37">
    <cfRule type="expression" dxfId="40" priority="31">
      <formula>AG37&gt;0</formula>
    </cfRule>
  </conditionalFormatting>
  <conditionalFormatting sqref="Y38:Z38">
    <cfRule type="expression" dxfId="39" priority="30">
      <formula>Y40&gt;0</formula>
    </cfRule>
  </conditionalFormatting>
  <conditionalFormatting sqref="Y40:Z40">
    <cfRule type="expression" dxfId="38" priority="29">
      <formula>Y40&gt;0</formula>
    </cfRule>
  </conditionalFormatting>
  <conditionalFormatting sqref="AA38:AB38">
    <cfRule type="expression" dxfId="37" priority="28">
      <formula>AA40&gt;0</formula>
    </cfRule>
  </conditionalFormatting>
  <conditionalFormatting sqref="AA40:AB40">
    <cfRule type="expression" dxfId="36" priority="27">
      <formula>AA40&gt;0</formula>
    </cfRule>
  </conditionalFormatting>
  <conditionalFormatting sqref="AC38:AD38">
    <cfRule type="expression" dxfId="35" priority="26">
      <formula>AC40&gt;0</formula>
    </cfRule>
  </conditionalFormatting>
  <conditionalFormatting sqref="AC40:AD40">
    <cfRule type="expression" dxfId="34" priority="25">
      <formula>AC40&gt;0</formula>
    </cfRule>
  </conditionalFormatting>
  <conditionalFormatting sqref="AE38:AF38">
    <cfRule type="expression" dxfId="33" priority="24">
      <formula>AE40&gt;0</formula>
    </cfRule>
  </conditionalFormatting>
  <conditionalFormatting sqref="AE40:AF40">
    <cfRule type="expression" dxfId="32" priority="23">
      <formula>AE40&gt;0</formula>
    </cfRule>
  </conditionalFormatting>
  <conditionalFormatting sqref="AG38:AH38">
    <cfRule type="expression" dxfId="31" priority="22">
      <formula>AG40&gt;0</formula>
    </cfRule>
  </conditionalFormatting>
  <conditionalFormatting sqref="AG40:AH40">
    <cfRule type="expression" dxfId="30" priority="21">
      <formula>AG40&gt;0</formula>
    </cfRule>
  </conditionalFormatting>
  <conditionalFormatting sqref="AA41:AB41">
    <cfRule type="expression" dxfId="29" priority="20">
      <formula>AA43&gt;0</formula>
    </cfRule>
  </conditionalFormatting>
  <conditionalFormatting sqref="AA43:AB43">
    <cfRule type="expression" dxfId="28" priority="19">
      <formula>AA43&gt;0</formula>
    </cfRule>
  </conditionalFormatting>
  <conditionalFormatting sqref="AC41:AD41">
    <cfRule type="expression" dxfId="27" priority="18">
      <formula>AC43&gt;0</formula>
    </cfRule>
  </conditionalFormatting>
  <conditionalFormatting sqref="AC43:AD43">
    <cfRule type="expression" dxfId="26" priority="17">
      <formula>AC43&gt;0</formula>
    </cfRule>
  </conditionalFormatting>
  <conditionalFormatting sqref="AE41:AF41">
    <cfRule type="expression" dxfId="25" priority="16">
      <formula>AE43&gt;0</formula>
    </cfRule>
  </conditionalFormatting>
  <conditionalFormatting sqref="AE43:AF43">
    <cfRule type="expression" dxfId="24" priority="15">
      <formula>AE43&gt;0</formula>
    </cfRule>
  </conditionalFormatting>
  <conditionalFormatting sqref="AG41:AH41">
    <cfRule type="expression" dxfId="23" priority="14">
      <formula>AG43&gt;0</formula>
    </cfRule>
  </conditionalFormatting>
  <conditionalFormatting sqref="AG43:AH43">
    <cfRule type="expression" dxfId="22" priority="13">
      <formula>AG43&gt;0</formula>
    </cfRule>
  </conditionalFormatting>
  <conditionalFormatting sqref="AC44:AD44">
    <cfRule type="expression" dxfId="21" priority="12">
      <formula>AC46&gt;0</formula>
    </cfRule>
  </conditionalFormatting>
  <conditionalFormatting sqref="AC46:AD46">
    <cfRule type="expression" dxfId="20" priority="11">
      <formula>AC46&gt;0</formula>
    </cfRule>
  </conditionalFormatting>
  <conditionalFormatting sqref="AE44:AF44">
    <cfRule type="expression" dxfId="19" priority="10">
      <formula>AE46&gt;0</formula>
    </cfRule>
  </conditionalFormatting>
  <conditionalFormatting sqref="AE46:AF46">
    <cfRule type="expression" dxfId="18" priority="9">
      <formula>AE46&gt;0</formula>
    </cfRule>
  </conditionalFormatting>
  <conditionalFormatting sqref="AG44:AH44">
    <cfRule type="expression" dxfId="17" priority="8">
      <formula>AG46&gt;0</formula>
    </cfRule>
  </conditionalFormatting>
  <conditionalFormatting sqref="AG46:AH46">
    <cfRule type="expression" dxfId="16" priority="7">
      <formula>AG46&gt;0</formula>
    </cfRule>
  </conditionalFormatting>
  <conditionalFormatting sqref="AE47:AF47">
    <cfRule type="expression" dxfId="15" priority="6">
      <formula>AE49&gt;0</formula>
    </cfRule>
  </conditionalFormatting>
  <conditionalFormatting sqref="AE49:AF49">
    <cfRule type="expression" dxfId="14" priority="5">
      <formula>AE49&gt;0</formula>
    </cfRule>
  </conditionalFormatting>
  <conditionalFormatting sqref="AG47:AH47">
    <cfRule type="expression" dxfId="13" priority="4">
      <formula>AG49&gt;0</formula>
    </cfRule>
  </conditionalFormatting>
  <conditionalFormatting sqref="AG49:AH49">
    <cfRule type="expression" dxfId="12" priority="3">
      <formula>AG49&gt;0</formula>
    </cfRule>
  </conditionalFormatting>
  <conditionalFormatting sqref="AG50:AH50">
    <cfRule type="expression" dxfId="11" priority="2">
      <formula>AG52&gt;0</formula>
    </cfRule>
  </conditionalFormatting>
  <conditionalFormatting sqref="AG52:AH52">
    <cfRule type="expression" dxfId="10" priority="1">
      <formula>AG52&gt;0</formula>
    </cfRule>
  </conditionalFormatting>
  <pageMargins left="0" right="0" top="0" bottom="0" header="0.11811023622047245" footer="0.31496062992125984"/>
  <pageSetup paperSize="9" orientation="landscape" r:id="rId1"/>
  <headerFooter alignWithMargins="0"/>
  <ignoredErrors>
    <ignoredError sqref="AI17:AR28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32"/>
  <sheetViews>
    <sheetView showGridLines="0"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O166" sqref="O166"/>
    </sheetView>
  </sheetViews>
  <sheetFormatPr defaultRowHeight="12.75" x14ac:dyDescent="0.2"/>
  <cols>
    <col min="1" max="1" width="4.28515625" style="41" customWidth="1"/>
    <col min="2" max="2" width="16.7109375" style="41" customWidth="1"/>
    <col min="3" max="3" width="21.140625" style="41" customWidth="1"/>
    <col min="4" max="19" width="6.85546875" style="41" customWidth="1"/>
    <col min="20" max="21" width="7.5703125" style="41" customWidth="1"/>
    <col min="22" max="22" width="76.140625" style="41" customWidth="1"/>
    <col min="23" max="23" width="2.28515625" style="41" hidden="1" customWidth="1"/>
    <col min="24" max="24" width="15" style="41" hidden="1" customWidth="1"/>
    <col min="25" max="25" width="11" style="41" hidden="1" customWidth="1"/>
    <col min="26" max="29" width="5.42578125" style="41" hidden="1" customWidth="1"/>
    <col min="30" max="30" width="5.28515625" style="41" hidden="1" customWidth="1"/>
    <col min="31" max="37" width="5.42578125" style="41" hidden="1" customWidth="1"/>
    <col min="38" max="38" width="3" style="41" hidden="1" customWidth="1"/>
    <col min="39" max="44" width="5.42578125" style="41" hidden="1" customWidth="1"/>
    <col min="45" max="45" width="6.140625" style="41" hidden="1" customWidth="1"/>
    <col min="46" max="48" width="9.140625" style="41" customWidth="1"/>
    <col min="49" max="16384" width="9.140625" style="41"/>
  </cols>
  <sheetData>
    <row r="1" spans="1:44" ht="28.5" customHeight="1" thickBot="1" x14ac:dyDescent="0.25">
      <c r="A1" s="496" t="s">
        <v>58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8"/>
    </row>
    <row r="2" spans="1:44" x14ac:dyDescent="0.2">
      <c r="A2" s="93" t="s">
        <v>41</v>
      </c>
      <c r="B2" s="93" t="s">
        <v>40</v>
      </c>
      <c r="C2" s="93" t="s">
        <v>39</v>
      </c>
      <c r="D2" s="93">
        <v>1</v>
      </c>
      <c r="E2" s="93">
        <v>2</v>
      </c>
      <c r="F2" s="93">
        <v>3</v>
      </c>
      <c r="G2" s="93">
        <v>4</v>
      </c>
      <c r="H2" s="93">
        <v>5</v>
      </c>
      <c r="I2" s="93">
        <v>6</v>
      </c>
      <c r="J2" s="93">
        <v>7</v>
      </c>
      <c r="K2" s="93">
        <v>8</v>
      </c>
      <c r="L2" s="93">
        <v>9</v>
      </c>
      <c r="M2" s="93">
        <v>10</v>
      </c>
      <c r="N2" s="93">
        <v>11</v>
      </c>
      <c r="O2" s="93">
        <v>12</v>
      </c>
      <c r="P2" s="93">
        <v>13</v>
      </c>
      <c r="Q2" s="93">
        <v>14</v>
      </c>
      <c r="R2" s="93">
        <v>15</v>
      </c>
      <c r="S2" s="93">
        <v>16</v>
      </c>
      <c r="T2" s="93" t="s">
        <v>38</v>
      </c>
      <c r="U2" s="92" t="s">
        <v>239</v>
      </c>
      <c r="X2" s="91"/>
      <c r="Z2" s="41">
        <v>1</v>
      </c>
      <c r="AA2" s="41">
        <v>2</v>
      </c>
      <c r="AB2" s="41">
        <v>3</v>
      </c>
      <c r="AC2" s="41">
        <v>4</v>
      </c>
      <c r="AD2" s="41">
        <v>5</v>
      </c>
      <c r="AE2" s="41">
        <v>6</v>
      </c>
      <c r="AF2" s="41">
        <v>7</v>
      </c>
      <c r="AG2" s="41">
        <v>8</v>
      </c>
      <c r="AH2" s="41">
        <v>9</v>
      </c>
      <c r="AI2" s="41">
        <v>10</v>
      </c>
      <c r="AJ2" s="41">
        <v>11</v>
      </c>
      <c r="AK2" s="41">
        <v>12</v>
      </c>
      <c r="AL2" s="41">
        <v>13</v>
      </c>
      <c r="AM2" s="41">
        <v>14</v>
      </c>
      <c r="AN2" s="41">
        <v>15</v>
      </c>
      <c r="AO2" s="41">
        <v>16</v>
      </c>
      <c r="AP2" s="91" t="s">
        <v>37</v>
      </c>
      <c r="AQ2" s="91" t="s">
        <v>36</v>
      </c>
      <c r="AR2" s="91" t="s">
        <v>35</v>
      </c>
    </row>
    <row r="3" spans="1:44" ht="14.1" customHeight="1" x14ac:dyDescent="0.2">
      <c r="A3" s="87">
        <f t="shared" ref="A3:A34" ca="1" si="0">INDEX($AQ$3:$AQ$81,MATCH(C3,$X$3:$X$81,0))</f>
        <v>1</v>
      </c>
      <c r="B3" s="86" t="str">
        <f t="shared" ref="B3:B34" ca="1" si="1">INDEX($Y$3:$Y$81,MATCH(C3,$X$3:$X$81,0))</f>
        <v>Pampelišky</v>
      </c>
      <c r="C3" s="85" t="str">
        <f t="shared" ref="C3:C34" ca="1" si="2">OFFSET($X$3,MATCH(SMALL($AQ$3:$AQ$81,ROW()-ROW($C$3)+1),$AQ$3:$AQ$81,0)-1,0)</f>
        <v>Modlitba Lukáš</v>
      </c>
      <c r="D3" s="144">
        <f t="shared" ref="D3:D34" ca="1" si="3">INDEX($Z$3:$Z$81,MATCH(C3,$X$3:$X$81,0))</f>
        <v>545</v>
      </c>
      <c r="E3" s="144">
        <f t="shared" ref="E3:E34" ca="1" si="4">INDEX($AA$3:$AA$81,MATCH(C3,$X$3:$X$81,0))</f>
        <v>501</v>
      </c>
      <c r="F3" s="144">
        <f t="shared" ref="F3:F34" ca="1" si="5">INDEX($AB$3:$AB$81,MATCH(C3,$X$3:$X$81,0))</f>
        <v>490</v>
      </c>
      <c r="G3" s="144">
        <f t="shared" ref="G3:G34" ca="1" si="6">INDEX($AC$3:$AC$81,MATCH(C3,$X$3:$X$81,0))</f>
        <v>559</v>
      </c>
      <c r="H3" s="144">
        <f t="shared" ref="H3:H34" ca="1" si="7">INDEX($AD$3:$AD$81,MATCH($C3,$X$3:$X$81,0))</f>
        <v>550</v>
      </c>
      <c r="I3" s="144">
        <f t="shared" ref="I3:I34" ca="1" si="8">INDEX($AE$3:$AE$81,MATCH($C3,$X$3:$X$81,0))</f>
        <v>504</v>
      </c>
      <c r="J3" s="144">
        <f t="shared" ref="J3:J34" ca="1" si="9">INDEX($AF$3:$AF$81,MATCH($C3,$X$3:$X$81,0))</f>
        <v>538</v>
      </c>
      <c r="K3" s="144">
        <f t="shared" ref="K3:K34" ca="1" si="10">INDEX($AG$3:$AG$81,MATCH($C3,$X$3:$X$81,0))</f>
        <v>554</v>
      </c>
      <c r="L3" s="144">
        <f t="shared" ref="L3:L34" ca="1" si="11">INDEX($AH$3:$AH$81,MATCH($C3,$X$3:$X$81,0))</f>
        <v>498</v>
      </c>
      <c r="M3" s="144">
        <f ca="1">INDEX($AI$3:$AI$81,MATCH($C3,$X$3:$X$81,0))</f>
        <v>538</v>
      </c>
      <c r="N3" s="144">
        <f t="shared" ref="N3:N34" ca="1" si="12">INDEX($AJ$3:$AJ$81,MATCH($C3,$X$3:$X$81,0))</f>
        <v>518</v>
      </c>
      <c r="O3" s="144">
        <f t="shared" ref="O3:O34" ca="1" si="13">INDEX($AK$3:$AK$81,MATCH($C3,$X$3:$X$81,0))</f>
        <v>491</v>
      </c>
      <c r="P3" s="144" t="e">
        <f t="shared" ref="P3:P34" ca="1" si="14">INDEX($AL$3:$AL$81,MATCH($C3,$X$3:$X$81,0))</f>
        <v>#DIV/0!</v>
      </c>
      <c r="Q3" s="144" t="e">
        <f t="shared" ref="Q3:Q34" ca="1" si="15">INDEX($AM$3:$AM$81,MATCH($C3,$X$3:$X$81,0))</f>
        <v>#DIV/0!</v>
      </c>
      <c r="R3" s="144" t="e">
        <f t="shared" ref="R3:R34" ca="1" si="16">INDEX($AN$3:$AN$81,MATCH($C3,$X$3:$X$81,0))</f>
        <v>#DIV/0!</v>
      </c>
      <c r="S3" s="144" t="e">
        <f t="shared" ref="S3:S34" ca="1" si="17">INDEX($AO$3:$AO$81,MATCH($C3,$X$3:$X$81,0))</f>
        <v>#DIV/0!</v>
      </c>
      <c r="T3" s="145">
        <f t="shared" ref="T3:T34" ca="1" si="18">INDEX($AP$3:$AP$81,MATCH(C3,$X$3:$X$81,0))</f>
        <v>523.83333333333337</v>
      </c>
      <c r="U3" s="121">
        <f t="shared" ref="U3:U34" ca="1" si="19">INDEX($AR$3:$AR$81,MATCH(C3,$X$3:$X$81,0))</f>
        <v>151</v>
      </c>
      <c r="V3" s="90"/>
      <c r="W3" s="90"/>
      <c r="X3" s="75" t="str">
        <f>C88</f>
        <v>Sliwka Stanislav</v>
      </c>
      <c r="Y3" s="75" t="str">
        <f>C92</f>
        <v>Amatéři z Kocourkova</v>
      </c>
      <c r="Z3" s="76">
        <f>J88</f>
        <v>480</v>
      </c>
      <c r="AA3" s="76">
        <f>J89</f>
        <v>492</v>
      </c>
      <c r="AB3" s="76">
        <f>J90</f>
        <v>559</v>
      </c>
      <c r="AC3" s="76">
        <f>J91</f>
        <v>518</v>
      </c>
      <c r="AD3" s="76">
        <f>J92</f>
        <v>562</v>
      </c>
      <c r="AE3" s="76">
        <f>J93</f>
        <v>554</v>
      </c>
      <c r="AF3" s="76">
        <f>J94</f>
        <v>499</v>
      </c>
      <c r="AG3" s="76">
        <f>J95</f>
        <v>521</v>
      </c>
      <c r="AH3" s="76">
        <f>Q88</f>
        <v>525</v>
      </c>
      <c r="AI3" s="76">
        <f>Q89</f>
        <v>501</v>
      </c>
      <c r="AJ3" s="76">
        <f>Q90</f>
        <v>486</v>
      </c>
      <c r="AK3" s="76">
        <f>Q91</f>
        <v>522</v>
      </c>
      <c r="AL3" s="76">
        <f>Q92</f>
        <v>500</v>
      </c>
      <c r="AM3" s="76">
        <f>Q93</f>
        <v>501</v>
      </c>
      <c r="AN3" s="76">
        <f>Q94</f>
        <v>519</v>
      </c>
      <c r="AO3" s="76" t="e">
        <f>Q95</f>
        <v>#DIV/0!</v>
      </c>
      <c r="AP3" s="76">
        <f>S88</f>
        <v>515.93333333333328</v>
      </c>
      <c r="AQ3" s="75">
        <f>U88</f>
        <v>4</v>
      </c>
      <c r="AR3" s="75">
        <f>T88</f>
        <v>156</v>
      </c>
    </row>
    <row r="4" spans="1:44" ht="14.1" customHeight="1" x14ac:dyDescent="0.2">
      <c r="A4" s="87">
        <f t="shared" ca="1" si="0"/>
        <v>2</v>
      </c>
      <c r="B4" s="86" t="str">
        <f t="shared" ca="1" si="1"/>
        <v>Pozdní sběr</v>
      </c>
      <c r="C4" s="85" t="str">
        <f t="shared" ca="1" si="2"/>
        <v>Kuttler Petr</v>
      </c>
      <c r="D4" s="144">
        <f t="shared" ca="1" si="3"/>
        <v>508</v>
      </c>
      <c r="E4" s="144">
        <f t="shared" ca="1" si="4"/>
        <v>526</v>
      </c>
      <c r="F4" s="144">
        <f t="shared" ca="1" si="5"/>
        <v>507</v>
      </c>
      <c r="G4" s="144">
        <f t="shared" ca="1" si="6"/>
        <v>524</v>
      </c>
      <c r="H4" s="144">
        <f t="shared" ca="1" si="7"/>
        <v>540</v>
      </c>
      <c r="I4" s="144">
        <f t="shared" ca="1" si="8"/>
        <v>552</v>
      </c>
      <c r="J4" s="144">
        <f t="shared" ca="1" si="9"/>
        <v>498</v>
      </c>
      <c r="K4" s="144">
        <f t="shared" ca="1" si="10"/>
        <v>481</v>
      </c>
      <c r="L4" s="144">
        <f t="shared" ca="1" si="11"/>
        <v>506</v>
      </c>
      <c r="M4" s="144">
        <f t="shared" ref="M4:M67" ca="1" si="20">INDEX($AI$3:$AI$81,MATCH($C4,$X$3:$X$81,0))</f>
        <v>520</v>
      </c>
      <c r="N4" s="144">
        <f t="shared" ca="1" si="12"/>
        <v>523</v>
      </c>
      <c r="O4" s="144">
        <f t="shared" ca="1" si="13"/>
        <v>537</v>
      </c>
      <c r="P4" s="144">
        <f t="shared" ca="1" si="14"/>
        <v>523</v>
      </c>
      <c r="Q4" s="144">
        <f t="shared" ca="1" si="15"/>
        <v>512</v>
      </c>
      <c r="R4" s="144">
        <f t="shared" ca="1" si="16"/>
        <v>552</v>
      </c>
      <c r="S4" s="144" t="e">
        <f t="shared" ca="1" si="17"/>
        <v>#DIV/0!</v>
      </c>
      <c r="T4" s="145">
        <f t="shared" ca="1" si="18"/>
        <v>520.6</v>
      </c>
      <c r="U4" s="121">
        <f t="shared" ca="1" si="19"/>
        <v>151</v>
      </c>
      <c r="V4" s="90"/>
      <c r="W4" s="90"/>
      <c r="X4" s="75" t="str">
        <f>C96</f>
        <v>Klus Jaroslav</v>
      </c>
      <c r="Y4" s="75" t="str">
        <f>C100</f>
        <v>Amatéři z Kocourkova</v>
      </c>
      <c r="Z4" s="77">
        <f>J96</f>
        <v>515</v>
      </c>
      <c r="AA4" s="77">
        <f>J97</f>
        <v>520</v>
      </c>
      <c r="AB4" s="77">
        <f>J98</f>
        <v>546</v>
      </c>
      <c r="AC4" s="77">
        <f>J99</f>
        <v>501</v>
      </c>
      <c r="AD4" s="77">
        <f>J100</f>
        <v>518</v>
      </c>
      <c r="AE4" s="77">
        <f>J101</f>
        <v>512</v>
      </c>
      <c r="AF4" s="77">
        <f>J102</f>
        <v>484</v>
      </c>
      <c r="AG4" s="77">
        <f>J103</f>
        <v>494</v>
      </c>
      <c r="AH4" s="77">
        <f>Q96</f>
        <v>518</v>
      </c>
      <c r="AI4" s="77">
        <f>Q97</f>
        <v>518</v>
      </c>
      <c r="AJ4" s="77">
        <f>Q98</f>
        <v>493</v>
      </c>
      <c r="AK4" s="77">
        <f>Q99</f>
        <v>514</v>
      </c>
      <c r="AL4" s="77">
        <f>Q100</f>
        <v>536</v>
      </c>
      <c r="AM4" s="77">
        <f>Q101</f>
        <v>517</v>
      </c>
      <c r="AN4" s="77">
        <f>Q102</f>
        <v>517</v>
      </c>
      <c r="AO4" s="77" t="e">
        <f>Q103</f>
        <v>#DIV/0!</v>
      </c>
      <c r="AP4" s="76">
        <f>S96</f>
        <v>513.5333333333333</v>
      </c>
      <c r="AQ4" s="75">
        <f>U96</f>
        <v>7</v>
      </c>
      <c r="AR4" s="75">
        <f>T96</f>
        <v>152</v>
      </c>
    </row>
    <row r="5" spans="1:44" ht="14.1" customHeight="1" x14ac:dyDescent="0.2">
      <c r="A5" s="87">
        <f t="shared" ca="1" si="0"/>
        <v>3</v>
      </c>
      <c r="B5" s="86" t="str">
        <f t="shared" ca="1" si="1"/>
        <v>PELÍCI</v>
      </c>
      <c r="C5" s="85" t="str">
        <f t="shared" ca="1" si="2"/>
        <v>Péli Fridrich</v>
      </c>
      <c r="D5" s="144">
        <f t="shared" ca="1" si="3"/>
        <v>566</v>
      </c>
      <c r="E5" s="144">
        <f t="shared" ca="1" si="4"/>
        <v>490</v>
      </c>
      <c r="F5" s="144">
        <f t="shared" ca="1" si="5"/>
        <v>487</v>
      </c>
      <c r="G5" s="144">
        <f t="shared" ca="1" si="6"/>
        <v>534</v>
      </c>
      <c r="H5" s="144">
        <f t="shared" ca="1" si="7"/>
        <v>497</v>
      </c>
      <c r="I5" s="144">
        <f t="shared" ca="1" si="8"/>
        <v>509</v>
      </c>
      <c r="J5" s="144">
        <f t="shared" ca="1" si="9"/>
        <v>520</v>
      </c>
      <c r="K5" s="144">
        <f t="shared" ca="1" si="10"/>
        <v>533</v>
      </c>
      <c r="L5" s="144">
        <f t="shared" ca="1" si="11"/>
        <v>505</v>
      </c>
      <c r="M5" s="144">
        <f t="shared" ca="1" si="20"/>
        <v>512</v>
      </c>
      <c r="N5" s="144">
        <f t="shared" ca="1" si="12"/>
        <v>536</v>
      </c>
      <c r="O5" s="144">
        <f t="shared" ca="1" si="13"/>
        <v>522</v>
      </c>
      <c r="P5" s="144">
        <f t="shared" ca="1" si="14"/>
        <v>530</v>
      </c>
      <c r="Q5" s="144">
        <f t="shared" ca="1" si="15"/>
        <v>506</v>
      </c>
      <c r="R5" s="144">
        <f t="shared" ca="1" si="16"/>
        <v>532</v>
      </c>
      <c r="S5" s="144" t="e">
        <f t="shared" ca="1" si="17"/>
        <v>#DIV/0!</v>
      </c>
      <c r="T5" s="145">
        <f t="shared" ca="1" si="18"/>
        <v>518.6</v>
      </c>
      <c r="U5" s="121">
        <f t="shared" ca="1" si="19"/>
        <v>161</v>
      </c>
      <c r="V5" s="90"/>
      <c r="W5" s="90"/>
      <c r="X5" s="75" t="str">
        <f>C104</f>
        <v>Sliwková Janka</v>
      </c>
      <c r="Y5" s="75" t="str">
        <f>C108</f>
        <v>DAJAMI</v>
      </c>
      <c r="Z5" s="76">
        <f>J104</f>
        <v>456</v>
      </c>
      <c r="AA5" s="76">
        <f>J105</f>
        <v>465</v>
      </c>
      <c r="AB5" s="76">
        <f>J106</f>
        <v>478</v>
      </c>
      <c r="AC5" s="76">
        <f>J107</f>
        <v>432</v>
      </c>
      <c r="AD5" s="76">
        <f>J108</f>
        <v>428</v>
      </c>
      <c r="AE5" s="76">
        <f>J109</f>
        <v>488</v>
      </c>
      <c r="AF5" s="76">
        <f>J110</f>
        <v>469</v>
      </c>
      <c r="AG5" s="76">
        <f>J111</f>
        <v>493</v>
      </c>
      <c r="AH5" s="76">
        <f>Q104</f>
        <v>484</v>
      </c>
      <c r="AI5" s="76">
        <f>Q105</f>
        <v>432</v>
      </c>
      <c r="AJ5" s="76">
        <f>Q106</f>
        <v>497</v>
      </c>
      <c r="AK5" s="76">
        <f>Q107</f>
        <v>463</v>
      </c>
      <c r="AL5" s="76">
        <f>Q108</f>
        <v>460</v>
      </c>
      <c r="AM5" s="76">
        <f>Q109</f>
        <v>452</v>
      </c>
      <c r="AN5" s="76">
        <f>Q110</f>
        <v>461</v>
      </c>
      <c r="AO5" s="76" t="e">
        <f>Q111</f>
        <v>#DIV/0!</v>
      </c>
      <c r="AP5" s="76">
        <f>S104</f>
        <v>463.86666666666667</v>
      </c>
      <c r="AQ5" s="75">
        <f>U104</f>
        <v>28</v>
      </c>
      <c r="AR5" s="75">
        <f>T104</f>
        <v>142</v>
      </c>
    </row>
    <row r="6" spans="1:44" ht="14.1" customHeight="1" x14ac:dyDescent="0.2">
      <c r="A6" s="87">
        <f t="shared" ca="1" si="0"/>
        <v>4</v>
      </c>
      <c r="B6" s="86" t="str">
        <f t="shared" ca="1" si="1"/>
        <v>Amatéři z Kocourkova</v>
      </c>
      <c r="C6" s="85" t="str">
        <f t="shared" ca="1" si="2"/>
        <v>Sliwka Stanislav</v>
      </c>
      <c r="D6" s="144">
        <f t="shared" ca="1" si="3"/>
        <v>480</v>
      </c>
      <c r="E6" s="144">
        <f t="shared" ca="1" si="4"/>
        <v>492</v>
      </c>
      <c r="F6" s="144">
        <f t="shared" ca="1" si="5"/>
        <v>559</v>
      </c>
      <c r="G6" s="144">
        <f t="shared" ca="1" si="6"/>
        <v>518</v>
      </c>
      <c r="H6" s="144">
        <f t="shared" ca="1" si="7"/>
        <v>562</v>
      </c>
      <c r="I6" s="144">
        <f t="shared" ca="1" si="8"/>
        <v>554</v>
      </c>
      <c r="J6" s="144">
        <f t="shared" ca="1" si="9"/>
        <v>499</v>
      </c>
      <c r="K6" s="144">
        <f t="shared" ca="1" si="10"/>
        <v>521</v>
      </c>
      <c r="L6" s="144">
        <f t="shared" ca="1" si="11"/>
        <v>525</v>
      </c>
      <c r="M6" s="144">
        <f t="shared" ca="1" si="20"/>
        <v>501</v>
      </c>
      <c r="N6" s="144">
        <f t="shared" ca="1" si="12"/>
        <v>486</v>
      </c>
      <c r="O6" s="144">
        <f t="shared" ca="1" si="13"/>
        <v>522</v>
      </c>
      <c r="P6" s="144">
        <f t="shared" ca="1" si="14"/>
        <v>500</v>
      </c>
      <c r="Q6" s="144">
        <f t="shared" ca="1" si="15"/>
        <v>501</v>
      </c>
      <c r="R6" s="144">
        <f t="shared" ca="1" si="16"/>
        <v>519</v>
      </c>
      <c r="S6" s="144" t="e">
        <f t="shared" ca="1" si="17"/>
        <v>#DIV/0!</v>
      </c>
      <c r="T6" s="145">
        <f t="shared" ca="1" si="18"/>
        <v>515.93333333333328</v>
      </c>
      <c r="U6" s="121">
        <f t="shared" ca="1" si="19"/>
        <v>156</v>
      </c>
      <c r="V6" s="90"/>
      <c r="W6" s="90"/>
      <c r="X6" s="75" t="str">
        <f>C112</f>
        <v>Paloc Miroslav</v>
      </c>
      <c r="Y6" s="75" t="str">
        <f>C116</f>
        <v>DAJAMI</v>
      </c>
      <c r="Z6" s="76">
        <f>J112</f>
        <v>461</v>
      </c>
      <c r="AA6" s="77">
        <f>J113</f>
        <v>522</v>
      </c>
      <c r="AB6" s="76">
        <f>J114</f>
        <v>502</v>
      </c>
      <c r="AC6" s="76">
        <f>J115</f>
        <v>439</v>
      </c>
      <c r="AD6" s="76">
        <f>J116</f>
        <v>526</v>
      </c>
      <c r="AE6" s="76">
        <f>J117</f>
        <v>486</v>
      </c>
      <c r="AF6" s="76">
        <f>J118</f>
        <v>472</v>
      </c>
      <c r="AG6" s="76">
        <f>J119</f>
        <v>454</v>
      </c>
      <c r="AH6" s="76">
        <f>Q112</f>
        <v>544</v>
      </c>
      <c r="AI6" s="77">
        <f>Q113</f>
        <v>464</v>
      </c>
      <c r="AJ6" s="76">
        <f>Q114</f>
        <v>489</v>
      </c>
      <c r="AK6" s="76">
        <f>Q115</f>
        <v>497</v>
      </c>
      <c r="AL6" s="76">
        <f>Q116</f>
        <v>489</v>
      </c>
      <c r="AM6" s="76">
        <f>Q117</f>
        <v>496</v>
      </c>
      <c r="AN6" s="76">
        <f>Q118</f>
        <v>473</v>
      </c>
      <c r="AO6" s="76" t="e">
        <f>Q119</f>
        <v>#DIV/0!</v>
      </c>
      <c r="AP6" s="76">
        <f>S112</f>
        <v>487.6</v>
      </c>
      <c r="AQ6" s="75">
        <f>U112</f>
        <v>19</v>
      </c>
      <c r="AR6" s="75">
        <f>T112</f>
        <v>148</v>
      </c>
    </row>
    <row r="7" spans="1:44" ht="14.1" customHeight="1" x14ac:dyDescent="0.2">
      <c r="A7" s="87">
        <f t="shared" ca="1" si="0"/>
        <v>5</v>
      </c>
      <c r="B7" s="86" t="str">
        <f t="shared" ca="1" si="1"/>
        <v>Ecka Pucka</v>
      </c>
      <c r="C7" s="85" t="str">
        <f t="shared" ca="1" si="2"/>
        <v>Kohutek Aleš</v>
      </c>
      <c r="D7" s="144">
        <f t="shared" ca="1" si="3"/>
        <v>549</v>
      </c>
      <c r="E7" s="144">
        <f t="shared" ca="1" si="4"/>
        <v>522</v>
      </c>
      <c r="F7" s="144">
        <f t="shared" ca="1" si="5"/>
        <v>497</v>
      </c>
      <c r="G7" s="144">
        <f t="shared" ca="1" si="6"/>
        <v>522</v>
      </c>
      <c r="H7" s="144">
        <f t="shared" ca="1" si="7"/>
        <v>466</v>
      </c>
      <c r="I7" s="144">
        <f t="shared" ca="1" si="8"/>
        <v>511</v>
      </c>
      <c r="J7" s="144">
        <f t="shared" ca="1" si="9"/>
        <v>507</v>
      </c>
      <c r="K7" s="144">
        <f t="shared" ca="1" si="10"/>
        <v>531</v>
      </c>
      <c r="L7" s="144">
        <f t="shared" ca="1" si="11"/>
        <v>539</v>
      </c>
      <c r="M7" s="144">
        <f t="shared" ca="1" si="20"/>
        <v>512</v>
      </c>
      <c r="N7" s="144">
        <f t="shared" ca="1" si="12"/>
        <v>535</v>
      </c>
      <c r="O7" s="144">
        <f t="shared" ca="1" si="13"/>
        <v>507</v>
      </c>
      <c r="P7" s="144">
        <f t="shared" ca="1" si="14"/>
        <v>510</v>
      </c>
      <c r="Q7" s="144">
        <f t="shared" ca="1" si="15"/>
        <v>517</v>
      </c>
      <c r="R7" s="144">
        <f t="shared" ca="1" si="16"/>
        <v>484</v>
      </c>
      <c r="S7" s="144" t="e">
        <f t="shared" ca="1" si="17"/>
        <v>#DIV/0!</v>
      </c>
      <c r="T7" s="145">
        <f t="shared" ca="1" si="18"/>
        <v>513.93333333333328</v>
      </c>
      <c r="U7" s="121">
        <f t="shared" ca="1" si="19"/>
        <v>151</v>
      </c>
      <c r="V7" s="90"/>
      <c r="W7" s="90"/>
      <c r="X7" s="75" t="str">
        <f>C120</f>
        <v>Péli Lada</v>
      </c>
      <c r="Y7" s="75" t="str">
        <f>C124</f>
        <v>PELÍCI</v>
      </c>
      <c r="Z7" s="77">
        <f>J120</f>
        <v>508</v>
      </c>
      <c r="AA7" s="76">
        <f>J121</f>
        <v>500</v>
      </c>
      <c r="AB7" s="76">
        <f>J122</f>
        <v>523</v>
      </c>
      <c r="AC7" s="76">
        <f>J123</f>
        <v>518</v>
      </c>
      <c r="AD7" s="76">
        <f>J124</f>
        <v>486</v>
      </c>
      <c r="AE7" s="76">
        <f>J125</f>
        <v>483</v>
      </c>
      <c r="AF7" s="76">
        <f>J126</f>
        <v>488</v>
      </c>
      <c r="AG7" s="76">
        <f>J127</f>
        <v>523</v>
      </c>
      <c r="AH7" s="76">
        <f>Q120</f>
        <v>480</v>
      </c>
      <c r="AI7" s="76">
        <f>Q121</f>
        <v>508</v>
      </c>
      <c r="AJ7" s="76">
        <f>Q122</f>
        <v>555</v>
      </c>
      <c r="AK7" s="76">
        <f>Q123</f>
        <v>520</v>
      </c>
      <c r="AL7" s="76">
        <f>Q124</f>
        <v>496</v>
      </c>
      <c r="AM7" s="76">
        <f>Q125</f>
        <v>493</v>
      </c>
      <c r="AN7" s="76">
        <f>Q126</f>
        <v>479</v>
      </c>
      <c r="AO7" s="76" t="e">
        <f>Q127</f>
        <v>#DIV/0!</v>
      </c>
      <c r="AP7" s="76">
        <f>S120</f>
        <v>504</v>
      </c>
      <c r="AQ7" s="75">
        <f>U120</f>
        <v>14</v>
      </c>
      <c r="AR7" s="75">
        <f>T120</f>
        <v>158</v>
      </c>
    </row>
    <row r="8" spans="1:44" ht="14.1" customHeight="1" x14ac:dyDescent="0.2">
      <c r="A8" s="87">
        <f t="shared" ca="1" si="0"/>
        <v>6</v>
      </c>
      <c r="B8" s="86" t="str">
        <f t="shared" ca="1" si="1"/>
        <v>Baník-Slavia</v>
      </c>
      <c r="C8" s="85" t="str">
        <f t="shared" ca="1" si="2"/>
        <v>Honl Roman</v>
      </c>
      <c r="D8" s="144">
        <f t="shared" ca="1" si="3"/>
        <v>516</v>
      </c>
      <c r="E8" s="144">
        <f t="shared" ca="1" si="4"/>
        <v>520</v>
      </c>
      <c r="F8" s="144">
        <f t="shared" ca="1" si="5"/>
        <v>493</v>
      </c>
      <c r="G8" s="144">
        <f t="shared" ca="1" si="6"/>
        <v>490</v>
      </c>
      <c r="H8" s="144">
        <f t="shared" ca="1" si="7"/>
        <v>490</v>
      </c>
      <c r="I8" s="144">
        <f t="shared" ca="1" si="8"/>
        <v>508</v>
      </c>
      <c r="J8" s="144">
        <f t="shared" ca="1" si="9"/>
        <v>509</v>
      </c>
      <c r="K8" s="144">
        <f t="shared" ca="1" si="10"/>
        <v>531</v>
      </c>
      <c r="L8" s="144">
        <f t="shared" ca="1" si="11"/>
        <v>519</v>
      </c>
      <c r="M8" s="144">
        <f t="shared" ca="1" si="20"/>
        <v>513</v>
      </c>
      <c r="N8" s="144">
        <f t="shared" ca="1" si="12"/>
        <v>529</v>
      </c>
      <c r="O8" s="144">
        <f t="shared" ca="1" si="13"/>
        <v>510</v>
      </c>
      <c r="P8" s="144">
        <f t="shared" ca="1" si="14"/>
        <v>496</v>
      </c>
      <c r="Q8" s="144">
        <f t="shared" ca="1" si="15"/>
        <v>535</v>
      </c>
      <c r="R8" s="144">
        <f t="shared" ca="1" si="16"/>
        <v>547</v>
      </c>
      <c r="S8" s="144" t="e">
        <f t="shared" ca="1" si="17"/>
        <v>#DIV/0!</v>
      </c>
      <c r="T8" s="145">
        <f t="shared" ca="1" si="18"/>
        <v>513.73333333333335</v>
      </c>
      <c r="U8" s="121">
        <f t="shared" ca="1" si="19"/>
        <v>151</v>
      </c>
      <c r="V8" s="90"/>
      <c r="W8" s="90"/>
      <c r="X8" s="75" t="str">
        <f>C128</f>
        <v>Péli Fridrich</v>
      </c>
      <c r="Y8" s="75" t="str">
        <f>C132</f>
        <v>PELÍCI</v>
      </c>
      <c r="Z8" s="76">
        <f>J128</f>
        <v>566</v>
      </c>
      <c r="AA8" s="77">
        <f>J129</f>
        <v>490</v>
      </c>
      <c r="AB8" s="77">
        <f>J130</f>
        <v>487</v>
      </c>
      <c r="AC8" s="77">
        <f>J131</f>
        <v>534</v>
      </c>
      <c r="AD8" s="77">
        <f>J132</f>
        <v>497</v>
      </c>
      <c r="AE8" s="77">
        <f>J133</f>
        <v>509</v>
      </c>
      <c r="AF8" s="77">
        <f>J134</f>
        <v>520</v>
      </c>
      <c r="AG8" s="77">
        <f>J135</f>
        <v>533</v>
      </c>
      <c r="AH8" s="77">
        <f>Q128</f>
        <v>505</v>
      </c>
      <c r="AI8" s="77">
        <f>Q129</f>
        <v>512</v>
      </c>
      <c r="AJ8" s="77">
        <f>Q130</f>
        <v>536</v>
      </c>
      <c r="AK8" s="77">
        <f>Q131</f>
        <v>522</v>
      </c>
      <c r="AL8" s="77">
        <f>Q132</f>
        <v>530</v>
      </c>
      <c r="AM8" s="77">
        <f>Q133</f>
        <v>506</v>
      </c>
      <c r="AN8" s="77">
        <f>Q134</f>
        <v>532</v>
      </c>
      <c r="AO8" s="77" t="e">
        <f>Q135</f>
        <v>#DIV/0!</v>
      </c>
      <c r="AP8" s="76">
        <f>S128</f>
        <v>518.6</v>
      </c>
      <c r="AQ8" s="75">
        <f>U128</f>
        <v>3</v>
      </c>
      <c r="AR8" s="75">
        <f>T128</f>
        <v>161</v>
      </c>
    </row>
    <row r="9" spans="1:44" ht="14.1" customHeight="1" x14ac:dyDescent="0.2">
      <c r="A9" s="87">
        <f t="shared" ca="1" si="0"/>
        <v>7</v>
      </c>
      <c r="B9" s="86" t="str">
        <f t="shared" ca="1" si="1"/>
        <v>Amatéři z Kocourkova</v>
      </c>
      <c r="C9" s="85" t="str">
        <f t="shared" ca="1" si="2"/>
        <v>Klus Jaroslav</v>
      </c>
      <c r="D9" s="144">
        <f t="shared" ca="1" si="3"/>
        <v>515</v>
      </c>
      <c r="E9" s="144">
        <f t="shared" ca="1" si="4"/>
        <v>520</v>
      </c>
      <c r="F9" s="144">
        <f t="shared" ca="1" si="5"/>
        <v>546</v>
      </c>
      <c r="G9" s="144">
        <f t="shared" ca="1" si="6"/>
        <v>501</v>
      </c>
      <c r="H9" s="144">
        <f t="shared" ca="1" si="7"/>
        <v>518</v>
      </c>
      <c r="I9" s="144">
        <f t="shared" ca="1" si="8"/>
        <v>512</v>
      </c>
      <c r="J9" s="144">
        <f t="shared" ca="1" si="9"/>
        <v>484</v>
      </c>
      <c r="K9" s="144">
        <f t="shared" ca="1" si="10"/>
        <v>494</v>
      </c>
      <c r="L9" s="144">
        <f t="shared" ca="1" si="11"/>
        <v>518</v>
      </c>
      <c r="M9" s="144">
        <f t="shared" ca="1" si="20"/>
        <v>518</v>
      </c>
      <c r="N9" s="144">
        <f t="shared" ca="1" si="12"/>
        <v>493</v>
      </c>
      <c r="O9" s="144">
        <f t="shared" ca="1" si="13"/>
        <v>514</v>
      </c>
      <c r="P9" s="144">
        <f t="shared" ca="1" si="14"/>
        <v>536</v>
      </c>
      <c r="Q9" s="144">
        <f t="shared" ca="1" si="15"/>
        <v>517</v>
      </c>
      <c r="R9" s="144">
        <f t="shared" ca="1" si="16"/>
        <v>517</v>
      </c>
      <c r="S9" s="144" t="e">
        <f t="shared" ca="1" si="17"/>
        <v>#DIV/0!</v>
      </c>
      <c r="T9" s="145">
        <f t="shared" ca="1" si="18"/>
        <v>513.5333333333333</v>
      </c>
      <c r="U9" s="121">
        <f t="shared" ca="1" si="19"/>
        <v>152</v>
      </c>
      <c r="V9" s="90"/>
      <c r="W9" s="90"/>
      <c r="X9" s="75" t="str">
        <f>C136</f>
        <v>Honlová Martina</v>
      </c>
      <c r="Y9" s="75" t="str">
        <f>C140</f>
        <v>Baník-Slavia</v>
      </c>
      <c r="Z9" s="76">
        <f>J136</f>
        <v>470</v>
      </c>
      <c r="AA9" s="76">
        <f>J137</f>
        <v>494</v>
      </c>
      <c r="AB9" s="76">
        <f>J138</f>
        <v>506</v>
      </c>
      <c r="AC9" s="76">
        <f>J139</f>
        <v>473</v>
      </c>
      <c r="AD9" s="76">
        <f>J140</f>
        <v>489</v>
      </c>
      <c r="AE9" s="76">
        <f>J141</f>
        <v>534</v>
      </c>
      <c r="AF9" s="76">
        <f>J142</f>
        <v>442</v>
      </c>
      <c r="AG9" s="76">
        <f>J143</f>
        <v>507</v>
      </c>
      <c r="AH9" s="76">
        <f>Q136</f>
        <v>500</v>
      </c>
      <c r="AI9" s="76">
        <f>Q137</f>
        <v>510</v>
      </c>
      <c r="AJ9" s="76">
        <f>Q138</f>
        <v>390</v>
      </c>
      <c r="AK9" s="76">
        <f>Q139</f>
        <v>502</v>
      </c>
      <c r="AL9" s="76">
        <f>Q140</f>
        <v>507</v>
      </c>
      <c r="AM9" s="76">
        <f>Q141</f>
        <v>492</v>
      </c>
      <c r="AN9" s="76">
        <f>Q142</f>
        <v>453</v>
      </c>
      <c r="AO9" s="76" t="e">
        <f>Q143</f>
        <v>#DIV/0!</v>
      </c>
      <c r="AP9" s="76">
        <f>S136</f>
        <v>484.6</v>
      </c>
      <c r="AQ9" s="75">
        <f>U136</f>
        <v>22</v>
      </c>
      <c r="AR9" s="75">
        <f>T136</f>
        <v>156</v>
      </c>
    </row>
    <row r="10" spans="1:44" ht="14.1" customHeight="1" x14ac:dyDescent="0.2">
      <c r="A10" s="87">
        <f t="shared" ca="1" si="0"/>
        <v>8</v>
      </c>
      <c r="B10" s="86" t="str">
        <f t="shared" ca="1" si="1"/>
        <v>Draci</v>
      </c>
      <c r="C10" s="85" t="str">
        <f t="shared" ca="1" si="2"/>
        <v>Zaškolný Vojtěch</v>
      </c>
      <c r="D10" s="144">
        <f t="shared" ca="1" si="3"/>
        <v>516</v>
      </c>
      <c r="E10" s="144">
        <f t="shared" ca="1" si="4"/>
        <v>514</v>
      </c>
      <c r="F10" s="144">
        <f t="shared" ca="1" si="5"/>
        <v>487</v>
      </c>
      <c r="G10" s="144">
        <f t="shared" ca="1" si="6"/>
        <v>511</v>
      </c>
      <c r="H10" s="144">
        <f t="shared" ca="1" si="7"/>
        <v>526</v>
      </c>
      <c r="I10" s="144">
        <f t="shared" ca="1" si="8"/>
        <v>491</v>
      </c>
      <c r="J10" s="144">
        <f t="shared" ca="1" si="9"/>
        <v>546</v>
      </c>
      <c r="K10" s="144">
        <f t="shared" ca="1" si="10"/>
        <v>528</v>
      </c>
      <c r="L10" s="144">
        <f t="shared" ca="1" si="11"/>
        <v>512</v>
      </c>
      <c r="M10" s="144">
        <f t="shared" ca="1" si="20"/>
        <v>480</v>
      </c>
      <c r="N10" s="144">
        <f t="shared" ca="1" si="12"/>
        <v>519</v>
      </c>
      <c r="O10" s="144" t="e">
        <f t="shared" ca="1" si="13"/>
        <v>#DIV/0!</v>
      </c>
      <c r="P10" s="144" t="e">
        <f t="shared" ca="1" si="14"/>
        <v>#DIV/0!</v>
      </c>
      <c r="Q10" s="144" t="e">
        <f t="shared" ca="1" si="15"/>
        <v>#DIV/0!</v>
      </c>
      <c r="R10" s="144" t="e">
        <f t="shared" ca="1" si="16"/>
        <v>#DIV/0!</v>
      </c>
      <c r="S10" s="144" t="e">
        <f t="shared" ca="1" si="17"/>
        <v>#DIV/0!</v>
      </c>
      <c r="T10" s="145">
        <f t="shared" ca="1" si="18"/>
        <v>511.81818181818181</v>
      </c>
      <c r="U10" s="121">
        <f t="shared" ca="1" si="19"/>
        <v>148</v>
      </c>
      <c r="V10" s="89"/>
      <c r="W10" s="78"/>
      <c r="X10" s="75" t="str">
        <f>C144</f>
        <v>Honl Roman</v>
      </c>
      <c r="Y10" s="75" t="str">
        <f>C148</f>
        <v>Baník-Slavia</v>
      </c>
      <c r="Z10" s="77">
        <f>J144</f>
        <v>516</v>
      </c>
      <c r="AA10" s="77">
        <f>J145</f>
        <v>520</v>
      </c>
      <c r="AB10" s="76">
        <f>J146</f>
        <v>493</v>
      </c>
      <c r="AC10" s="76">
        <f>J147</f>
        <v>490</v>
      </c>
      <c r="AD10" s="76">
        <f>J148</f>
        <v>490</v>
      </c>
      <c r="AE10" s="76">
        <f>J149</f>
        <v>508</v>
      </c>
      <c r="AF10" s="76">
        <f>J150</f>
        <v>509</v>
      </c>
      <c r="AG10" s="76">
        <f>J151</f>
        <v>531</v>
      </c>
      <c r="AH10" s="76">
        <f>Q144</f>
        <v>519</v>
      </c>
      <c r="AI10" s="77">
        <f>Q145</f>
        <v>513</v>
      </c>
      <c r="AJ10" s="76">
        <f>Q146</f>
        <v>529</v>
      </c>
      <c r="AK10" s="76">
        <f>Q147</f>
        <v>510</v>
      </c>
      <c r="AL10" s="76">
        <f>Q148</f>
        <v>496</v>
      </c>
      <c r="AM10" s="76">
        <f>Q149</f>
        <v>535</v>
      </c>
      <c r="AN10" s="76">
        <f>Q150</f>
        <v>547</v>
      </c>
      <c r="AO10" s="76" t="e">
        <f>Q151</f>
        <v>#DIV/0!</v>
      </c>
      <c r="AP10" s="76">
        <f>S144</f>
        <v>513.73333333333335</v>
      </c>
      <c r="AQ10" s="75">
        <f>U144</f>
        <v>6</v>
      </c>
      <c r="AR10" s="75">
        <f>T144</f>
        <v>151</v>
      </c>
    </row>
    <row r="11" spans="1:44" ht="14.1" customHeight="1" x14ac:dyDescent="0.2">
      <c r="A11" s="87">
        <f t="shared" ca="1" si="0"/>
        <v>9</v>
      </c>
      <c r="B11" s="86" t="str">
        <f t="shared" ca="1" si="1"/>
        <v>REPEKA</v>
      </c>
      <c r="C11" s="85" t="str">
        <f t="shared" ca="1" si="2"/>
        <v>Nitka Karol</v>
      </c>
      <c r="D11" s="144">
        <f t="shared" ca="1" si="3"/>
        <v>498</v>
      </c>
      <c r="E11" s="144">
        <f t="shared" ca="1" si="4"/>
        <v>511</v>
      </c>
      <c r="F11" s="144">
        <f t="shared" ca="1" si="5"/>
        <v>515</v>
      </c>
      <c r="G11" s="144">
        <f t="shared" ca="1" si="6"/>
        <v>462</v>
      </c>
      <c r="H11" s="144">
        <f t="shared" ca="1" si="7"/>
        <v>549</v>
      </c>
      <c r="I11" s="144">
        <f t="shared" ca="1" si="8"/>
        <v>533</v>
      </c>
      <c r="J11" s="144">
        <f t="shared" ca="1" si="9"/>
        <v>535</v>
      </c>
      <c r="K11" s="144">
        <f t="shared" ca="1" si="10"/>
        <v>500</v>
      </c>
      <c r="L11" s="144">
        <f t="shared" ca="1" si="11"/>
        <v>503</v>
      </c>
      <c r="M11" s="144">
        <f t="shared" ca="1" si="20"/>
        <v>505</v>
      </c>
      <c r="N11" s="144">
        <f t="shared" ca="1" si="12"/>
        <v>539</v>
      </c>
      <c r="O11" s="144">
        <f t="shared" ca="1" si="13"/>
        <v>523</v>
      </c>
      <c r="P11" s="144">
        <f t="shared" ca="1" si="14"/>
        <v>502</v>
      </c>
      <c r="Q11" s="144">
        <f t="shared" ca="1" si="15"/>
        <v>500</v>
      </c>
      <c r="R11" s="144">
        <f t="shared" ca="1" si="16"/>
        <v>500</v>
      </c>
      <c r="S11" s="144" t="e">
        <f t="shared" ca="1" si="17"/>
        <v>#DIV/0!</v>
      </c>
      <c r="T11" s="145">
        <f t="shared" ca="1" si="18"/>
        <v>511.66666666666669</v>
      </c>
      <c r="U11" s="121">
        <f t="shared" ca="1" si="19"/>
        <v>149</v>
      </c>
      <c r="V11" s="78"/>
      <c r="W11" s="78"/>
      <c r="X11" s="75" t="str">
        <f>C152</f>
        <v>Nitka Karol</v>
      </c>
      <c r="Y11" s="75" t="str">
        <f>C156</f>
        <v>REPEKA</v>
      </c>
      <c r="Z11" s="76">
        <f>J152</f>
        <v>498</v>
      </c>
      <c r="AA11" s="76">
        <f>J153</f>
        <v>511</v>
      </c>
      <c r="AB11" s="77">
        <f>J154</f>
        <v>515</v>
      </c>
      <c r="AC11" s="77">
        <f>J155</f>
        <v>462</v>
      </c>
      <c r="AD11" s="77">
        <f>J156</f>
        <v>549</v>
      </c>
      <c r="AE11" s="77">
        <f>J157</f>
        <v>533</v>
      </c>
      <c r="AF11" s="77">
        <f>J158</f>
        <v>535</v>
      </c>
      <c r="AG11" s="77">
        <f>J159</f>
        <v>500</v>
      </c>
      <c r="AH11" s="77">
        <f>Q152</f>
        <v>503</v>
      </c>
      <c r="AI11" s="76">
        <f>Q153</f>
        <v>505</v>
      </c>
      <c r="AJ11" s="77">
        <f>Q154</f>
        <v>539</v>
      </c>
      <c r="AK11" s="77">
        <f>Q155</f>
        <v>523</v>
      </c>
      <c r="AL11" s="77">
        <f>Q156</f>
        <v>502</v>
      </c>
      <c r="AM11" s="77">
        <f>Q157</f>
        <v>500</v>
      </c>
      <c r="AN11" s="77">
        <f>Q158</f>
        <v>500</v>
      </c>
      <c r="AO11" s="77" t="e">
        <f>Q159</f>
        <v>#DIV/0!</v>
      </c>
      <c r="AP11" s="76">
        <f>S152</f>
        <v>511.66666666666669</v>
      </c>
      <c r="AQ11" s="75">
        <f>U152</f>
        <v>9</v>
      </c>
      <c r="AR11" s="75">
        <f>T152</f>
        <v>149</v>
      </c>
    </row>
    <row r="12" spans="1:44" ht="14.1" customHeight="1" x14ac:dyDescent="0.2">
      <c r="A12" s="87">
        <f t="shared" ca="1" si="0"/>
        <v>10</v>
      </c>
      <c r="B12" s="86" t="str">
        <f t="shared" ca="1" si="1"/>
        <v>HEKRA</v>
      </c>
      <c r="C12" s="85" t="str">
        <f t="shared" ca="1" si="2"/>
        <v>Krajčí Libor</v>
      </c>
      <c r="D12" s="144">
        <f t="shared" ca="1" si="3"/>
        <v>512</v>
      </c>
      <c r="E12" s="144">
        <f t="shared" ca="1" si="4"/>
        <v>499</v>
      </c>
      <c r="F12" s="144">
        <f t="shared" ca="1" si="5"/>
        <v>468</v>
      </c>
      <c r="G12" s="144">
        <f t="shared" ca="1" si="6"/>
        <v>504</v>
      </c>
      <c r="H12" s="144">
        <f t="shared" ca="1" si="7"/>
        <v>568</v>
      </c>
      <c r="I12" s="144">
        <f t="shared" ca="1" si="8"/>
        <v>508</v>
      </c>
      <c r="J12" s="144">
        <f t="shared" ca="1" si="9"/>
        <v>487</v>
      </c>
      <c r="K12" s="144">
        <f t="shared" ca="1" si="10"/>
        <v>539</v>
      </c>
      <c r="L12" s="144">
        <f t="shared" ca="1" si="11"/>
        <v>495</v>
      </c>
      <c r="M12" s="144">
        <f t="shared" ca="1" si="20"/>
        <v>491</v>
      </c>
      <c r="N12" s="144">
        <f t="shared" ca="1" si="12"/>
        <v>513</v>
      </c>
      <c r="O12" s="144">
        <f t="shared" ca="1" si="13"/>
        <v>516</v>
      </c>
      <c r="P12" s="144">
        <f t="shared" ca="1" si="14"/>
        <v>520</v>
      </c>
      <c r="Q12" s="144">
        <f t="shared" ca="1" si="15"/>
        <v>529</v>
      </c>
      <c r="R12" s="144">
        <f t="shared" ca="1" si="16"/>
        <v>509</v>
      </c>
      <c r="S12" s="144" t="e">
        <f t="shared" ca="1" si="17"/>
        <v>#DIV/0!</v>
      </c>
      <c r="T12" s="145">
        <f t="shared" ca="1" si="18"/>
        <v>510.53333333333336</v>
      </c>
      <c r="U12" s="121">
        <f t="shared" ca="1" si="19"/>
        <v>154</v>
      </c>
      <c r="V12" s="78"/>
      <c r="W12" s="78"/>
      <c r="X12" s="75" t="str">
        <f>C160</f>
        <v>Světlík René</v>
      </c>
      <c r="Y12" s="75" t="str">
        <f>C164</f>
        <v>REPEKA</v>
      </c>
      <c r="Z12" s="77">
        <f>J160</f>
        <v>488</v>
      </c>
      <c r="AA12" s="77">
        <f>J161</f>
        <v>461</v>
      </c>
      <c r="AB12" s="76">
        <f>J162</f>
        <v>510</v>
      </c>
      <c r="AC12" s="76">
        <f>J163</f>
        <v>539</v>
      </c>
      <c r="AD12" s="76">
        <f>J164</f>
        <v>515</v>
      </c>
      <c r="AE12" s="76">
        <f>J165</f>
        <v>479</v>
      </c>
      <c r="AF12" s="76">
        <f>J166</f>
        <v>518</v>
      </c>
      <c r="AG12" s="76">
        <f>J167</f>
        <v>495</v>
      </c>
      <c r="AH12" s="76">
        <f>Q160</f>
        <v>511</v>
      </c>
      <c r="AI12" s="77">
        <f>Q161</f>
        <v>474</v>
      </c>
      <c r="AJ12" s="76">
        <f>Q162</f>
        <v>520</v>
      </c>
      <c r="AK12" s="76">
        <f>Q163</f>
        <v>483</v>
      </c>
      <c r="AL12" s="76">
        <f>Q164</f>
        <v>528</v>
      </c>
      <c r="AM12" s="76">
        <f>Q165</f>
        <v>532</v>
      </c>
      <c r="AN12" s="76">
        <f>Q166</f>
        <v>524</v>
      </c>
      <c r="AO12" s="76" t="e">
        <f>Q167</f>
        <v>#DIV/0!</v>
      </c>
      <c r="AP12" s="76">
        <f>S160</f>
        <v>505.13333333333333</v>
      </c>
      <c r="AQ12" s="75">
        <f>U160</f>
        <v>13</v>
      </c>
      <c r="AR12" s="75">
        <f>T160</f>
        <v>149</v>
      </c>
    </row>
    <row r="13" spans="1:44" ht="14.1" customHeight="1" x14ac:dyDescent="0.2">
      <c r="A13" s="87">
        <f t="shared" ca="1" si="0"/>
        <v>11</v>
      </c>
      <c r="B13" s="86" t="str">
        <f t="shared" ca="1" si="1"/>
        <v>STS Holčovice Brod</v>
      </c>
      <c r="C13" s="85" t="str">
        <f t="shared" ca="1" si="2"/>
        <v>Zaškolný Jan</v>
      </c>
      <c r="D13" s="144">
        <f t="shared" ca="1" si="3"/>
        <v>471</v>
      </c>
      <c r="E13" s="144">
        <f t="shared" ca="1" si="4"/>
        <v>520</v>
      </c>
      <c r="F13" s="144">
        <f t="shared" ca="1" si="5"/>
        <v>524</v>
      </c>
      <c r="G13" s="144">
        <f t="shared" ca="1" si="6"/>
        <v>532</v>
      </c>
      <c r="H13" s="144">
        <f t="shared" ca="1" si="7"/>
        <v>507</v>
      </c>
      <c r="I13" s="144">
        <f t="shared" ca="1" si="8"/>
        <v>522</v>
      </c>
      <c r="J13" s="144">
        <f t="shared" ca="1" si="9"/>
        <v>495</v>
      </c>
      <c r="K13" s="144">
        <f t="shared" ca="1" si="10"/>
        <v>465</v>
      </c>
      <c r="L13" s="144">
        <f t="shared" ca="1" si="11"/>
        <v>514</v>
      </c>
      <c r="M13" s="144">
        <f t="shared" ca="1" si="20"/>
        <v>530</v>
      </c>
      <c r="N13" s="144">
        <f t="shared" ca="1" si="12"/>
        <v>479</v>
      </c>
      <c r="O13" s="144">
        <f t="shared" ca="1" si="13"/>
        <v>547</v>
      </c>
      <c r="P13" s="144">
        <f t="shared" ca="1" si="14"/>
        <v>483</v>
      </c>
      <c r="Q13" s="144">
        <f t="shared" ca="1" si="15"/>
        <v>544</v>
      </c>
      <c r="R13" s="144">
        <f t="shared" ca="1" si="16"/>
        <v>516</v>
      </c>
      <c r="S13" s="144" t="e">
        <f t="shared" ca="1" si="17"/>
        <v>#DIV/0!</v>
      </c>
      <c r="T13" s="145">
        <f t="shared" ca="1" si="18"/>
        <v>509.93333333333334</v>
      </c>
      <c r="U13" s="121">
        <f t="shared" ca="1" si="19"/>
        <v>146</v>
      </c>
      <c r="V13" s="78"/>
      <c r="W13" s="78"/>
      <c r="X13" s="75" t="str">
        <f>C168</f>
        <v>Zaškolná Hana</v>
      </c>
      <c r="Y13" s="75" t="str">
        <f>C172</f>
        <v>Pozdní sběr</v>
      </c>
      <c r="Z13" s="76">
        <f>J168</f>
        <v>484</v>
      </c>
      <c r="AA13" s="76">
        <f>J169</f>
        <v>499</v>
      </c>
      <c r="AB13" s="76">
        <f>J170</f>
        <v>474</v>
      </c>
      <c r="AC13" s="76">
        <f>J171</f>
        <v>507</v>
      </c>
      <c r="AD13" s="76">
        <f>J172</f>
        <v>493</v>
      </c>
      <c r="AE13" s="76">
        <f>J173</f>
        <v>454</v>
      </c>
      <c r="AF13" s="76">
        <f>J174</f>
        <v>514</v>
      </c>
      <c r="AG13" s="76">
        <f>J175</f>
        <v>474</v>
      </c>
      <c r="AH13" s="76">
        <f>Q168</f>
        <v>488</v>
      </c>
      <c r="AI13" s="76">
        <f>Q169</f>
        <v>482</v>
      </c>
      <c r="AJ13" s="76">
        <f>Q170</f>
        <v>514</v>
      </c>
      <c r="AK13" s="76">
        <f>Q171</f>
        <v>466</v>
      </c>
      <c r="AL13" s="76">
        <f>Q172</f>
        <v>485</v>
      </c>
      <c r="AM13" s="76">
        <f>Q173</f>
        <v>490</v>
      </c>
      <c r="AN13" s="76">
        <f>Q174</f>
        <v>506</v>
      </c>
      <c r="AO13" s="76" t="e">
        <f>Q175</f>
        <v>#DIV/0!</v>
      </c>
      <c r="AP13" s="76">
        <f>S168</f>
        <v>488.66666666666669</v>
      </c>
      <c r="AQ13" s="75">
        <f>U168</f>
        <v>17</v>
      </c>
      <c r="AR13" s="75">
        <f>T168</f>
        <v>150</v>
      </c>
    </row>
    <row r="14" spans="1:44" ht="14.1" customHeight="1" x14ac:dyDescent="0.2">
      <c r="A14" s="87">
        <f t="shared" ca="1" si="0"/>
        <v>12</v>
      </c>
      <c r="B14" s="86" t="str">
        <f t="shared" ca="1" si="1"/>
        <v>Ecka Pucka</v>
      </c>
      <c r="C14" s="85" t="str">
        <f t="shared" ca="1" si="2"/>
        <v>Dendis Štefan</v>
      </c>
      <c r="D14" s="144">
        <f t="shared" ca="1" si="3"/>
        <v>544</v>
      </c>
      <c r="E14" s="144">
        <f t="shared" ca="1" si="4"/>
        <v>526</v>
      </c>
      <c r="F14" s="144">
        <f t="shared" ca="1" si="5"/>
        <v>493</v>
      </c>
      <c r="G14" s="144">
        <f t="shared" ca="1" si="6"/>
        <v>511</v>
      </c>
      <c r="H14" s="144">
        <f t="shared" ca="1" si="7"/>
        <v>535</v>
      </c>
      <c r="I14" s="144">
        <f t="shared" ca="1" si="8"/>
        <v>487</v>
      </c>
      <c r="J14" s="144">
        <f t="shared" ca="1" si="9"/>
        <v>533</v>
      </c>
      <c r="K14" s="144">
        <f t="shared" ca="1" si="10"/>
        <v>515</v>
      </c>
      <c r="L14" s="144">
        <f t="shared" ca="1" si="11"/>
        <v>469</v>
      </c>
      <c r="M14" s="144">
        <f t="shared" ca="1" si="20"/>
        <v>532</v>
      </c>
      <c r="N14" s="144">
        <f t="shared" ca="1" si="12"/>
        <v>525</v>
      </c>
      <c r="O14" s="144">
        <f t="shared" ca="1" si="13"/>
        <v>494</v>
      </c>
      <c r="P14" s="144">
        <f t="shared" ca="1" si="14"/>
        <v>459</v>
      </c>
      <c r="Q14" s="144">
        <f t="shared" ca="1" si="15"/>
        <v>497</v>
      </c>
      <c r="R14" s="144">
        <f t="shared" ca="1" si="16"/>
        <v>503</v>
      </c>
      <c r="S14" s="144" t="e">
        <f t="shared" ca="1" si="17"/>
        <v>#DIV/0!</v>
      </c>
      <c r="T14" s="145">
        <f t="shared" ca="1" si="18"/>
        <v>508.2</v>
      </c>
      <c r="U14" s="121">
        <f t="shared" ca="1" si="19"/>
        <v>144</v>
      </c>
      <c r="V14" s="78"/>
      <c r="W14" s="78"/>
      <c r="X14" s="75" t="str">
        <f>C176</f>
        <v>Kuttler Petr</v>
      </c>
      <c r="Y14" s="75" t="str">
        <f>C180</f>
        <v>Pozdní sběr</v>
      </c>
      <c r="Z14" s="76">
        <f>J176</f>
        <v>508</v>
      </c>
      <c r="AA14" s="77">
        <f>J177</f>
        <v>526</v>
      </c>
      <c r="AB14" s="76">
        <f>J178</f>
        <v>507</v>
      </c>
      <c r="AC14" s="76">
        <f>J179</f>
        <v>524</v>
      </c>
      <c r="AD14" s="76">
        <f>J180</f>
        <v>540</v>
      </c>
      <c r="AE14" s="76">
        <f>J181</f>
        <v>552</v>
      </c>
      <c r="AF14" s="76">
        <f>J182</f>
        <v>498</v>
      </c>
      <c r="AG14" s="76">
        <f>J183</f>
        <v>481</v>
      </c>
      <c r="AH14" s="76">
        <f>Q176</f>
        <v>506</v>
      </c>
      <c r="AI14" s="77">
        <f>Q177</f>
        <v>520</v>
      </c>
      <c r="AJ14" s="76">
        <f>Q178</f>
        <v>523</v>
      </c>
      <c r="AK14" s="76">
        <f>Q179</f>
        <v>537</v>
      </c>
      <c r="AL14" s="76">
        <f>Q180</f>
        <v>523</v>
      </c>
      <c r="AM14" s="76">
        <f>Q181</f>
        <v>512</v>
      </c>
      <c r="AN14" s="76">
        <f>Q182</f>
        <v>552</v>
      </c>
      <c r="AO14" s="76" t="e">
        <f>Q183</f>
        <v>#DIV/0!</v>
      </c>
      <c r="AP14" s="76">
        <f>S176</f>
        <v>520.6</v>
      </c>
      <c r="AQ14" s="75">
        <f>U176</f>
        <v>2</v>
      </c>
      <c r="AR14" s="75">
        <f>T176</f>
        <v>151</v>
      </c>
    </row>
    <row r="15" spans="1:44" ht="14.1" customHeight="1" x14ac:dyDescent="0.2">
      <c r="A15" s="87">
        <f t="shared" ca="1" si="0"/>
        <v>13</v>
      </c>
      <c r="B15" s="86" t="str">
        <f t="shared" ca="1" si="1"/>
        <v>REPEKA</v>
      </c>
      <c r="C15" s="85" t="str">
        <f t="shared" ca="1" si="2"/>
        <v>Světlík René</v>
      </c>
      <c r="D15" s="144">
        <f t="shared" ca="1" si="3"/>
        <v>488</v>
      </c>
      <c r="E15" s="144">
        <f t="shared" ca="1" si="4"/>
        <v>461</v>
      </c>
      <c r="F15" s="144">
        <f t="shared" ca="1" si="5"/>
        <v>510</v>
      </c>
      <c r="G15" s="144">
        <f t="shared" ca="1" si="6"/>
        <v>539</v>
      </c>
      <c r="H15" s="144">
        <f t="shared" ca="1" si="7"/>
        <v>515</v>
      </c>
      <c r="I15" s="144">
        <f t="shared" ca="1" si="8"/>
        <v>479</v>
      </c>
      <c r="J15" s="144">
        <f t="shared" ca="1" si="9"/>
        <v>518</v>
      </c>
      <c r="K15" s="144">
        <f t="shared" ca="1" si="10"/>
        <v>495</v>
      </c>
      <c r="L15" s="144">
        <f t="shared" ca="1" si="11"/>
        <v>511</v>
      </c>
      <c r="M15" s="144">
        <f t="shared" ca="1" si="20"/>
        <v>474</v>
      </c>
      <c r="N15" s="144">
        <f t="shared" ca="1" si="12"/>
        <v>520</v>
      </c>
      <c r="O15" s="144">
        <f t="shared" ca="1" si="13"/>
        <v>483</v>
      </c>
      <c r="P15" s="144">
        <f t="shared" ca="1" si="14"/>
        <v>528</v>
      </c>
      <c r="Q15" s="144">
        <f t="shared" ca="1" si="15"/>
        <v>532</v>
      </c>
      <c r="R15" s="144">
        <f t="shared" ca="1" si="16"/>
        <v>524</v>
      </c>
      <c r="S15" s="144" t="e">
        <f t="shared" ca="1" si="17"/>
        <v>#DIV/0!</v>
      </c>
      <c r="T15" s="145">
        <f t="shared" ca="1" si="18"/>
        <v>505.13333333333333</v>
      </c>
      <c r="U15" s="121">
        <f t="shared" ca="1" si="19"/>
        <v>149</v>
      </c>
      <c r="V15" s="78"/>
      <c r="W15" s="78"/>
      <c r="X15" s="75" t="str">
        <f>C184</f>
        <v>Ševčíková Mirka</v>
      </c>
      <c r="Y15" s="75" t="str">
        <f>C188</f>
        <v>Pampelišky</v>
      </c>
      <c r="Z15" s="77">
        <f>J184</f>
        <v>476</v>
      </c>
      <c r="AA15" s="76">
        <f>J185</f>
        <v>462</v>
      </c>
      <c r="AB15" s="77">
        <f>J186</f>
        <v>458</v>
      </c>
      <c r="AC15" s="77">
        <f>J187</f>
        <v>498</v>
      </c>
      <c r="AD15" s="77">
        <f>J188</f>
        <v>491</v>
      </c>
      <c r="AE15" s="77">
        <f>J189</f>
        <v>499</v>
      </c>
      <c r="AF15" s="77">
        <f>J190</f>
        <v>473</v>
      </c>
      <c r="AG15" s="77">
        <f>J191</f>
        <v>450</v>
      </c>
      <c r="AH15" s="77" t="e">
        <f>Q184</f>
        <v>#DIV/0!</v>
      </c>
      <c r="AI15" s="76" t="e">
        <f>Q185</f>
        <v>#DIV/0!</v>
      </c>
      <c r="AJ15" s="77" t="e">
        <f>Q186</f>
        <v>#DIV/0!</v>
      </c>
      <c r="AK15" s="77" t="e">
        <f>Q187</f>
        <v>#DIV/0!</v>
      </c>
      <c r="AL15" s="77" t="e">
        <f>Q188</f>
        <v>#DIV/0!</v>
      </c>
      <c r="AM15" s="77" t="e">
        <f>Q189</f>
        <v>#DIV/0!</v>
      </c>
      <c r="AN15" s="77" t="e">
        <f>Q190</f>
        <v>#DIV/0!</v>
      </c>
      <c r="AO15" s="77" t="e">
        <f>Q191</f>
        <v>#DIV/0!</v>
      </c>
      <c r="AP15" s="76">
        <f>S184</f>
        <v>475.875</v>
      </c>
      <c r="AQ15" s="75">
        <f>U184</f>
        <v>25</v>
      </c>
      <c r="AR15" s="75">
        <f>T184</f>
        <v>140</v>
      </c>
    </row>
    <row r="16" spans="1:44" ht="14.1" customHeight="1" x14ac:dyDescent="0.2">
      <c r="A16" s="87">
        <f t="shared" ca="1" si="0"/>
        <v>14</v>
      </c>
      <c r="B16" s="86" t="str">
        <f t="shared" ca="1" si="1"/>
        <v>PELÍCI</v>
      </c>
      <c r="C16" s="85" t="str">
        <f t="shared" ca="1" si="2"/>
        <v>Péli Lada</v>
      </c>
      <c r="D16" s="144">
        <f t="shared" ca="1" si="3"/>
        <v>508</v>
      </c>
      <c r="E16" s="144">
        <f t="shared" ca="1" si="4"/>
        <v>500</v>
      </c>
      <c r="F16" s="144">
        <f t="shared" ca="1" si="5"/>
        <v>523</v>
      </c>
      <c r="G16" s="144">
        <f t="shared" ca="1" si="6"/>
        <v>518</v>
      </c>
      <c r="H16" s="144">
        <f t="shared" ca="1" si="7"/>
        <v>486</v>
      </c>
      <c r="I16" s="144">
        <f t="shared" ca="1" si="8"/>
        <v>483</v>
      </c>
      <c r="J16" s="144">
        <f t="shared" ca="1" si="9"/>
        <v>488</v>
      </c>
      <c r="K16" s="144">
        <f t="shared" ca="1" si="10"/>
        <v>523</v>
      </c>
      <c r="L16" s="144">
        <f t="shared" ca="1" si="11"/>
        <v>480</v>
      </c>
      <c r="M16" s="144">
        <f t="shared" ca="1" si="20"/>
        <v>508</v>
      </c>
      <c r="N16" s="144">
        <f t="shared" ca="1" si="12"/>
        <v>555</v>
      </c>
      <c r="O16" s="144">
        <f t="shared" ca="1" si="13"/>
        <v>520</v>
      </c>
      <c r="P16" s="144">
        <f t="shared" ca="1" si="14"/>
        <v>496</v>
      </c>
      <c r="Q16" s="144">
        <f t="shared" ca="1" si="15"/>
        <v>493</v>
      </c>
      <c r="R16" s="144">
        <f t="shared" ca="1" si="16"/>
        <v>479</v>
      </c>
      <c r="S16" s="144" t="e">
        <f t="shared" ca="1" si="17"/>
        <v>#DIV/0!</v>
      </c>
      <c r="T16" s="145">
        <f t="shared" ca="1" si="18"/>
        <v>504</v>
      </c>
      <c r="U16" s="121">
        <f t="shared" ca="1" si="19"/>
        <v>158</v>
      </c>
      <c r="V16" s="78"/>
      <c r="W16" s="78"/>
      <c r="X16" s="75" t="str">
        <f>C192</f>
        <v>Piska Jaromír</v>
      </c>
      <c r="Y16" s="75" t="str">
        <f>C196</f>
        <v>Pampelišky</v>
      </c>
      <c r="Z16" s="76">
        <f>J192</f>
        <v>509</v>
      </c>
      <c r="AA16" s="77">
        <f>J193</f>
        <v>480</v>
      </c>
      <c r="AB16" s="76">
        <f>J194</f>
        <v>523</v>
      </c>
      <c r="AC16" s="76">
        <f>J195</f>
        <v>512</v>
      </c>
      <c r="AD16" s="76">
        <f>J196</f>
        <v>525</v>
      </c>
      <c r="AE16" s="76">
        <f>J197</f>
        <v>501</v>
      </c>
      <c r="AF16" s="76">
        <f>J198</f>
        <v>490</v>
      </c>
      <c r="AG16" s="76">
        <f>J199</f>
        <v>473</v>
      </c>
      <c r="AH16" s="76">
        <f>Q192</f>
        <v>491</v>
      </c>
      <c r="AI16" s="77">
        <f>Q193</f>
        <v>492</v>
      </c>
      <c r="AJ16" s="76" t="e">
        <f>Q194</f>
        <v>#DIV/0!</v>
      </c>
      <c r="AK16" s="76" t="e">
        <f>Q195</f>
        <v>#DIV/0!</v>
      </c>
      <c r="AL16" s="76" t="e">
        <f>Q196</f>
        <v>#DIV/0!</v>
      </c>
      <c r="AM16" s="76" t="e">
        <f>Q197</f>
        <v>#DIV/0!</v>
      </c>
      <c r="AN16" s="76" t="e">
        <f>Q198</f>
        <v>#DIV/0!</v>
      </c>
      <c r="AO16" s="76" t="e">
        <f>Q199</f>
        <v>#DIV/0!</v>
      </c>
      <c r="AP16" s="76">
        <f>S192</f>
        <v>499.6</v>
      </c>
      <c r="AQ16" s="75">
        <f>U192</f>
        <v>15</v>
      </c>
      <c r="AR16" s="75">
        <f>T192</f>
        <v>147</v>
      </c>
    </row>
    <row r="17" spans="1:44" ht="14.1" customHeight="1" x14ac:dyDescent="0.2">
      <c r="A17" s="87">
        <f t="shared" ca="1" si="0"/>
        <v>15</v>
      </c>
      <c r="B17" s="86" t="str">
        <f t="shared" ca="1" si="1"/>
        <v>Pampelišky</v>
      </c>
      <c r="C17" s="85" t="str">
        <f t="shared" ca="1" si="2"/>
        <v>Piska Jaromír</v>
      </c>
      <c r="D17" s="144">
        <f t="shared" ca="1" si="3"/>
        <v>509</v>
      </c>
      <c r="E17" s="144">
        <f t="shared" ca="1" si="4"/>
        <v>480</v>
      </c>
      <c r="F17" s="144">
        <f t="shared" ca="1" si="5"/>
        <v>523</v>
      </c>
      <c r="G17" s="144">
        <f t="shared" ca="1" si="6"/>
        <v>512</v>
      </c>
      <c r="H17" s="144">
        <f t="shared" ca="1" si="7"/>
        <v>525</v>
      </c>
      <c r="I17" s="144">
        <f t="shared" ca="1" si="8"/>
        <v>501</v>
      </c>
      <c r="J17" s="144">
        <f t="shared" ca="1" si="9"/>
        <v>490</v>
      </c>
      <c r="K17" s="144">
        <f t="shared" ca="1" si="10"/>
        <v>473</v>
      </c>
      <c r="L17" s="144">
        <f t="shared" ca="1" si="11"/>
        <v>491</v>
      </c>
      <c r="M17" s="144">
        <f t="shared" ca="1" si="20"/>
        <v>492</v>
      </c>
      <c r="N17" s="144" t="e">
        <f t="shared" ca="1" si="12"/>
        <v>#DIV/0!</v>
      </c>
      <c r="O17" s="144" t="e">
        <f t="shared" ca="1" si="13"/>
        <v>#DIV/0!</v>
      </c>
      <c r="P17" s="144" t="e">
        <f t="shared" ca="1" si="14"/>
        <v>#DIV/0!</v>
      </c>
      <c r="Q17" s="144" t="e">
        <f t="shared" ca="1" si="15"/>
        <v>#DIV/0!</v>
      </c>
      <c r="R17" s="144" t="e">
        <f t="shared" ca="1" si="16"/>
        <v>#DIV/0!</v>
      </c>
      <c r="S17" s="144" t="e">
        <f t="shared" ca="1" si="17"/>
        <v>#DIV/0!</v>
      </c>
      <c r="T17" s="145">
        <f t="shared" ca="1" si="18"/>
        <v>499.6</v>
      </c>
      <c r="U17" s="121">
        <f t="shared" ca="1" si="19"/>
        <v>147</v>
      </c>
      <c r="V17" s="78"/>
      <c r="W17" s="78"/>
      <c r="X17" s="75" t="str">
        <f>C200</f>
        <v>Modlitba Lukáš</v>
      </c>
      <c r="Y17" s="75" t="str">
        <f>C204</f>
        <v>Pampelišky</v>
      </c>
      <c r="Z17" s="76">
        <f>J200</f>
        <v>545</v>
      </c>
      <c r="AA17" s="76">
        <f>J201</f>
        <v>501</v>
      </c>
      <c r="AB17" s="77">
        <f>J202</f>
        <v>490</v>
      </c>
      <c r="AC17" s="77">
        <f>J203</f>
        <v>559</v>
      </c>
      <c r="AD17" s="77">
        <f>J204</f>
        <v>550</v>
      </c>
      <c r="AE17" s="77">
        <f>J205</f>
        <v>504</v>
      </c>
      <c r="AF17" s="77">
        <f>J206</f>
        <v>538</v>
      </c>
      <c r="AG17" s="77">
        <f>J207</f>
        <v>554</v>
      </c>
      <c r="AH17" s="77">
        <f>Q200</f>
        <v>498</v>
      </c>
      <c r="AI17" s="76">
        <f>Q201</f>
        <v>538</v>
      </c>
      <c r="AJ17" s="77">
        <f>Q202</f>
        <v>518</v>
      </c>
      <c r="AK17" s="77">
        <f>Q203</f>
        <v>491</v>
      </c>
      <c r="AL17" s="77" t="e">
        <f>Q204</f>
        <v>#DIV/0!</v>
      </c>
      <c r="AM17" s="77" t="e">
        <f>Q205</f>
        <v>#DIV/0!</v>
      </c>
      <c r="AN17" s="77" t="e">
        <f>Q206</f>
        <v>#DIV/0!</v>
      </c>
      <c r="AO17" s="77" t="e">
        <f>Q207</f>
        <v>#DIV/0!</v>
      </c>
      <c r="AP17" s="76">
        <f>S200</f>
        <v>523.83333333333337</v>
      </c>
      <c r="AQ17" s="75">
        <f>U200</f>
        <v>1</v>
      </c>
      <c r="AR17" s="75">
        <f>T200</f>
        <v>151</v>
      </c>
    </row>
    <row r="18" spans="1:44" ht="14.1" customHeight="1" x14ac:dyDescent="0.2">
      <c r="A18" s="87">
        <f t="shared" ca="1" si="0"/>
        <v>16</v>
      </c>
      <c r="B18" s="86" t="str">
        <f t="shared" ca="1" si="1"/>
        <v>O nic nejde</v>
      </c>
      <c r="C18" s="85" t="str">
        <f t="shared" ca="1" si="2"/>
        <v>Richter Lubomír</v>
      </c>
      <c r="D18" s="144">
        <f t="shared" ca="1" si="3"/>
        <v>487</v>
      </c>
      <c r="E18" s="144">
        <f t="shared" ca="1" si="4"/>
        <v>488</v>
      </c>
      <c r="F18" s="144">
        <f t="shared" ca="1" si="5"/>
        <v>529</v>
      </c>
      <c r="G18" s="144">
        <f t="shared" ca="1" si="6"/>
        <v>505</v>
      </c>
      <c r="H18" s="144">
        <f t="shared" ca="1" si="7"/>
        <v>507</v>
      </c>
      <c r="I18" s="144">
        <f t="shared" ca="1" si="8"/>
        <v>519</v>
      </c>
      <c r="J18" s="144">
        <f t="shared" ca="1" si="9"/>
        <v>483</v>
      </c>
      <c r="K18" s="144">
        <f t="shared" ca="1" si="10"/>
        <v>463</v>
      </c>
      <c r="L18" s="144">
        <f t="shared" ca="1" si="11"/>
        <v>517</v>
      </c>
      <c r="M18" s="144">
        <f t="shared" ca="1" si="20"/>
        <v>514</v>
      </c>
      <c r="N18" s="144">
        <f t="shared" ca="1" si="12"/>
        <v>489</v>
      </c>
      <c r="O18" s="144">
        <f t="shared" ca="1" si="13"/>
        <v>505</v>
      </c>
      <c r="P18" s="144">
        <f t="shared" ca="1" si="14"/>
        <v>475</v>
      </c>
      <c r="Q18" s="144">
        <f t="shared" ca="1" si="15"/>
        <v>484</v>
      </c>
      <c r="R18" s="144">
        <f t="shared" ca="1" si="16"/>
        <v>468</v>
      </c>
      <c r="S18" s="144" t="e">
        <f t="shared" ca="1" si="17"/>
        <v>#DIV/0!</v>
      </c>
      <c r="T18" s="145">
        <f t="shared" ca="1" si="18"/>
        <v>495.53333333333336</v>
      </c>
      <c r="U18" s="121">
        <f t="shared" ca="1" si="19"/>
        <v>152</v>
      </c>
      <c r="V18" s="78"/>
      <c r="W18" s="78"/>
      <c r="X18" s="75" t="str">
        <f>C208</f>
        <v>Ševčík Martin</v>
      </c>
      <c r="Y18" s="75" t="str">
        <f>C212</f>
        <v>Narvani</v>
      </c>
      <c r="Z18" s="77">
        <f>J208</f>
        <v>527</v>
      </c>
      <c r="AA18" s="77">
        <f>J209</f>
        <v>487</v>
      </c>
      <c r="AB18" s="76">
        <f>J210</f>
        <v>476</v>
      </c>
      <c r="AC18" s="76">
        <f>J211</f>
        <v>483</v>
      </c>
      <c r="AD18" s="76">
        <f>J212</f>
        <v>460</v>
      </c>
      <c r="AE18" s="76">
        <f>J213</f>
        <v>493</v>
      </c>
      <c r="AF18" s="76">
        <f>J214</f>
        <v>476</v>
      </c>
      <c r="AG18" s="76">
        <f>J215</f>
        <v>445</v>
      </c>
      <c r="AH18" s="76">
        <f>Q208</f>
        <v>432</v>
      </c>
      <c r="AI18" s="77">
        <f>Q209</f>
        <v>495</v>
      </c>
      <c r="AJ18" s="76">
        <f>Q210</f>
        <v>482</v>
      </c>
      <c r="AK18" s="76">
        <f>Q211</f>
        <v>419</v>
      </c>
      <c r="AL18" s="76" t="e">
        <f>Q212</f>
        <v>#DIV/0!</v>
      </c>
      <c r="AM18" s="76" t="e">
        <f>Q213</f>
        <v>#DIV/0!</v>
      </c>
      <c r="AN18" s="76" t="e">
        <f>Q214</f>
        <v>#DIV/0!</v>
      </c>
      <c r="AO18" s="76" t="e">
        <f>Q215</f>
        <v>#DIV/0!</v>
      </c>
      <c r="AP18" s="76">
        <f>S208</f>
        <v>472.91666666666669</v>
      </c>
      <c r="AQ18" s="75">
        <f>U208</f>
        <v>27</v>
      </c>
      <c r="AR18" s="75">
        <f>T208</f>
        <v>147</v>
      </c>
    </row>
    <row r="19" spans="1:44" ht="14.1" customHeight="1" x14ac:dyDescent="0.2">
      <c r="A19" s="87">
        <f t="shared" ca="1" si="0"/>
        <v>17</v>
      </c>
      <c r="B19" s="86" t="str">
        <f t="shared" ca="1" si="1"/>
        <v>Pozdní sběr</v>
      </c>
      <c r="C19" s="85" t="str">
        <f t="shared" ca="1" si="2"/>
        <v>Zaškolná Hana</v>
      </c>
      <c r="D19" s="144">
        <f t="shared" ca="1" si="3"/>
        <v>484</v>
      </c>
      <c r="E19" s="144">
        <f t="shared" ca="1" si="4"/>
        <v>499</v>
      </c>
      <c r="F19" s="144">
        <f t="shared" ca="1" si="5"/>
        <v>474</v>
      </c>
      <c r="G19" s="144">
        <f t="shared" ca="1" si="6"/>
        <v>507</v>
      </c>
      <c r="H19" s="144">
        <f t="shared" ca="1" si="7"/>
        <v>493</v>
      </c>
      <c r="I19" s="144">
        <f t="shared" ca="1" si="8"/>
        <v>454</v>
      </c>
      <c r="J19" s="144">
        <f t="shared" ca="1" si="9"/>
        <v>514</v>
      </c>
      <c r="K19" s="144">
        <f t="shared" ca="1" si="10"/>
        <v>474</v>
      </c>
      <c r="L19" s="144">
        <f t="shared" ca="1" si="11"/>
        <v>488</v>
      </c>
      <c r="M19" s="144">
        <f t="shared" ca="1" si="20"/>
        <v>482</v>
      </c>
      <c r="N19" s="144">
        <f t="shared" ca="1" si="12"/>
        <v>514</v>
      </c>
      <c r="O19" s="144">
        <f t="shared" ca="1" si="13"/>
        <v>466</v>
      </c>
      <c r="P19" s="144">
        <f t="shared" ca="1" si="14"/>
        <v>485</v>
      </c>
      <c r="Q19" s="144">
        <f t="shared" ca="1" si="15"/>
        <v>490</v>
      </c>
      <c r="R19" s="144">
        <f t="shared" ca="1" si="16"/>
        <v>506</v>
      </c>
      <c r="S19" s="144" t="e">
        <f t="shared" ca="1" si="17"/>
        <v>#DIV/0!</v>
      </c>
      <c r="T19" s="145">
        <f t="shared" ca="1" si="18"/>
        <v>488.66666666666669</v>
      </c>
      <c r="U19" s="121">
        <f t="shared" ca="1" si="19"/>
        <v>150</v>
      </c>
      <c r="V19" s="78"/>
      <c r="W19" s="78"/>
      <c r="X19" s="75" t="str">
        <f>C216</f>
        <v>Pacut Vlastík</v>
      </c>
      <c r="Y19" s="75" t="str">
        <f>C220</f>
        <v>Narvani</v>
      </c>
      <c r="Z19" s="76">
        <f>J216</f>
        <v>438</v>
      </c>
      <c r="AA19" s="76">
        <f>J217</f>
        <v>438</v>
      </c>
      <c r="AB19" s="76">
        <f>J218</f>
        <v>495</v>
      </c>
      <c r="AC19" s="76">
        <f>J219</f>
        <v>455</v>
      </c>
      <c r="AD19" s="76">
        <f>J220</f>
        <v>477</v>
      </c>
      <c r="AE19" s="76">
        <f>J221</f>
        <v>432</v>
      </c>
      <c r="AF19" s="76">
        <f>J222</f>
        <v>468</v>
      </c>
      <c r="AG19" s="76">
        <f>J223</f>
        <v>427</v>
      </c>
      <c r="AH19" s="76" t="e">
        <f>Q216</f>
        <v>#DIV/0!</v>
      </c>
      <c r="AI19" s="76" t="e">
        <f>Q217</f>
        <v>#DIV/0!</v>
      </c>
      <c r="AJ19" s="76" t="e">
        <f>Q218</f>
        <v>#DIV/0!</v>
      </c>
      <c r="AK19" s="76" t="e">
        <f>Q219</f>
        <v>#DIV/0!</v>
      </c>
      <c r="AL19" s="76" t="e">
        <f>Q220</f>
        <v>#DIV/0!</v>
      </c>
      <c r="AM19" s="76" t="e">
        <f>Q221</f>
        <v>#DIV/0!</v>
      </c>
      <c r="AN19" s="76" t="e">
        <f>Q222</f>
        <v>#DIV/0!</v>
      </c>
      <c r="AO19" s="76" t="e">
        <f>Q223</f>
        <v>#DIV/0!</v>
      </c>
      <c r="AP19" s="76">
        <f>S216</f>
        <v>453.75</v>
      </c>
      <c r="AQ19" s="75">
        <f>U216</f>
        <v>32</v>
      </c>
      <c r="AR19" s="75">
        <f>T216</f>
        <v>140</v>
      </c>
    </row>
    <row r="20" spans="1:44" ht="14.1" customHeight="1" x14ac:dyDescent="0.2">
      <c r="A20" s="87">
        <f t="shared" ca="1" si="0"/>
        <v>18</v>
      </c>
      <c r="B20" s="86" t="str">
        <f t="shared" ca="1" si="1"/>
        <v>O nic nejde</v>
      </c>
      <c r="C20" s="85" t="str">
        <f t="shared" ca="1" si="2"/>
        <v>Štafa Ladislav</v>
      </c>
      <c r="D20" s="144">
        <f t="shared" ca="1" si="3"/>
        <v>542</v>
      </c>
      <c r="E20" s="144">
        <f t="shared" ca="1" si="4"/>
        <v>452</v>
      </c>
      <c r="F20" s="144">
        <f t="shared" ca="1" si="5"/>
        <v>475</v>
      </c>
      <c r="G20" s="144">
        <f t="shared" ca="1" si="6"/>
        <v>483</v>
      </c>
      <c r="H20" s="144">
        <f t="shared" ca="1" si="7"/>
        <v>483</v>
      </c>
      <c r="I20" s="144">
        <f t="shared" ca="1" si="8"/>
        <v>484</v>
      </c>
      <c r="J20" s="144">
        <f t="shared" ca="1" si="9"/>
        <v>522</v>
      </c>
      <c r="K20" s="144">
        <f t="shared" ca="1" si="10"/>
        <v>464</v>
      </c>
      <c r="L20" s="144">
        <f t="shared" ca="1" si="11"/>
        <v>524</v>
      </c>
      <c r="M20" s="144">
        <f t="shared" ca="1" si="20"/>
        <v>453</v>
      </c>
      <c r="N20" s="144">
        <f t="shared" ca="1" si="12"/>
        <v>497</v>
      </c>
      <c r="O20" s="144">
        <f t="shared" ca="1" si="13"/>
        <v>490</v>
      </c>
      <c r="P20" s="144">
        <f t="shared" ca="1" si="14"/>
        <v>520</v>
      </c>
      <c r="Q20" s="144">
        <f t="shared" ca="1" si="15"/>
        <v>440</v>
      </c>
      <c r="R20" s="144">
        <f t="shared" ca="1" si="16"/>
        <v>487</v>
      </c>
      <c r="S20" s="144" t="e">
        <f t="shared" ca="1" si="17"/>
        <v>#DIV/0!</v>
      </c>
      <c r="T20" s="145">
        <f t="shared" ca="1" si="18"/>
        <v>487.73333333333335</v>
      </c>
      <c r="U20" s="121">
        <f t="shared" ca="1" si="19"/>
        <v>160</v>
      </c>
      <c r="V20" s="78"/>
      <c r="W20" s="78"/>
      <c r="X20" s="75" t="str">
        <f>C224</f>
        <v>Modlitba František</v>
      </c>
      <c r="Y20" s="75" t="str">
        <f>C228</f>
        <v>Narvani</v>
      </c>
      <c r="Z20" s="76">
        <f>J224</f>
        <v>420</v>
      </c>
      <c r="AA20" s="77">
        <f>J225</f>
        <v>455</v>
      </c>
      <c r="AB20" s="76">
        <f>J226</f>
        <v>441</v>
      </c>
      <c r="AC20" s="76">
        <f>J227</f>
        <v>436</v>
      </c>
      <c r="AD20" s="76">
        <f>J228</f>
        <v>443</v>
      </c>
      <c r="AE20" s="76">
        <f>J229</f>
        <v>424</v>
      </c>
      <c r="AF20" s="76">
        <f>J230</f>
        <v>437</v>
      </c>
      <c r="AG20" s="76">
        <f>J231</f>
        <v>446</v>
      </c>
      <c r="AH20" s="76">
        <f>Q224</f>
        <v>437</v>
      </c>
      <c r="AI20" s="77">
        <f>Q225</f>
        <v>465</v>
      </c>
      <c r="AJ20" s="76" t="e">
        <f>Q226</f>
        <v>#DIV/0!</v>
      </c>
      <c r="AK20" s="76" t="e">
        <f>Q227</f>
        <v>#DIV/0!</v>
      </c>
      <c r="AL20" s="76" t="e">
        <f>Q228</f>
        <v>#DIV/0!</v>
      </c>
      <c r="AM20" s="76" t="e">
        <f>Q229</f>
        <v>#DIV/0!</v>
      </c>
      <c r="AN20" s="76" t="e">
        <f>Q230</f>
        <v>#DIV/0!</v>
      </c>
      <c r="AO20" s="76" t="e">
        <f>Q231</f>
        <v>#DIV/0!</v>
      </c>
      <c r="AP20" s="76">
        <f>S224</f>
        <v>440.4</v>
      </c>
      <c r="AQ20" s="75">
        <f>U224</f>
        <v>34</v>
      </c>
      <c r="AR20" s="75">
        <f>T224</f>
        <v>125</v>
      </c>
    </row>
    <row r="21" spans="1:44" ht="14.1" customHeight="1" x14ac:dyDescent="0.2">
      <c r="A21" s="87">
        <f t="shared" ca="1" si="0"/>
        <v>19</v>
      </c>
      <c r="B21" s="86" t="str">
        <f t="shared" ca="1" si="1"/>
        <v>DAJAMI</v>
      </c>
      <c r="C21" s="85" t="str">
        <f t="shared" ca="1" si="2"/>
        <v>Paloc Miroslav</v>
      </c>
      <c r="D21" s="144">
        <f t="shared" ca="1" si="3"/>
        <v>461</v>
      </c>
      <c r="E21" s="144">
        <f t="shared" ca="1" si="4"/>
        <v>522</v>
      </c>
      <c r="F21" s="144">
        <f t="shared" ca="1" si="5"/>
        <v>502</v>
      </c>
      <c r="G21" s="144">
        <f t="shared" ca="1" si="6"/>
        <v>439</v>
      </c>
      <c r="H21" s="144">
        <f t="shared" ca="1" si="7"/>
        <v>526</v>
      </c>
      <c r="I21" s="144">
        <f t="shared" ca="1" si="8"/>
        <v>486</v>
      </c>
      <c r="J21" s="144">
        <f t="shared" ca="1" si="9"/>
        <v>472</v>
      </c>
      <c r="K21" s="144">
        <f t="shared" ca="1" si="10"/>
        <v>454</v>
      </c>
      <c r="L21" s="144">
        <f t="shared" ca="1" si="11"/>
        <v>544</v>
      </c>
      <c r="M21" s="144">
        <f t="shared" ca="1" si="20"/>
        <v>464</v>
      </c>
      <c r="N21" s="144">
        <f t="shared" ca="1" si="12"/>
        <v>489</v>
      </c>
      <c r="O21" s="144">
        <f t="shared" ca="1" si="13"/>
        <v>497</v>
      </c>
      <c r="P21" s="144">
        <f t="shared" ca="1" si="14"/>
        <v>489</v>
      </c>
      <c r="Q21" s="144">
        <f t="shared" ca="1" si="15"/>
        <v>496</v>
      </c>
      <c r="R21" s="144">
        <f t="shared" ca="1" si="16"/>
        <v>473</v>
      </c>
      <c r="S21" s="144" t="e">
        <f t="shared" ca="1" si="17"/>
        <v>#DIV/0!</v>
      </c>
      <c r="T21" s="145">
        <f t="shared" ca="1" si="18"/>
        <v>487.6</v>
      </c>
      <c r="U21" s="121">
        <f t="shared" ca="1" si="19"/>
        <v>148</v>
      </c>
      <c r="V21" s="78"/>
      <c r="W21" s="78"/>
      <c r="X21" s="75" t="str">
        <f>C232</f>
        <v>Kohutková Markéta</v>
      </c>
      <c r="Y21" s="75" t="str">
        <f>C236</f>
        <v>STS Holčovice Brod</v>
      </c>
      <c r="Z21" s="77">
        <f>J232</f>
        <v>473</v>
      </c>
      <c r="AA21" s="76">
        <f>J233</f>
        <v>512</v>
      </c>
      <c r="AB21" s="77">
        <f>J234</f>
        <v>501</v>
      </c>
      <c r="AC21" s="77">
        <f>J235</f>
        <v>458</v>
      </c>
      <c r="AD21" s="77">
        <f>J236</f>
        <v>505</v>
      </c>
      <c r="AE21" s="77">
        <f>J237</f>
        <v>454</v>
      </c>
      <c r="AF21" s="77">
        <f>J238</f>
        <v>509</v>
      </c>
      <c r="AG21" s="77">
        <f>J239</f>
        <v>460</v>
      </c>
      <c r="AH21" s="77">
        <f>Q232</f>
        <v>492</v>
      </c>
      <c r="AI21" s="76">
        <f>Q233</f>
        <v>517</v>
      </c>
      <c r="AJ21" s="77">
        <f>Q234</f>
        <v>463</v>
      </c>
      <c r="AK21" s="77">
        <f>Q235</f>
        <v>493</v>
      </c>
      <c r="AL21" s="77">
        <f>Q236</f>
        <v>497</v>
      </c>
      <c r="AM21" s="77">
        <f>Q237</f>
        <v>465</v>
      </c>
      <c r="AN21" s="77">
        <f>Q238</f>
        <v>514</v>
      </c>
      <c r="AO21" s="77" t="e">
        <f>Q239</f>
        <v>#DIV/0!</v>
      </c>
      <c r="AP21" s="76">
        <f>S232</f>
        <v>487.53333333333336</v>
      </c>
      <c r="AQ21" s="75">
        <f>U232</f>
        <v>20</v>
      </c>
      <c r="AR21" s="75">
        <f>T232</f>
        <v>149</v>
      </c>
    </row>
    <row r="22" spans="1:44" ht="14.1" customHeight="1" x14ac:dyDescent="0.2">
      <c r="A22" s="87">
        <f t="shared" ca="1" si="0"/>
        <v>20</v>
      </c>
      <c r="B22" s="86" t="str">
        <f t="shared" ca="1" si="1"/>
        <v>STS Holčovice Brod</v>
      </c>
      <c r="C22" s="85" t="str">
        <f t="shared" ca="1" si="2"/>
        <v>Kohutková Markéta</v>
      </c>
      <c r="D22" s="144">
        <f t="shared" ca="1" si="3"/>
        <v>473</v>
      </c>
      <c r="E22" s="144">
        <f t="shared" ca="1" si="4"/>
        <v>512</v>
      </c>
      <c r="F22" s="144">
        <f t="shared" ca="1" si="5"/>
        <v>501</v>
      </c>
      <c r="G22" s="144">
        <f t="shared" ca="1" si="6"/>
        <v>458</v>
      </c>
      <c r="H22" s="144">
        <f t="shared" ca="1" si="7"/>
        <v>505</v>
      </c>
      <c r="I22" s="144">
        <f t="shared" ca="1" si="8"/>
        <v>454</v>
      </c>
      <c r="J22" s="144">
        <f t="shared" ca="1" si="9"/>
        <v>509</v>
      </c>
      <c r="K22" s="144">
        <f t="shared" ca="1" si="10"/>
        <v>460</v>
      </c>
      <c r="L22" s="144">
        <f t="shared" ca="1" si="11"/>
        <v>492</v>
      </c>
      <c r="M22" s="144">
        <f t="shared" ca="1" si="20"/>
        <v>517</v>
      </c>
      <c r="N22" s="144">
        <f t="shared" ca="1" si="12"/>
        <v>463</v>
      </c>
      <c r="O22" s="144">
        <f t="shared" ca="1" si="13"/>
        <v>493</v>
      </c>
      <c r="P22" s="144">
        <f t="shared" ca="1" si="14"/>
        <v>497</v>
      </c>
      <c r="Q22" s="144">
        <f t="shared" ca="1" si="15"/>
        <v>465</v>
      </c>
      <c r="R22" s="144">
        <f t="shared" ca="1" si="16"/>
        <v>514</v>
      </c>
      <c r="S22" s="144" t="e">
        <f t="shared" ca="1" si="17"/>
        <v>#DIV/0!</v>
      </c>
      <c r="T22" s="145">
        <f t="shared" ca="1" si="18"/>
        <v>487.53333333333336</v>
      </c>
      <c r="U22" s="121">
        <f t="shared" ca="1" si="19"/>
        <v>149</v>
      </c>
      <c r="V22" s="78"/>
      <c r="W22" s="78"/>
      <c r="X22" s="75" t="str">
        <f>C240</f>
        <v>Zaškolný Jan</v>
      </c>
      <c r="Y22" s="75" t="str">
        <f>C244</f>
        <v>STS Holčovice Brod</v>
      </c>
      <c r="Z22" s="76">
        <f>J240</f>
        <v>471</v>
      </c>
      <c r="AA22" s="77">
        <f>J241</f>
        <v>520</v>
      </c>
      <c r="AB22" s="76">
        <f>J242</f>
        <v>524</v>
      </c>
      <c r="AC22" s="76">
        <f>J243</f>
        <v>532</v>
      </c>
      <c r="AD22" s="76">
        <f>J244</f>
        <v>507</v>
      </c>
      <c r="AE22" s="76">
        <f>J245</f>
        <v>522</v>
      </c>
      <c r="AF22" s="76">
        <f>J246</f>
        <v>495</v>
      </c>
      <c r="AG22" s="76">
        <f>J247</f>
        <v>465</v>
      </c>
      <c r="AH22" s="76">
        <f>Q240</f>
        <v>514</v>
      </c>
      <c r="AI22" s="77">
        <f>Q241</f>
        <v>530</v>
      </c>
      <c r="AJ22" s="76">
        <f>Q242</f>
        <v>479</v>
      </c>
      <c r="AK22" s="76">
        <f>Q243</f>
        <v>547</v>
      </c>
      <c r="AL22" s="76">
        <f>Q244</f>
        <v>483</v>
      </c>
      <c r="AM22" s="76">
        <f>Q245</f>
        <v>544</v>
      </c>
      <c r="AN22" s="76">
        <f>Q246</f>
        <v>516</v>
      </c>
      <c r="AO22" s="76" t="e">
        <f>Q247</f>
        <v>#DIV/0!</v>
      </c>
      <c r="AP22" s="76">
        <f>S240</f>
        <v>509.93333333333334</v>
      </c>
      <c r="AQ22" s="75">
        <f>U240</f>
        <v>11</v>
      </c>
      <c r="AR22" s="75">
        <f>T240</f>
        <v>146</v>
      </c>
    </row>
    <row r="23" spans="1:44" ht="14.1" customHeight="1" x14ac:dyDescent="0.2">
      <c r="A23" s="87">
        <f t="shared" ca="1" si="0"/>
        <v>21</v>
      </c>
      <c r="B23" s="86" t="str">
        <f t="shared" ca="1" si="1"/>
        <v>Draci</v>
      </c>
      <c r="C23" s="85" t="str">
        <f t="shared" ca="1" si="2"/>
        <v>Franek Zdeněk</v>
      </c>
      <c r="D23" s="144">
        <f t="shared" ca="1" si="3"/>
        <v>489</v>
      </c>
      <c r="E23" s="144">
        <f t="shared" ca="1" si="4"/>
        <v>473</v>
      </c>
      <c r="F23" s="144">
        <f t="shared" ca="1" si="5"/>
        <v>474</v>
      </c>
      <c r="G23" s="144">
        <f t="shared" ca="1" si="6"/>
        <v>473</v>
      </c>
      <c r="H23" s="144">
        <f t="shared" ca="1" si="7"/>
        <v>537</v>
      </c>
      <c r="I23" s="144">
        <f t="shared" ca="1" si="8"/>
        <v>476</v>
      </c>
      <c r="J23" s="144">
        <f t="shared" ca="1" si="9"/>
        <v>493</v>
      </c>
      <c r="K23" s="144">
        <f t="shared" ca="1" si="10"/>
        <v>507</v>
      </c>
      <c r="L23" s="144">
        <f t="shared" ca="1" si="11"/>
        <v>447</v>
      </c>
      <c r="M23" s="144">
        <f t="shared" ca="1" si="20"/>
        <v>485</v>
      </c>
      <c r="N23" s="144" t="e">
        <f t="shared" ca="1" si="12"/>
        <v>#DIV/0!</v>
      </c>
      <c r="O23" s="144" t="e">
        <f t="shared" ca="1" si="13"/>
        <v>#DIV/0!</v>
      </c>
      <c r="P23" s="144" t="e">
        <f t="shared" ca="1" si="14"/>
        <v>#DIV/0!</v>
      </c>
      <c r="Q23" s="144" t="e">
        <f t="shared" ca="1" si="15"/>
        <v>#DIV/0!</v>
      </c>
      <c r="R23" s="144" t="e">
        <f t="shared" ca="1" si="16"/>
        <v>#DIV/0!</v>
      </c>
      <c r="S23" s="144" t="e">
        <f t="shared" ca="1" si="17"/>
        <v>#DIV/0!</v>
      </c>
      <c r="T23" s="145">
        <f t="shared" ca="1" si="18"/>
        <v>485.4</v>
      </c>
      <c r="U23" s="121">
        <f t="shared" ca="1" si="19"/>
        <v>145</v>
      </c>
      <c r="V23" s="78"/>
      <c r="W23" s="78"/>
      <c r="X23" s="75" t="str">
        <f>C248</f>
        <v>Kohutek Aleš</v>
      </c>
      <c r="Y23" s="75" t="str">
        <f>C252</f>
        <v>Ecka Pucka</v>
      </c>
      <c r="Z23" s="77">
        <f>J248</f>
        <v>549</v>
      </c>
      <c r="AA23" s="76">
        <f>J249</f>
        <v>522</v>
      </c>
      <c r="AB23" s="76">
        <f>J250</f>
        <v>497</v>
      </c>
      <c r="AC23" s="76">
        <f>J251</f>
        <v>522</v>
      </c>
      <c r="AD23" s="76">
        <f>J252</f>
        <v>466</v>
      </c>
      <c r="AE23" s="76">
        <f>J253</f>
        <v>511</v>
      </c>
      <c r="AF23" s="76">
        <f>J254</f>
        <v>507</v>
      </c>
      <c r="AG23" s="76">
        <f>J255</f>
        <v>531</v>
      </c>
      <c r="AH23" s="76">
        <f>Q248</f>
        <v>539</v>
      </c>
      <c r="AI23" s="76">
        <f>Q249</f>
        <v>512</v>
      </c>
      <c r="AJ23" s="76">
        <f>Q250</f>
        <v>535</v>
      </c>
      <c r="AK23" s="76">
        <f>Q251</f>
        <v>507</v>
      </c>
      <c r="AL23" s="76">
        <f>Q252</f>
        <v>510</v>
      </c>
      <c r="AM23" s="76">
        <f>Q253</f>
        <v>517</v>
      </c>
      <c r="AN23" s="76">
        <f>Q254</f>
        <v>484</v>
      </c>
      <c r="AO23" s="76" t="e">
        <f>Q255</f>
        <v>#DIV/0!</v>
      </c>
      <c r="AP23" s="76">
        <f>S248</f>
        <v>513.93333333333328</v>
      </c>
      <c r="AQ23" s="75">
        <f>U248</f>
        <v>5</v>
      </c>
      <c r="AR23" s="75">
        <f>T248</f>
        <v>151</v>
      </c>
    </row>
    <row r="24" spans="1:44" ht="14.1" customHeight="1" x14ac:dyDescent="0.2">
      <c r="A24" s="87">
        <f t="shared" ca="1" si="0"/>
        <v>22</v>
      </c>
      <c r="B24" s="86" t="str">
        <f t="shared" ca="1" si="1"/>
        <v>Baník-Slavia</v>
      </c>
      <c r="C24" s="85" t="str">
        <f t="shared" ca="1" si="2"/>
        <v>Honlová Martina</v>
      </c>
      <c r="D24" s="144">
        <f t="shared" ca="1" si="3"/>
        <v>470</v>
      </c>
      <c r="E24" s="144">
        <f t="shared" ca="1" si="4"/>
        <v>494</v>
      </c>
      <c r="F24" s="144">
        <f t="shared" ca="1" si="5"/>
        <v>506</v>
      </c>
      <c r="G24" s="144">
        <f t="shared" ca="1" si="6"/>
        <v>473</v>
      </c>
      <c r="H24" s="144">
        <f t="shared" ca="1" si="7"/>
        <v>489</v>
      </c>
      <c r="I24" s="144">
        <f t="shared" ca="1" si="8"/>
        <v>534</v>
      </c>
      <c r="J24" s="144">
        <f t="shared" ca="1" si="9"/>
        <v>442</v>
      </c>
      <c r="K24" s="144">
        <f t="shared" ca="1" si="10"/>
        <v>507</v>
      </c>
      <c r="L24" s="144">
        <f t="shared" ca="1" si="11"/>
        <v>500</v>
      </c>
      <c r="M24" s="144">
        <f t="shared" ca="1" si="20"/>
        <v>510</v>
      </c>
      <c r="N24" s="144">
        <f t="shared" ca="1" si="12"/>
        <v>390</v>
      </c>
      <c r="O24" s="144">
        <f t="shared" ca="1" si="13"/>
        <v>502</v>
      </c>
      <c r="P24" s="144">
        <f t="shared" ca="1" si="14"/>
        <v>507</v>
      </c>
      <c r="Q24" s="144">
        <f t="shared" ca="1" si="15"/>
        <v>492</v>
      </c>
      <c r="R24" s="144">
        <f t="shared" ca="1" si="16"/>
        <v>453</v>
      </c>
      <c r="S24" s="144" t="e">
        <f t="shared" ca="1" si="17"/>
        <v>#DIV/0!</v>
      </c>
      <c r="T24" s="145">
        <f t="shared" ca="1" si="18"/>
        <v>484.6</v>
      </c>
      <c r="U24" s="121">
        <f t="shared" ca="1" si="19"/>
        <v>156</v>
      </c>
      <c r="V24" s="78"/>
      <c r="W24" s="78"/>
      <c r="X24" s="75" t="str">
        <f>C256</f>
        <v>Dendis Štefan</v>
      </c>
      <c r="Y24" s="75" t="str">
        <f>C260</f>
        <v>Ecka Pucka</v>
      </c>
      <c r="Z24" s="76">
        <f>J256</f>
        <v>544</v>
      </c>
      <c r="AA24" s="77">
        <f>J257</f>
        <v>526</v>
      </c>
      <c r="AB24" s="76">
        <f>J258</f>
        <v>493</v>
      </c>
      <c r="AC24" s="76">
        <f>J259</f>
        <v>511</v>
      </c>
      <c r="AD24" s="76">
        <f>J260</f>
        <v>535</v>
      </c>
      <c r="AE24" s="76">
        <f>J261</f>
        <v>487</v>
      </c>
      <c r="AF24" s="76">
        <f>J262</f>
        <v>533</v>
      </c>
      <c r="AG24" s="76">
        <f>J263</f>
        <v>515</v>
      </c>
      <c r="AH24" s="76">
        <f>Q256</f>
        <v>469</v>
      </c>
      <c r="AI24" s="77">
        <f>Q257</f>
        <v>532</v>
      </c>
      <c r="AJ24" s="76">
        <f>Q258</f>
        <v>525</v>
      </c>
      <c r="AK24" s="76">
        <f>Q259</f>
        <v>494</v>
      </c>
      <c r="AL24" s="76">
        <f>Q260</f>
        <v>459</v>
      </c>
      <c r="AM24" s="76">
        <f>Q261</f>
        <v>497</v>
      </c>
      <c r="AN24" s="76">
        <f>Q262</f>
        <v>503</v>
      </c>
      <c r="AO24" s="76" t="e">
        <f>Q263</f>
        <v>#DIV/0!</v>
      </c>
      <c r="AP24" s="76">
        <f>S256</f>
        <v>508.2</v>
      </c>
      <c r="AQ24" s="75">
        <f>U256</f>
        <v>12</v>
      </c>
      <c r="AR24" s="75">
        <f>T256</f>
        <v>144</v>
      </c>
    </row>
    <row r="25" spans="1:44" ht="14.1" customHeight="1" x14ac:dyDescent="0.2">
      <c r="A25" s="87">
        <f t="shared" ca="1" si="0"/>
        <v>23</v>
      </c>
      <c r="B25" s="86" t="str">
        <f t="shared" ca="1" si="1"/>
        <v>Viadrus</v>
      </c>
      <c r="C25" s="85" t="str">
        <f t="shared" ca="1" si="2"/>
        <v>Kladiva Václav</v>
      </c>
      <c r="D25" s="144">
        <f t="shared" ca="1" si="3"/>
        <v>505</v>
      </c>
      <c r="E25" s="144">
        <f t="shared" ca="1" si="4"/>
        <v>498</v>
      </c>
      <c r="F25" s="144">
        <f t="shared" ca="1" si="5"/>
        <v>437</v>
      </c>
      <c r="G25" s="144">
        <f t="shared" ca="1" si="6"/>
        <v>490</v>
      </c>
      <c r="H25" s="144">
        <f t="shared" ca="1" si="7"/>
        <v>491</v>
      </c>
      <c r="I25" s="144">
        <f t="shared" ca="1" si="8"/>
        <v>444</v>
      </c>
      <c r="J25" s="144">
        <f t="shared" ca="1" si="9"/>
        <v>498</v>
      </c>
      <c r="K25" s="144">
        <f t="shared" ca="1" si="10"/>
        <v>487</v>
      </c>
      <c r="L25" s="144">
        <f t="shared" ca="1" si="11"/>
        <v>491</v>
      </c>
      <c r="M25" s="144">
        <f t="shared" ca="1" si="20"/>
        <v>462</v>
      </c>
      <c r="N25" s="144">
        <f t="shared" ca="1" si="12"/>
        <v>515</v>
      </c>
      <c r="O25" s="144">
        <f t="shared" ca="1" si="13"/>
        <v>515</v>
      </c>
      <c r="P25" s="144">
        <f t="shared" ca="1" si="14"/>
        <v>462</v>
      </c>
      <c r="Q25" s="144">
        <f t="shared" ca="1" si="15"/>
        <v>436</v>
      </c>
      <c r="R25" s="144">
        <f t="shared" ca="1" si="16"/>
        <v>438</v>
      </c>
      <c r="S25" s="144" t="e">
        <f t="shared" ca="1" si="17"/>
        <v>#DIV/0!</v>
      </c>
      <c r="T25" s="145">
        <f t="shared" ca="1" si="18"/>
        <v>477.93333333333334</v>
      </c>
      <c r="U25" s="121">
        <f t="shared" ca="1" si="19"/>
        <v>146</v>
      </c>
      <c r="V25" s="78"/>
      <c r="W25" s="78"/>
      <c r="X25" s="75" t="str">
        <f>C264</f>
        <v>Stuś Jan</v>
      </c>
      <c r="Y25" s="75" t="str">
        <f>C268</f>
        <v>Ecka Pucka</v>
      </c>
      <c r="Z25" s="77">
        <f>J264</f>
        <v>0</v>
      </c>
      <c r="AA25" s="76" t="e">
        <f>J265</f>
        <v>#DIV/0!</v>
      </c>
      <c r="AB25" s="77" t="e">
        <f>J266</f>
        <v>#DIV/0!</v>
      </c>
      <c r="AC25" s="77" t="e">
        <f>J267</f>
        <v>#DIV/0!</v>
      </c>
      <c r="AD25" s="77" t="e">
        <f>J268</f>
        <v>#DIV/0!</v>
      </c>
      <c r="AE25" s="77" t="e">
        <f>J269</f>
        <v>#DIV/0!</v>
      </c>
      <c r="AF25" s="77" t="e">
        <f>J270</f>
        <v>#DIV/0!</v>
      </c>
      <c r="AG25" s="77" t="e">
        <f>J271</f>
        <v>#DIV/0!</v>
      </c>
      <c r="AH25" s="77" t="e">
        <f>Q264</f>
        <v>#DIV/0!</v>
      </c>
      <c r="AI25" s="76" t="e">
        <f>Q265</f>
        <v>#DIV/0!</v>
      </c>
      <c r="AJ25" s="77" t="e">
        <f>Q266</f>
        <v>#DIV/0!</v>
      </c>
      <c r="AK25" s="77" t="e">
        <f>Q267</f>
        <v>#DIV/0!</v>
      </c>
      <c r="AL25" s="77" t="e">
        <f>Q268</f>
        <v>#DIV/0!</v>
      </c>
      <c r="AM25" s="77" t="e">
        <f>Q269</f>
        <v>#DIV/0!</v>
      </c>
      <c r="AN25" s="77" t="e">
        <f>Q270</f>
        <v>#DIV/0!</v>
      </c>
      <c r="AO25" s="77" t="e">
        <f>Q271</f>
        <v>#DIV/0!</v>
      </c>
      <c r="AP25" s="76">
        <f>S264</f>
        <v>0</v>
      </c>
      <c r="AQ25" s="75">
        <f>U264</f>
        <v>76</v>
      </c>
      <c r="AR25" s="75">
        <f>T264</f>
        <v>0</v>
      </c>
    </row>
    <row r="26" spans="1:44" ht="13.5" customHeight="1" x14ac:dyDescent="0.2">
      <c r="A26" s="87">
        <f t="shared" ca="1" si="0"/>
        <v>24</v>
      </c>
      <c r="B26" s="86" t="str">
        <f t="shared" ca="1" si="1"/>
        <v>Ostravaci</v>
      </c>
      <c r="C26" s="85" t="str">
        <f t="shared" ca="1" si="2"/>
        <v>Krayzelová Pavla</v>
      </c>
      <c r="D26" s="144">
        <f t="shared" ca="1" si="3"/>
        <v>475</v>
      </c>
      <c r="E26" s="144">
        <f t="shared" ca="1" si="4"/>
        <v>501</v>
      </c>
      <c r="F26" s="144">
        <f t="shared" ca="1" si="5"/>
        <v>486</v>
      </c>
      <c r="G26" s="144">
        <f t="shared" ca="1" si="6"/>
        <v>508</v>
      </c>
      <c r="H26" s="144">
        <f t="shared" ca="1" si="7"/>
        <v>477</v>
      </c>
      <c r="I26" s="144">
        <f t="shared" ca="1" si="8"/>
        <v>469</v>
      </c>
      <c r="J26" s="144">
        <f t="shared" ca="1" si="9"/>
        <v>441</v>
      </c>
      <c r="K26" s="144">
        <f t="shared" ca="1" si="10"/>
        <v>469</v>
      </c>
      <c r="L26" s="144">
        <f t="shared" ca="1" si="11"/>
        <v>480</v>
      </c>
      <c r="M26" s="144">
        <f t="shared" ca="1" si="20"/>
        <v>458</v>
      </c>
      <c r="N26" s="144">
        <f t="shared" ca="1" si="12"/>
        <v>479</v>
      </c>
      <c r="O26" s="144">
        <f t="shared" ca="1" si="13"/>
        <v>491</v>
      </c>
      <c r="P26" s="144">
        <f t="shared" ca="1" si="14"/>
        <v>487</v>
      </c>
      <c r="Q26" s="144">
        <f t="shared" ca="1" si="15"/>
        <v>466</v>
      </c>
      <c r="R26" s="144">
        <f t="shared" ca="1" si="16"/>
        <v>475</v>
      </c>
      <c r="S26" s="144" t="e">
        <f t="shared" ca="1" si="17"/>
        <v>#DIV/0!</v>
      </c>
      <c r="T26" s="145">
        <f t="shared" ca="1" si="18"/>
        <v>477.46666666666664</v>
      </c>
      <c r="U26" s="121">
        <f t="shared" ca="1" si="19"/>
        <v>142</v>
      </c>
      <c r="V26" s="78"/>
      <c r="W26" s="78"/>
      <c r="X26" s="75" t="str">
        <f>C272</f>
        <v>Sládek Vladimír</v>
      </c>
      <c r="Y26" s="75" t="str">
        <f>C276</f>
        <v>Bombeři</v>
      </c>
      <c r="Z26" s="76">
        <f>J272</f>
        <v>383</v>
      </c>
      <c r="AA26" s="77">
        <f>J273</f>
        <v>478</v>
      </c>
      <c r="AB26" s="76">
        <f>J274</f>
        <v>487</v>
      </c>
      <c r="AC26" s="76">
        <f>J275</f>
        <v>434</v>
      </c>
      <c r="AD26" s="76">
        <f>J276</f>
        <v>413</v>
      </c>
      <c r="AE26" s="76">
        <f>J277</f>
        <v>480</v>
      </c>
      <c r="AF26" s="76">
        <f>J278</f>
        <v>455</v>
      </c>
      <c r="AG26" s="76">
        <f>J279</f>
        <v>488</v>
      </c>
      <c r="AH26" s="76">
        <f>Q272</f>
        <v>452</v>
      </c>
      <c r="AI26" s="77">
        <f>Q273</f>
        <v>458</v>
      </c>
      <c r="AJ26" s="76">
        <f>Q274</f>
        <v>485</v>
      </c>
      <c r="AK26" s="76">
        <f>Q275</f>
        <v>480</v>
      </c>
      <c r="AL26" s="76">
        <f>Q276</f>
        <v>433</v>
      </c>
      <c r="AM26" s="76">
        <f>Q277</f>
        <v>449</v>
      </c>
      <c r="AN26" s="76">
        <f>Q278</f>
        <v>505</v>
      </c>
      <c r="AO26" s="76" t="e">
        <f>Q279</f>
        <v>#DIV/0!</v>
      </c>
      <c r="AP26" s="76">
        <f>S272</f>
        <v>458.66666666666669</v>
      </c>
      <c r="AQ26" s="75">
        <f>U272</f>
        <v>30</v>
      </c>
      <c r="AR26" s="75">
        <f>T272</f>
        <v>140</v>
      </c>
    </row>
    <row r="27" spans="1:44" ht="13.5" customHeight="1" x14ac:dyDescent="0.2">
      <c r="A27" s="87">
        <f t="shared" ca="1" si="0"/>
        <v>25</v>
      </c>
      <c r="B27" s="86" t="str">
        <f t="shared" ca="1" si="1"/>
        <v>Pampelišky</v>
      </c>
      <c r="C27" s="85" t="str">
        <f t="shared" ca="1" si="2"/>
        <v>Ševčíková Mirka</v>
      </c>
      <c r="D27" s="144">
        <f t="shared" ca="1" si="3"/>
        <v>476</v>
      </c>
      <c r="E27" s="144">
        <f t="shared" ca="1" si="4"/>
        <v>462</v>
      </c>
      <c r="F27" s="144">
        <f t="shared" ca="1" si="5"/>
        <v>458</v>
      </c>
      <c r="G27" s="144">
        <f t="shared" ca="1" si="6"/>
        <v>498</v>
      </c>
      <c r="H27" s="144">
        <f t="shared" ca="1" si="7"/>
        <v>491</v>
      </c>
      <c r="I27" s="144">
        <f t="shared" ca="1" si="8"/>
        <v>499</v>
      </c>
      <c r="J27" s="144">
        <f t="shared" ca="1" si="9"/>
        <v>473</v>
      </c>
      <c r="K27" s="144">
        <f t="shared" ca="1" si="10"/>
        <v>450</v>
      </c>
      <c r="L27" s="144" t="e">
        <f t="shared" ca="1" si="11"/>
        <v>#DIV/0!</v>
      </c>
      <c r="M27" s="144" t="e">
        <f t="shared" ca="1" si="20"/>
        <v>#DIV/0!</v>
      </c>
      <c r="N27" s="144" t="e">
        <f t="shared" ca="1" si="12"/>
        <v>#DIV/0!</v>
      </c>
      <c r="O27" s="144" t="e">
        <f t="shared" ca="1" si="13"/>
        <v>#DIV/0!</v>
      </c>
      <c r="P27" s="144" t="e">
        <f t="shared" ca="1" si="14"/>
        <v>#DIV/0!</v>
      </c>
      <c r="Q27" s="144" t="e">
        <f t="shared" ca="1" si="15"/>
        <v>#DIV/0!</v>
      </c>
      <c r="R27" s="144" t="e">
        <f t="shared" ca="1" si="16"/>
        <v>#DIV/0!</v>
      </c>
      <c r="S27" s="144" t="e">
        <f t="shared" ca="1" si="17"/>
        <v>#DIV/0!</v>
      </c>
      <c r="T27" s="145">
        <f t="shared" ca="1" si="18"/>
        <v>475.875</v>
      </c>
      <c r="U27" s="121">
        <f t="shared" ca="1" si="19"/>
        <v>140</v>
      </c>
      <c r="V27" s="78"/>
      <c r="W27" s="78"/>
      <c r="X27" s="75" t="str">
        <f>C280</f>
        <v>Toman Jiří</v>
      </c>
      <c r="Y27" s="75" t="str">
        <f>C284</f>
        <v>Bombeři</v>
      </c>
      <c r="Z27" s="77">
        <f>J280</f>
        <v>433</v>
      </c>
      <c r="AA27" s="76">
        <f>J281</f>
        <v>434</v>
      </c>
      <c r="AB27" s="76">
        <f>J282</f>
        <v>459</v>
      </c>
      <c r="AC27" s="76">
        <f>J283</f>
        <v>480</v>
      </c>
      <c r="AD27" s="76">
        <f>J284</f>
        <v>435</v>
      </c>
      <c r="AE27" s="76">
        <f>J285</f>
        <v>441</v>
      </c>
      <c r="AF27" s="76">
        <f>J286</f>
        <v>417</v>
      </c>
      <c r="AG27" s="76">
        <f>J287</f>
        <v>439</v>
      </c>
      <c r="AH27" s="76">
        <f>Q280</f>
        <v>403</v>
      </c>
      <c r="AI27" s="76">
        <f>Q281</f>
        <v>405</v>
      </c>
      <c r="AJ27" s="76">
        <f>Q282</f>
        <v>470</v>
      </c>
      <c r="AK27" s="76">
        <f>Q283</f>
        <v>490</v>
      </c>
      <c r="AL27" s="76">
        <f>Q284</f>
        <v>447</v>
      </c>
      <c r="AM27" s="76">
        <f>Q285</f>
        <v>464</v>
      </c>
      <c r="AN27" s="76">
        <f>Q286</f>
        <v>422</v>
      </c>
      <c r="AO27" s="76" t="e">
        <f>Q287</f>
        <v>#DIV/0!</v>
      </c>
      <c r="AP27" s="76">
        <f>S280</f>
        <v>442.6</v>
      </c>
      <c r="AQ27" s="75">
        <f>U280</f>
        <v>33</v>
      </c>
      <c r="AR27" s="75">
        <f>T280</f>
        <v>142</v>
      </c>
    </row>
    <row r="28" spans="1:44" ht="13.5" customHeight="1" x14ac:dyDescent="0.2">
      <c r="A28" s="87">
        <f t="shared" ca="1" si="0"/>
        <v>26</v>
      </c>
      <c r="B28" s="86" t="str">
        <f t="shared" ca="1" si="1"/>
        <v>HEKRA</v>
      </c>
      <c r="C28" s="85" t="str">
        <f t="shared" ca="1" si="2"/>
        <v>Hermann Alfred</v>
      </c>
      <c r="D28" s="144">
        <f t="shared" ca="1" si="3"/>
        <v>486</v>
      </c>
      <c r="E28" s="144">
        <f t="shared" ca="1" si="4"/>
        <v>440</v>
      </c>
      <c r="F28" s="144">
        <f t="shared" ca="1" si="5"/>
        <v>499</v>
      </c>
      <c r="G28" s="144">
        <f t="shared" ca="1" si="6"/>
        <v>498</v>
      </c>
      <c r="H28" s="144">
        <f t="shared" ca="1" si="7"/>
        <v>474</v>
      </c>
      <c r="I28" s="144">
        <f t="shared" ca="1" si="8"/>
        <v>453</v>
      </c>
      <c r="J28" s="144">
        <f t="shared" ca="1" si="9"/>
        <v>477</v>
      </c>
      <c r="K28" s="144">
        <f t="shared" ca="1" si="10"/>
        <v>473</v>
      </c>
      <c r="L28" s="144">
        <f t="shared" ca="1" si="11"/>
        <v>495</v>
      </c>
      <c r="M28" s="144">
        <f t="shared" ca="1" si="20"/>
        <v>444</v>
      </c>
      <c r="N28" s="144">
        <f t="shared" ca="1" si="12"/>
        <v>512</v>
      </c>
      <c r="O28" s="144">
        <f t="shared" ca="1" si="13"/>
        <v>452</v>
      </c>
      <c r="P28" s="144">
        <f t="shared" ca="1" si="14"/>
        <v>446</v>
      </c>
      <c r="Q28" s="144">
        <f t="shared" ca="1" si="15"/>
        <v>529</v>
      </c>
      <c r="R28" s="144">
        <f t="shared" ca="1" si="16"/>
        <v>435</v>
      </c>
      <c r="S28" s="144" t="e">
        <f t="shared" ca="1" si="17"/>
        <v>#DIV/0!</v>
      </c>
      <c r="T28" s="145">
        <f t="shared" ca="1" si="18"/>
        <v>474.2</v>
      </c>
      <c r="U28" s="121">
        <f t="shared" ca="1" si="19"/>
        <v>151</v>
      </c>
      <c r="V28" s="78"/>
      <c r="W28" s="78"/>
      <c r="X28" s="75" t="str">
        <f>C288</f>
        <v>Hermann Alfred</v>
      </c>
      <c r="Y28" s="75" t="str">
        <f>C292</f>
        <v>HEKRA</v>
      </c>
      <c r="Z28" s="76">
        <f>J288</f>
        <v>486</v>
      </c>
      <c r="AA28" s="77">
        <f>J289</f>
        <v>440</v>
      </c>
      <c r="AB28" s="76">
        <f>J290</f>
        <v>499</v>
      </c>
      <c r="AC28" s="76">
        <f>J291</f>
        <v>498</v>
      </c>
      <c r="AD28" s="76">
        <f>J292</f>
        <v>474</v>
      </c>
      <c r="AE28" s="76">
        <f>J293</f>
        <v>453</v>
      </c>
      <c r="AF28" s="76">
        <f>J294</f>
        <v>477</v>
      </c>
      <c r="AG28" s="76">
        <f>J295</f>
        <v>473</v>
      </c>
      <c r="AH28" s="76">
        <f>Q288</f>
        <v>495</v>
      </c>
      <c r="AI28" s="77">
        <f>Q289</f>
        <v>444</v>
      </c>
      <c r="AJ28" s="76">
        <f>Q290</f>
        <v>512</v>
      </c>
      <c r="AK28" s="76">
        <f>Q291</f>
        <v>452</v>
      </c>
      <c r="AL28" s="76">
        <f>Q292</f>
        <v>446</v>
      </c>
      <c r="AM28" s="76">
        <f>Q293</f>
        <v>529</v>
      </c>
      <c r="AN28" s="76">
        <f>Q294</f>
        <v>435</v>
      </c>
      <c r="AO28" s="76" t="e">
        <f>Q295</f>
        <v>#DIV/0!</v>
      </c>
      <c r="AP28" s="76">
        <f>S288</f>
        <v>474.2</v>
      </c>
      <c r="AQ28" s="75">
        <f>U288</f>
        <v>26</v>
      </c>
      <c r="AR28" s="75">
        <f>T288</f>
        <v>151</v>
      </c>
    </row>
    <row r="29" spans="1:44" ht="13.5" customHeight="1" x14ac:dyDescent="0.2">
      <c r="A29" s="87">
        <f t="shared" ca="1" si="0"/>
        <v>27</v>
      </c>
      <c r="B29" s="86" t="str">
        <f t="shared" ca="1" si="1"/>
        <v>Narvani</v>
      </c>
      <c r="C29" s="85" t="str">
        <f t="shared" ca="1" si="2"/>
        <v>Ševčík Martin</v>
      </c>
      <c r="D29" s="144">
        <f t="shared" ca="1" si="3"/>
        <v>527</v>
      </c>
      <c r="E29" s="144">
        <f t="shared" ca="1" si="4"/>
        <v>487</v>
      </c>
      <c r="F29" s="144">
        <f t="shared" ca="1" si="5"/>
        <v>476</v>
      </c>
      <c r="G29" s="144">
        <f t="shared" ca="1" si="6"/>
        <v>483</v>
      </c>
      <c r="H29" s="144">
        <f t="shared" ca="1" si="7"/>
        <v>460</v>
      </c>
      <c r="I29" s="144">
        <f t="shared" ca="1" si="8"/>
        <v>493</v>
      </c>
      <c r="J29" s="144">
        <f t="shared" ca="1" si="9"/>
        <v>476</v>
      </c>
      <c r="K29" s="144">
        <f t="shared" ca="1" si="10"/>
        <v>445</v>
      </c>
      <c r="L29" s="144">
        <f t="shared" ca="1" si="11"/>
        <v>432</v>
      </c>
      <c r="M29" s="144">
        <f t="shared" ca="1" si="20"/>
        <v>495</v>
      </c>
      <c r="N29" s="144">
        <f t="shared" ca="1" si="12"/>
        <v>482</v>
      </c>
      <c r="O29" s="144">
        <f t="shared" ca="1" si="13"/>
        <v>419</v>
      </c>
      <c r="P29" s="144" t="e">
        <f t="shared" ca="1" si="14"/>
        <v>#DIV/0!</v>
      </c>
      <c r="Q29" s="144" t="e">
        <f t="shared" ca="1" si="15"/>
        <v>#DIV/0!</v>
      </c>
      <c r="R29" s="144" t="e">
        <f t="shared" ca="1" si="16"/>
        <v>#DIV/0!</v>
      </c>
      <c r="S29" s="144" t="e">
        <f t="shared" ca="1" si="17"/>
        <v>#DIV/0!</v>
      </c>
      <c r="T29" s="145">
        <f t="shared" ca="1" si="18"/>
        <v>472.91666666666669</v>
      </c>
      <c r="U29" s="121">
        <f t="shared" ca="1" si="19"/>
        <v>147</v>
      </c>
      <c r="V29" s="78"/>
      <c r="W29" s="78"/>
      <c r="X29" s="75" t="str">
        <f>C296</f>
        <v>Krajčí Libor</v>
      </c>
      <c r="Y29" s="75" t="str">
        <f>C300</f>
        <v>HEKRA</v>
      </c>
      <c r="Z29" s="77">
        <f>J296</f>
        <v>512</v>
      </c>
      <c r="AA29" s="76">
        <f>J297</f>
        <v>499</v>
      </c>
      <c r="AB29" s="77">
        <f>J298</f>
        <v>468</v>
      </c>
      <c r="AC29" s="77">
        <f>J299</f>
        <v>504</v>
      </c>
      <c r="AD29" s="77">
        <f>J300</f>
        <v>568</v>
      </c>
      <c r="AE29" s="77">
        <f>J301</f>
        <v>508</v>
      </c>
      <c r="AF29" s="77">
        <f>J302</f>
        <v>487</v>
      </c>
      <c r="AG29" s="77">
        <f>J303</f>
        <v>539</v>
      </c>
      <c r="AH29" s="77">
        <f>Q296</f>
        <v>495</v>
      </c>
      <c r="AI29" s="76">
        <f>Q297</f>
        <v>491</v>
      </c>
      <c r="AJ29" s="77">
        <f>Q298</f>
        <v>513</v>
      </c>
      <c r="AK29" s="77">
        <f>Q299</f>
        <v>516</v>
      </c>
      <c r="AL29" s="77">
        <f>Q300</f>
        <v>520</v>
      </c>
      <c r="AM29" s="77">
        <f>Q301</f>
        <v>529</v>
      </c>
      <c r="AN29" s="77">
        <f>Q302</f>
        <v>509</v>
      </c>
      <c r="AO29" s="77" t="e">
        <f>Q303</f>
        <v>#DIV/0!</v>
      </c>
      <c r="AP29" s="76">
        <f>S296</f>
        <v>510.53333333333336</v>
      </c>
      <c r="AQ29" s="75">
        <f>U296</f>
        <v>10</v>
      </c>
      <c r="AR29" s="75">
        <f>T296</f>
        <v>154</v>
      </c>
    </row>
    <row r="30" spans="1:44" ht="13.5" customHeight="1" x14ac:dyDescent="0.2">
      <c r="A30" s="87">
        <f t="shared" ca="1" si="0"/>
        <v>28</v>
      </c>
      <c r="B30" s="86" t="str">
        <f t="shared" ca="1" si="1"/>
        <v>DAJAMI</v>
      </c>
      <c r="C30" s="85" t="str">
        <f t="shared" ca="1" si="2"/>
        <v>Sliwková Janka</v>
      </c>
      <c r="D30" s="144">
        <f t="shared" ca="1" si="3"/>
        <v>456</v>
      </c>
      <c r="E30" s="144">
        <f t="shared" ca="1" si="4"/>
        <v>465</v>
      </c>
      <c r="F30" s="144">
        <f t="shared" ca="1" si="5"/>
        <v>478</v>
      </c>
      <c r="G30" s="144">
        <f t="shared" ca="1" si="6"/>
        <v>432</v>
      </c>
      <c r="H30" s="144">
        <f t="shared" ca="1" si="7"/>
        <v>428</v>
      </c>
      <c r="I30" s="144">
        <f t="shared" ca="1" si="8"/>
        <v>488</v>
      </c>
      <c r="J30" s="144">
        <f t="shared" ca="1" si="9"/>
        <v>469</v>
      </c>
      <c r="K30" s="144">
        <f t="shared" ca="1" si="10"/>
        <v>493</v>
      </c>
      <c r="L30" s="144">
        <f t="shared" ca="1" si="11"/>
        <v>484</v>
      </c>
      <c r="M30" s="144">
        <f t="shared" ca="1" si="20"/>
        <v>432</v>
      </c>
      <c r="N30" s="144">
        <f t="shared" ca="1" si="12"/>
        <v>497</v>
      </c>
      <c r="O30" s="144">
        <f t="shared" ca="1" si="13"/>
        <v>463</v>
      </c>
      <c r="P30" s="144">
        <f t="shared" ca="1" si="14"/>
        <v>460</v>
      </c>
      <c r="Q30" s="144">
        <f t="shared" ca="1" si="15"/>
        <v>452</v>
      </c>
      <c r="R30" s="144">
        <f t="shared" ca="1" si="16"/>
        <v>461</v>
      </c>
      <c r="S30" s="144" t="e">
        <f t="shared" ca="1" si="17"/>
        <v>#DIV/0!</v>
      </c>
      <c r="T30" s="145">
        <f t="shared" ca="1" si="18"/>
        <v>463.86666666666667</v>
      </c>
      <c r="U30" s="121">
        <f t="shared" ca="1" si="19"/>
        <v>142</v>
      </c>
      <c r="V30" s="78"/>
      <c r="W30" s="78"/>
      <c r="X30" s="75" t="str">
        <f>C304</f>
        <v>Lembard Petr</v>
      </c>
      <c r="Y30" s="75" t="str">
        <f>C308</f>
        <v>Ostravaci</v>
      </c>
      <c r="Z30" s="76">
        <f>J304</f>
        <v>492</v>
      </c>
      <c r="AA30" s="77">
        <f>J305</f>
        <v>450</v>
      </c>
      <c r="AB30" s="76">
        <f>J306</f>
        <v>463</v>
      </c>
      <c r="AC30" s="76">
        <f>J307</f>
        <v>444</v>
      </c>
      <c r="AD30" s="76">
        <f>J308</f>
        <v>432</v>
      </c>
      <c r="AE30" s="76">
        <f>J309</f>
        <v>447</v>
      </c>
      <c r="AF30" s="76">
        <f>J310</f>
        <v>439</v>
      </c>
      <c r="AG30" s="76">
        <f>J311</f>
        <v>466</v>
      </c>
      <c r="AH30" s="76">
        <f>Q304</f>
        <v>435</v>
      </c>
      <c r="AI30" s="77">
        <f>Q305</f>
        <v>444</v>
      </c>
      <c r="AJ30" s="76">
        <f>Q306</f>
        <v>498</v>
      </c>
      <c r="AK30" s="76">
        <f>Q307</f>
        <v>476</v>
      </c>
      <c r="AL30" s="76">
        <f>Q308</f>
        <v>476</v>
      </c>
      <c r="AM30" s="76">
        <f>Q309</f>
        <v>451</v>
      </c>
      <c r="AN30" s="76">
        <f>Q310</f>
        <v>465</v>
      </c>
      <c r="AO30" s="76" t="e">
        <f>Q311</f>
        <v>#DIV/0!</v>
      </c>
      <c r="AP30" s="76">
        <f>S304</f>
        <v>458.53333333333336</v>
      </c>
      <c r="AQ30" s="75">
        <f>U304</f>
        <v>31</v>
      </c>
      <c r="AR30" s="75">
        <f>T304</f>
        <v>141</v>
      </c>
    </row>
    <row r="31" spans="1:44" ht="13.5" customHeight="1" x14ac:dyDescent="0.2">
      <c r="A31" s="87">
        <f t="shared" ca="1" si="0"/>
        <v>29</v>
      </c>
      <c r="B31" s="86" t="str">
        <f t="shared" ca="1" si="1"/>
        <v>Draci</v>
      </c>
      <c r="C31" s="85" t="str">
        <f t="shared" ca="1" si="2"/>
        <v>Kohutek Ondřej</v>
      </c>
      <c r="D31" s="144">
        <f t="shared" ca="1" si="3"/>
        <v>417</v>
      </c>
      <c r="E31" s="144">
        <f t="shared" ca="1" si="4"/>
        <v>466</v>
      </c>
      <c r="F31" s="144">
        <f t="shared" ca="1" si="5"/>
        <v>498</v>
      </c>
      <c r="G31" s="144">
        <f t="shared" ca="1" si="6"/>
        <v>422</v>
      </c>
      <c r="H31" s="144">
        <f t="shared" ca="1" si="7"/>
        <v>470</v>
      </c>
      <c r="I31" s="144">
        <f t="shared" ca="1" si="8"/>
        <v>467</v>
      </c>
      <c r="J31" s="144">
        <f t="shared" ca="1" si="9"/>
        <v>472</v>
      </c>
      <c r="K31" s="144">
        <f t="shared" ca="1" si="10"/>
        <v>450</v>
      </c>
      <c r="L31" s="144">
        <f t="shared" ca="1" si="11"/>
        <v>508</v>
      </c>
      <c r="M31" s="144" t="e">
        <f t="shared" ca="1" si="20"/>
        <v>#DIV/0!</v>
      </c>
      <c r="N31" s="144" t="e">
        <f t="shared" ca="1" si="12"/>
        <v>#DIV/0!</v>
      </c>
      <c r="O31" s="144" t="e">
        <f t="shared" ca="1" si="13"/>
        <v>#DIV/0!</v>
      </c>
      <c r="P31" s="144" t="e">
        <f t="shared" ca="1" si="14"/>
        <v>#DIV/0!</v>
      </c>
      <c r="Q31" s="144" t="e">
        <f t="shared" ca="1" si="15"/>
        <v>#DIV/0!</v>
      </c>
      <c r="R31" s="144" t="e">
        <f t="shared" ca="1" si="16"/>
        <v>#DIV/0!</v>
      </c>
      <c r="S31" s="144" t="e">
        <f t="shared" ca="1" si="17"/>
        <v>#DIV/0!</v>
      </c>
      <c r="T31" s="145">
        <f t="shared" ca="1" si="18"/>
        <v>463.33333333333331</v>
      </c>
      <c r="U31" s="121">
        <f t="shared" ca="1" si="19"/>
        <v>141</v>
      </c>
      <c r="V31" s="78"/>
      <c r="W31" s="78"/>
      <c r="X31" s="75" t="str">
        <f>C312</f>
        <v>Krayzelová Pavla</v>
      </c>
      <c r="Y31" s="75" t="str">
        <f>C316</f>
        <v>Ostravaci</v>
      </c>
      <c r="Z31" s="77">
        <f>J312</f>
        <v>475</v>
      </c>
      <c r="AA31" s="76">
        <f>J313</f>
        <v>501</v>
      </c>
      <c r="AB31" s="77">
        <f>J314</f>
        <v>486</v>
      </c>
      <c r="AC31" s="77">
        <f>J315</f>
        <v>508</v>
      </c>
      <c r="AD31" s="77">
        <f>J316</f>
        <v>477</v>
      </c>
      <c r="AE31" s="77">
        <f>J317</f>
        <v>469</v>
      </c>
      <c r="AF31" s="77">
        <f>J318</f>
        <v>441</v>
      </c>
      <c r="AG31" s="77">
        <f>J319</f>
        <v>469</v>
      </c>
      <c r="AH31" s="77">
        <f>Q312</f>
        <v>480</v>
      </c>
      <c r="AI31" s="76">
        <f>Q313</f>
        <v>458</v>
      </c>
      <c r="AJ31" s="77">
        <f>Q314</f>
        <v>479</v>
      </c>
      <c r="AK31" s="77">
        <f>Q315</f>
        <v>491</v>
      </c>
      <c r="AL31" s="77">
        <f>Q316</f>
        <v>487</v>
      </c>
      <c r="AM31" s="77">
        <f>Q317</f>
        <v>466</v>
      </c>
      <c r="AN31" s="77">
        <f>Q318</f>
        <v>475</v>
      </c>
      <c r="AO31" s="77" t="e">
        <f>Q319</f>
        <v>#DIV/0!</v>
      </c>
      <c r="AP31" s="76">
        <f>S312</f>
        <v>477.46666666666664</v>
      </c>
      <c r="AQ31" s="75">
        <f>U312</f>
        <v>24</v>
      </c>
      <c r="AR31" s="75">
        <f>T312</f>
        <v>142</v>
      </c>
    </row>
    <row r="32" spans="1:44" ht="13.5" customHeight="1" x14ac:dyDescent="0.2">
      <c r="A32" s="87">
        <f t="shared" ca="1" si="0"/>
        <v>30</v>
      </c>
      <c r="B32" s="86" t="str">
        <f t="shared" ca="1" si="1"/>
        <v>Bombeři</v>
      </c>
      <c r="C32" s="85" t="str">
        <f t="shared" ca="1" si="2"/>
        <v>Sládek Vladimír</v>
      </c>
      <c r="D32" s="144">
        <f t="shared" ca="1" si="3"/>
        <v>383</v>
      </c>
      <c r="E32" s="144">
        <f t="shared" ca="1" si="4"/>
        <v>478</v>
      </c>
      <c r="F32" s="144">
        <f t="shared" ca="1" si="5"/>
        <v>487</v>
      </c>
      <c r="G32" s="144">
        <f t="shared" ca="1" si="6"/>
        <v>434</v>
      </c>
      <c r="H32" s="144">
        <f t="shared" ca="1" si="7"/>
        <v>413</v>
      </c>
      <c r="I32" s="144">
        <f t="shared" ca="1" si="8"/>
        <v>480</v>
      </c>
      <c r="J32" s="144">
        <f t="shared" ca="1" si="9"/>
        <v>455</v>
      </c>
      <c r="K32" s="144">
        <f t="shared" ca="1" si="10"/>
        <v>488</v>
      </c>
      <c r="L32" s="144">
        <f t="shared" ca="1" si="11"/>
        <v>452</v>
      </c>
      <c r="M32" s="144">
        <f t="shared" ca="1" si="20"/>
        <v>458</v>
      </c>
      <c r="N32" s="144">
        <f t="shared" ca="1" si="12"/>
        <v>485</v>
      </c>
      <c r="O32" s="144">
        <f t="shared" ca="1" si="13"/>
        <v>480</v>
      </c>
      <c r="P32" s="144">
        <f t="shared" ca="1" si="14"/>
        <v>433</v>
      </c>
      <c r="Q32" s="144">
        <f t="shared" ca="1" si="15"/>
        <v>449</v>
      </c>
      <c r="R32" s="144">
        <f t="shared" ca="1" si="16"/>
        <v>505</v>
      </c>
      <c r="S32" s="144" t="e">
        <f t="shared" ca="1" si="17"/>
        <v>#DIV/0!</v>
      </c>
      <c r="T32" s="145">
        <f t="shared" ca="1" si="18"/>
        <v>458.66666666666669</v>
      </c>
      <c r="U32" s="121">
        <f t="shared" ca="1" si="19"/>
        <v>140</v>
      </c>
      <c r="V32" s="78"/>
      <c r="W32" s="78"/>
      <c r="X32" s="75" t="str">
        <f>C320</f>
        <v>x</v>
      </c>
      <c r="Y32" s="75" t="str">
        <f>C324</f>
        <v>x</v>
      </c>
      <c r="Z32" s="76">
        <f>J320</f>
        <v>0</v>
      </c>
      <c r="AA32" s="77" t="e">
        <f>J321</f>
        <v>#DIV/0!</v>
      </c>
      <c r="AB32" s="76" t="e">
        <f>J322</f>
        <v>#DIV/0!</v>
      </c>
      <c r="AC32" s="76" t="e">
        <f>J323</f>
        <v>#DIV/0!</v>
      </c>
      <c r="AD32" s="76" t="e">
        <f>J324</f>
        <v>#DIV/0!</v>
      </c>
      <c r="AE32" s="76" t="e">
        <f>J325</f>
        <v>#DIV/0!</v>
      </c>
      <c r="AF32" s="76" t="e">
        <f>J326</f>
        <v>#DIV/0!</v>
      </c>
      <c r="AG32" s="76" t="e">
        <f>J327</f>
        <v>#DIV/0!</v>
      </c>
      <c r="AH32" s="76" t="e">
        <f>Q320</f>
        <v>#DIV/0!</v>
      </c>
      <c r="AI32" s="77" t="e">
        <f>Q321</f>
        <v>#DIV/0!</v>
      </c>
      <c r="AJ32" s="76" t="e">
        <f>Q322</f>
        <v>#DIV/0!</v>
      </c>
      <c r="AK32" s="76" t="e">
        <f>Q323</f>
        <v>#DIV/0!</v>
      </c>
      <c r="AL32" s="76" t="e">
        <f>Q324</f>
        <v>#DIV/0!</v>
      </c>
      <c r="AM32" s="76" t="e">
        <f>Q325</f>
        <v>#DIV/0!</v>
      </c>
      <c r="AN32" s="76" t="e">
        <f>Q326</f>
        <v>#DIV/0!</v>
      </c>
      <c r="AO32" s="76" t="e">
        <f>Q327</f>
        <v>#DIV/0!</v>
      </c>
      <c r="AP32" s="76">
        <f>S320</f>
        <v>0</v>
      </c>
      <c r="AQ32" s="75">
        <f>U320</f>
        <v>77</v>
      </c>
      <c r="AR32" s="75">
        <f>T320</f>
        <v>0</v>
      </c>
    </row>
    <row r="33" spans="1:44" ht="13.5" customHeight="1" x14ac:dyDescent="0.2">
      <c r="A33" s="87">
        <f t="shared" ca="1" si="0"/>
        <v>31</v>
      </c>
      <c r="B33" s="86" t="str">
        <f t="shared" ca="1" si="1"/>
        <v>Ostravaci</v>
      </c>
      <c r="C33" s="85" t="str">
        <f t="shared" ca="1" si="2"/>
        <v>Lembard Petr</v>
      </c>
      <c r="D33" s="144">
        <f t="shared" ca="1" si="3"/>
        <v>492</v>
      </c>
      <c r="E33" s="144">
        <f t="shared" ca="1" si="4"/>
        <v>450</v>
      </c>
      <c r="F33" s="144">
        <f t="shared" ca="1" si="5"/>
        <v>463</v>
      </c>
      <c r="G33" s="144">
        <f t="shared" ca="1" si="6"/>
        <v>444</v>
      </c>
      <c r="H33" s="144">
        <f t="shared" ca="1" si="7"/>
        <v>432</v>
      </c>
      <c r="I33" s="144">
        <f t="shared" ca="1" si="8"/>
        <v>447</v>
      </c>
      <c r="J33" s="144">
        <f t="shared" ca="1" si="9"/>
        <v>439</v>
      </c>
      <c r="K33" s="144">
        <f t="shared" ca="1" si="10"/>
        <v>466</v>
      </c>
      <c r="L33" s="144">
        <f t="shared" ca="1" si="11"/>
        <v>435</v>
      </c>
      <c r="M33" s="144">
        <f t="shared" ca="1" si="20"/>
        <v>444</v>
      </c>
      <c r="N33" s="144">
        <f t="shared" ca="1" si="12"/>
        <v>498</v>
      </c>
      <c r="O33" s="144">
        <f t="shared" ca="1" si="13"/>
        <v>476</v>
      </c>
      <c r="P33" s="144">
        <f t="shared" ca="1" si="14"/>
        <v>476</v>
      </c>
      <c r="Q33" s="144">
        <f t="shared" ca="1" si="15"/>
        <v>451</v>
      </c>
      <c r="R33" s="144">
        <f t="shared" ca="1" si="16"/>
        <v>465</v>
      </c>
      <c r="S33" s="144" t="e">
        <f t="shared" ca="1" si="17"/>
        <v>#DIV/0!</v>
      </c>
      <c r="T33" s="145">
        <f t="shared" ca="1" si="18"/>
        <v>458.53333333333336</v>
      </c>
      <c r="U33" s="121">
        <f t="shared" ca="1" si="19"/>
        <v>141</v>
      </c>
      <c r="V33" s="78"/>
      <c r="W33" s="78"/>
      <c r="X33" s="75" t="str">
        <f>C328</f>
        <v>Zaškolný Vojtěch</v>
      </c>
      <c r="Y33" s="75" t="str">
        <f>C332</f>
        <v>Draci</v>
      </c>
      <c r="Z33" s="77">
        <f>J328</f>
        <v>516</v>
      </c>
      <c r="AA33" s="76">
        <f>J329</f>
        <v>514</v>
      </c>
      <c r="AB33" s="76">
        <f>J330</f>
        <v>487</v>
      </c>
      <c r="AC33" s="76">
        <f>J331</f>
        <v>511</v>
      </c>
      <c r="AD33" s="76">
        <f>J332</f>
        <v>526</v>
      </c>
      <c r="AE33" s="76">
        <f>J333</f>
        <v>491</v>
      </c>
      <c r="AF33" s="76">
        <f>J334</f>
        <v>546</v>
      </c>
      <c r="AG33" s="76">
        <f>J335</f>
        <v>528</v>
      </c>
      <c r="AH33" s="76">
        <f>Q328</f>
        <v>512</v>
      </c>
      <c r="AI33" s="76">
        <f>Q329</f>
        <v>480</v>
      </c>
      <c r="AJ33" s="76">
        <f>Q330</f>
        <v>519</v>
      </c>
      <c r="AK33" s="76" t="e">
        <f>Q331</f>
        <v>#DIV/0!</v>
      </c>
      <c r="AL33" s="76" t="e">
        <f>Q332</f>
        <v>#DIV/0!</v>
      </c>
      <c r="AM33" s="76" t="e">
        <f>Q333</f>
        <v>#DIV/0!</v>
      </c>
      <c r="AN33" s="76" t="e">
        <f>Q334</f>
        <v>#DIV/0!</v>
      </c>
      <c r="AO33" s="76" t="e">
        <f>Q335</f>
        <v>#DIV/0!</v>
      </c>
      <c r="AP33" s="76">
        <f>S328</f>
        <v>511.81818181818181</v>
      </c>
      <c r="AQ33" s="75">
        <f>U328</f>
        <v>8</v>
      </c>
      <c r="AR33" s="75">
        <f>T328</f>
        <v>148</v>
      </c>
    </row>
    <row r="34" spans="1:44" ht="13.5" customHeight="1" x14ac:dyDescent="0.2">
      <c r="A34" s="87">
        <f t="shared" ca="1" si="0"/>
        <v>32</v>
      </c>
      <c r="B34" s="86" t="str">
        <f t="shared" ca="1" si="1"/>
        <v>Narvani</v>
      </c>
      <c r="C34" s="85" t="str">
        <f t="shared" ca="1" si="2"/>
        <v>Pacut Vlastík</v>
      </c>
      <c r="D34" s="144">
        <f t="shared" ca="1" si="3"/>
        <v>438</v>
      </c>
      <c r="E34" s="144">
        <f t="shared" ca="1" si="4"/>
        <v>438</v>
      </c>
      <c r="F34" s="144">
        <f t="shared" ca="1" si="5"/>
        <v>495</v>
      </c>
      <c r="G34" s="144">
        <f t="shared" ca="1" si="6"/>
        <v>455</v>
      </c>
      <c r="H34" s="144">
        <f t="shared" ca="1" si="7"/>
        <v>477</v>
      </c>
      <c r="I34" s="144">
        <f t="shared" ca="1" si="8"/>
        <v>432</v>
      </c>
      <c r="J34" s="144">
        <f t="shared" ca="1" si="9"/>
        <v>468</v>
      </c>
      <c r="K34" s="144">
        <f t="shared" ca="1" si="10"/>
        <v>427</v>
      </c>
      <c r="L34" s="144" t="e">
        <f t="shared" ca="1" si="11"/>
        <v>#DIV/0!</v>
      </c>
      <c r="M34" s="144" t="e">
        <f t="shared" ca="1" si="20"/>
        <v>#DIV/0!</v>
      </c>
      <c r="N34" s="144" t="e">
        <f t="shared" ca="1" si="12"/>
        <v>#DIV/0!</v>
      </c>
      <c r="O34" s="144" t="e">
        <f t="shared" ca="1" si="13"/>
        <v>#DIV/0!</v>
      </c>
      <c r="P34" s="144" t="e">
        <f t="shared" ca="1" si="14"/>
        <v>#DIV/0!</v>
      </c>
      <c r="Q34" s="144" t="e">
        <f t="shared" ca="1" si="15"/>
        <v>#DIV/0!</v>
      </c>
      <c r="R34" s="144" t="e">
        <f t="shared" ca="1" si="16"/>
        <v>#DIV/0!</v>
      </c>
      <c r="S34" s="144" t="e">
        <f t="shared" ca="1" si="17"/>
        <v>#DIV/0!</v>
      </c>
      <c r="T34" s="145">
        <f t="shared" ca="1" si="18"/>
        <v>453.75</v>
      </c>
      <c r="U34" s="121">
        <f t="shared" ca="1" si="19"/>
        <v>140</v>
      </c>
      <c r="V34" s="78"/>
      <c r="W34" s="78"/>
      <c r="X34" s="75" t="str">
        <f>C336</f>
        <v>Kohutek Ondřej</v>
      </c>
      <c r="Y34" s="75" t="str">
        <f>C340</f>
        <v>Draci</v>
      </c>
      <c r="Z34" s="76">
        <f>J336</f>
        <v>417</v>
      </c>
      <c r="AA34" s="77">
        <f>J337</f>
        <v>466</v>
      </c>
      <c r="AB34" s="76">
        <f>J338</f>
        <v>498</v>
      </c>
      <c r="AC34" s="76">
        <f>J339</f>
        <v>422</v>
      </c>
      <c r="AD34" s="76">
        <f>J340</f>
        <v>470</v>
      </c>
      <c r="AE34" s="76">
        <f>J341</f>
        <v>467</v>
      </c>
      <c r="AF34" s="76">
        <f>J342</f>
        <v>472</v>
      </c>
      <c r="AG34" s="76">
        <f>J343</f>
        <v>450</v>
      </c>
      <c r="AH34" s="76">
        <f>Q336</f>
        <v>508</v>
      </c>
      <c r="AI34" s="77" t="e">
        <f>Q337</f>
        <v>#DIV/0!</v>
      </c>
      <c r="AJ34" s="76" t="e">
        <f>Q338</f>
        <v>#DIV/0!</v>
      </c>
      <c r="AK34" s="76" t="e">
        <f>Q339</f>
        <v>#DIV/0!</v>
      </c>
      <c r="AL34" s="76" t="e">
        <f>Q340</f>
        <v>#DIV/0!</v>
      </c>
      <c r="AM34" s="76" t="e">
        <f>Q341</f>
        <v>#DIV/0!</v>
      </c>
      <c r="AN34" s="76" t="e">
        <f>Q342</f>
        <v>#DIV/0!</v>
      </c>
      <c r="AO34" s="76" t="e">
        <f>Q343</f>
        <v>#DIV/0!</v>
      </c>
      <c r="AP34" s="76">
        <f>S336</f>
        <v>463.33333333333331</v>
      </c>
      <c r="AQ34" s="75">
        <f>U336</f>
        <v>29</v>
      </c>
      <c r="AR34" s="75">
        <f>T336</f>
        <v>141</v>
      </c>
    </row>
    <row r="35" spans="1:44" ht="13.5" customHeight="1" x14ac:dyDescent="0.2">
      <c r="A35" s="87">
        <f t="shared" ref="A35:A66" ca="1" si="21">INDEX($AQ$3:$AQ$81,MATCH(C35,$X$3:$X$81,0))</f>
        <v>33</v>
      </c>
      <c r="B35" s="86" t="str">
        <f t="shared" ref="B35:B66" ca="1" si="22">INDEX($Y$3:$Y$81,MATCH(C35,$X$3:$X$81,0))</f>
        <v>Bombeři</v>
      </c>
      <c r="C35" s="85" t="str">
        <f t="shared" ref="C35:C66" ca="1" si="23">OFFSET($X$3,MATCH(SMALL($AQ$3:$AQ$81,ROW()-ROW($C$3)+1),$AQ$3:$AQ$81,0)-1,0)</f>
        <v>Toman Jiří</v>
      </c>
      <c r="D35" s="144">
        <f t="shared" ref="D35:D66" ca="1" si="24">INDEX($Z$3:$Z$81,MATCH(C35,$X$3:$X$81,0))</f>
        <v>433</v>
      </c>
      <c r="E35" s="144">
        <f t="shared" ref="E35:E66" ca="1" si="25">INDEX($AA$3:$AA$81,MATCH(C35,$X$3:$X$81,0))</f>
        <v>434</v>
      </c>
      <c r="F35" s="144">
        <f t="shared" ref="F35:F66" ca="1" si="26">INDEX($AB$3:$AB$81,MATCH(C35,$X$3:$X$81,0))</f>
        <v>459</v>
      </c>
      <c r="G35" s="144">
        <f t="shared" ref="G35:G66" ca="1" si="27">INDEX($AC$3:$AC$81,MATCH(C35,$X$3:$X$81,0))</f>
        <v>480</v>
      </c>
      <c r="H35" s="144">
        <f t="shared" ref="H35:H66" ca="1" si="28">INDEX($AD$3:$AD$81,MATCH($C35,$X$3:$X$81,0))</f>
        <v>435</v>
      </c>
      <c r="I35" s="144">
        <f t="shared" ref="I35:I66" ca="1" si="29">INDEX($AE$3:$AE$81,MATCH($C35,$X$3:$X$81,0))</f>
        <v>441</v>
      </c>
      <c r="J35" s="144">
        <f t="shared" ref="J35:J66" ca="1" si="30">INDEX($AF$3:$AF$81,MATCH($C35,$X$3:$X$81,0))</f>
        <v>417</v>
      </c>
      <c r="K35" s="144">
        <f t="shared" ref="K35:K66" ca="1" si="31">INDEX($AG$3:$AG$81,MATCH($C35,$X$3:$X$81,0))</f>
        <v>439</v>
      </c>
      <c r="L35" s="144">
        <f t="shared" ref="L35:L66" ca="1" si="32">INDEX($AH$3:$AH$81,MATCH($C35,$X$3:$X$81,0))</f>
        <v>403</v>
      </c>
      <c r="M35" s="144">
        <f t="shared" ca="1" si="20"/>
        <v>405</v>
      </c>
      <c r="N35" s="144">
        <f t="shared" ref="N35:N66" ca="1" si="33">INDEX($AJ$3:$AJ$81,MATCH($C35,$X$3:$X$81,0))</f>
        <v>470</v>
      </c>
      <c r="O35" s="144">
        <f t="shared" ref="O35:O66" ca="1" si="34">INDEX($AK$3:$AK$81,MATCH($C35,$X$3:$X$81,0))</f>
        <v>490</v>
      </c>
      <c r="P35" s="144">
        <f t="shared" ref="P35:P66" ca="1" si="35">INDEX($AL$3:$AL$81,MATCH($C35,$X$3:$X$81,0))</f>
        <v>447</v>
      </c>
      <c r="Q35" s="144">
        <f t="shared" ref="Q35:Q66" ca="1" si="36">INDEX($AM$3:$AM$81,MATCH($C35,$X$3:$X$81,0))</f>
        <v>464</v>
      </c>
      <c r="R35" s="144">
        <f t="shared" ref="R35:R66" ca="1" si="37">INDEX($AN$3:$AN$81,MATCH($C35,$X$3:$X$81,0))</f>
        <v>422</v>
      </c>
      <c r="S35" s="144" t="e">
        <f t="shared" ref="S35:S66" ca="1" si="38">INDEX($AO$3:$AO$81,MATCH($C35,$X$3:$X$81,0))</f>
        <v>#DIV/0!</v>
      </c>
      <c r="T35" s="145">
        <f t="shared" ref="T35:T66" ca="1" si="39">INDEX($AP$3:$AP$81,MATCH(C35,$X$3:$X$81,0))</f>
        <v>442.6</v>
      </c>
      <c r="U35" s="121">
        <f t="shared" ref="U35:U66" ca="1" si="40">INDEX($AR$3:$AR$81,MATCH(C35,$X$3:$X$81,0))</f>
        <v>142</v>
      </c>
      <c r="V35" s="78"/>
      <c r="W35" s="78"/>
      <c r="X35" s="75" t="str">
        <f>C344</f>
        <v>Franek Zdeněk</v>
      </c>
      <c r="Y35" s="75" t="str">
        <f>C348</f>
        <v>Draci</v>
      </c>
      <c r="Z35" s="77">
        <f>J344</f>
        <v>489</v>
      </c>
      <c r="AA35" s="76">
        <f>J345</f>
        <v>473</v>
      </c>
      <c r="AB35" s="77">
        <f>J346</f>
        <v>474</v>
      </c>
      <c r="AC35" s="77">
        <f>J347</f>
        <v>473</v>
      </c>
      <c r="AD35" s="77">
        <f>J348</f>
        <v>537</v>
      </c>
      <c r="AE35" s="77">
        <f>J349</f>
        <v>476</v>
      </c>
      <c r="AF35" s="77">
        <f>J350</f>
        <v>493</v>
      </c>
      <c r="AG35" s="77">
        <f>J351</f>
        <v>507</v>
      </c>
      <c r="AH35" s="77">
        <f>Q344</f>
        <v>447</v>
      </c>
      <c r="AI35" s="76">
        <f>Q345</f>
        <v>485</v>
      </c>
      <c r="AJ35" s="77" t="e">
        <f>Q346</f>
        <v>#DIV/0!</v>
      </c>
      <c r="AK35" s="77" t="e">
        <f>Q347</f>
        <v>#DIV/0!</v>
      </c>
      <c r="AL35" s="77" t="e">
        <f>Q348</f>
        <v>#DIV/0!</v>
      </c>
      <c r="AM35" s="77" t="e">
        <f>Q349</f>
        <v>#DIV/0!</v>
      </c>
      <c r="AN35" s="77" t="e">
        <f>Q350</f>
        <v>#DIV/0!</v>
      </c>
      <c r="AO35" s="77" t="e">
        <f>Q351</f>
        <v>#DIV/0!</v>
      </c>
      <c r="AP35" s="76">
        <f>S344</f>
        <v>485.4</v>
      </c>
      <c r="AQ35" s="75">
        <f>U344</f>
        <v>21</v>
      </c>
      <c r="AR35" s="75">
        <f>T344</f>
        <v>145</v>
      </c>
    </row>
    <row r="36" spans="1:44" ht="13.5" customHeight="1" x14ac:dyDescent="0.2">
      <c r="A36" s="87">
        <f t="shared" ca="1" si="21"/>
        <v>34</v>
      </c>
      <c r="B36" s="86" t="str">
        <f t="shared" ca="1" si="22"/>
        <v>Narvani</v>
      </c>
      <c r="C36" s="85" t="str">
        <f t="shared" ca="1" si="23"/>
        <v>Modlitba František</v>
      </c>
      <c r="D36" s="144">
        <f t="shared" ca="1" si="24"/>
        <v>420</v>
      </c>
      <c r="E36" s="144">
        <f t="shared" ca="1" si="25"/>
        <v>455</v>
      </c>
      <c r="F36" s="144">
        <f t="shared" ca="1" si="26"/>
        <v>441</v>
      </c>
      <c r="G36" s="144">
        <f t="shared" ca="1" si="27"/>
        <v>436</v>
      </c>
      <c r="H36" s="144">
        <f t="shared" ca="1" si="28"/>
        <v>443</v>
      </c>
      <c r="I36" s="144">
        <f t="shared" ca="1" si="29"/>
        <v>424</v>
      </c>
      <c r="J36" s="144">
        <f t="shared" ca="1" si="30"/>
        <v>437</v>
      </c>
      <c r="K36" s="144">
        <f t="shared" ca="1" si="31"/>
        <v>446</v>
      </c>
      <c r="L36" s="144">
        <f t="shared" ca="1" si="32"/>
        <v>437</v>
      </c>
      <c r="M36" s="144">
        <f t="shared" ca="1" si="20"/>
        <v>465</v>
      </c>
      <c r="N36" s="144" t="e">
        <f t="shared" ca="1" si="33"/>
        <v>#DIV/0!</v>
      </c>
      <c r="O36" s="144" t="e">
        <f t="shared" ca="1" si="34"/>
        <v>#DIV/0!</v>
      </c>
      <c r="P36" s="144" t="e">
        <f t="shared" ca="1" si="35"/>
        <v>#DIV/0!</v>
      </c>
      <c r="Q36" s="144" t="e">
        <f t="shared" ca="1" si="36"/>
        <v>#DIV/0!</v>
      </c>
      <c r="R36" s="144" t="e">
        <f t="shared" ca="1" si="37"/>
        <v>#DIV/0!</v>
      </c>
      <c r="S36" s="144" t="e">
        <f t="shared" ca="1" si="38"/>
        <v>#DIV/0!</v>
      </c>
      <c r="T36" s="145">
        <f t="shared" ca="1" si="39"/>
        <v>440.4</v>
      </c>
      <c r="U36" s="121">
        <f t="shared" ca="1" si="40"/>
        <v>125</v>
      </c>
      <c r="V36" s="78"/>
      <c r="W36" s="78"/>
      <c r="X36" s="75" t="str">
        <f>C352</f>
        <v>Štafa Ladislav</v>
      </c>
      <c r="Y36" s="75" t="str">
        <f>C356</f>
        <v>O nic nejde</v>
      </c>
      <c r="Z36" s="76">
        <f>J352</f>
        <v>542</v>
      </c>
      <c r="AA36" s="77">
        <f>J353</f>
        <v>452</v>
      </c>
      <c r="AB36" s="76">
        <f>J354</f>
        <v>475</v>
      </c>
      <c r="AC36" s="76">
        <f>J355</f>
        <v>483</v>
      </c>
      <c r="AD36" s="76">
        <f>J356</f>
        <v>483</v>
      </c>
      <c r="AE36" s="76">
        <f>J357</f>
        <v>484</v>
      </c>
      <c r="AF36" s="76">
        <f>J358</f>
        <v>522</v>
      </c>
      <c r="AG36" s="76">
        <f>J359</f>
        <v>464</v>
      </c>
      <c r="AH36" s="76">
        <f>Q352</f>
        <v>524</v>
      </c>
      <c r="AI36" s="77">
        <f>Q353</f>
        <v>453</v>
      </c>
      <c r="AJ36" s="76">
        <f>Q354</f>
        <v>497</v>
      </c>
      <c r="AK36" s="76">
        <f>Q355</f>
        <v>490</v>
      </c>
      <c r="AL36" s="76">
        <f>Q356</f>
        <v>520</v>
      </c>
      <c r="AM36" s="76">
        <f>Q357</f>
        <v>440</v>
      </c>
      <c r="AN36" s="76">
        <f>Q358</f>
        <v>487</v>
      </c>
      <c r="AO36" s="76" t="e">
        <f>Q359</f>
        <v>#DIV/0!</v>
      </c>
      <c r="AP36" s="76">
        <f>S352</f>
        <v>487.73333333333335</v>
      </c>
      <c r="AQ36" s="75">
        <f>U352</f>
        <v>18</v>
      </c>
      <c r="AR36" s="75">
        <f>T352</f>
        <v>160</v>
      </c>
    </row>
    <row r="37" spans="1:44" ht="13.5" customHeight="1" x14ac:dyDescent="0.2">
      <c r="A37" s="87">
        <f t="shared" ca="1" si="21"/>
        <v>35</v>
      </c>
      <c r="B37" s="86" t="str">
        <f t="shared" ca="1" si="22"/>
        <v>Viadrus</v>
      </c>
      <c r="C37" s="85" t="str">
        <f t="shared" ca="1" si="23"/>
        <v>Zlámal František</v>
      </c>
      <c r="D37" s="144">
        <f t="shared" ca="1" si="24"/>
        <v>455</v>
      </c>
      <c r="E37" s="144">
        <f t="shared" ca="1" si="25"/>
        <v>402</v>
      </c>
      <c r="F37" s="144">
        <f t="shared" ca="1" si="26"/>
        <v>429</v>
      </c>
      <c r="G37" s="144">
        <f t="shared" ca="1" si="27"/>
        <v>436</v>
      </c>
      <c r="H37" s="144">
        <f t="shared" ca="1" si="28"/>
        <v>430</v>
      </c>
      <c r="I37" s="144">
        <f t="shared" ca="1" si="29"/>
        <v>404</v>
      </c>
      <c r="J37" s="144">
        <f t="shared" ca="1" si="30"/>
        <v>471</v>
      </c>
      <c r="K37" s="144">
        <f t="shared" ca="1" si="31"/>
        <v>405</v>
      </c>
      <c r="L37" s="144">
        <f t="shared" ca="1" si="32"/>
        <v>461</v>
      </c>
      <c r="M37" s="144">
        <f t="shared" ca="1" si="20"/>
        <v>445</v>
      </c>
      <c r="N37" s="144">
        <f t="shared" ca="1" si="33"/>
        <v>436</v>
      </c>
      <c r="O37" s="144">
        <f t="shared" ca="1" si="34"/>
        <v>433</v>
      </c>
      <c r="P37" s="144">
        <f t="shared" ca="1" si="35"/>
        <v>388</v>
      </c>
      <c r="Q37" s="144">
        <f t="shared" ca="1" si="36"/>
        <v>436</v>
      </c>
      <c r="R37" s="144">
        <f t="shared" ca="1" si="37"/>
        <v>422</v>
      </c>
      <c r="S37" s="144" t="e">
        <f t="shared" ca="1" si="38"/>
        <v>#DIV/0!</v>
      </c>
      <c r="T37" s="145">
        <f t="shared" ca="1" si="39"/>
        <v>430.2</v>
      </c>
      <c r="U37" s="121">
        <f t="shared" ca="1" si="40"/>
        <v>129</v>
      </c>
      <c r="V37" s="78"/>
      <c r="W37" s="78"/>
      <c r="X37" s="75" t="str">
        <f>C360</f>
        <v>Richter Lubomír</v>
      </c>
      <c r="Y37" s="75" t="str">
        <f>C364</f>
        <v>O nic nejde</v>
      </c>
      <c r="Z37" s="77">
        <f>J360</f>
        <v>487</v>
      </c>
      <c r="AA37" s="76">
        <f>J361</f>
        <v>488</v>
      </c>
      <c r="AB37" s="76">
        <f>J362</f>
        <v>529</v>
      </c>
      <c r="AC37" s="76">
        <f>J363</f>
        <v>505</v>
      </c>
      <c r="AD37" s="76">
        <f>J364</f>
        <v>507</v>
      </c>
      <c r="AE37" s="76">
        <f>J365</f>
        <v>519</v>
      </c>
      <c r="AF37" s="76">
        <f>J366</f>
        <v>483</v>
      </c>
      <c r="AG37" s="76">
        <f>J367</f>
        <v>463</v>
      </c>
      <c r="AH37" s="76">
        <f>Q360</f>
        <v>517</v>
      </c>
      <c r="AI37" s="76">
        <f>Q361</f>
        <v>514</v>
      </c>
      <c r="AJ37" s="76">
        <f>Q362</f>
        <v>489</v>
      </c>
      <c r="AK37" s="76">
        <f>Q363</f>
        <v>505</v>
      </c>
      <c r="AL37" s="76">
        <f>Q364</f>
        <v>475</v>
      </c>
      <c r="AM37" s="76">
        <f>Q365</f>
        <v>484</v>
      </c>
      <c r="AN37" s="76">
        <f>Q366</f>
        <v>468</v>
      </c>
      <c r="AO37" s="76" t="e">
        <f>Q367</f>
        <v>#DIV/0!</v>
      </c>
      <c r="AP37" s="76">
        <f>S360</f>
        <v>495.53333333333336</v>
      </c>
      <c r="AQ37" s="75">
        <f>U360</f>
        <v>16</v>
      </c>
      <c r="AR37" s="75">
        <f>T360</f>
        <v>152</v>
      </c>
    </row>
    <row r="38" spans="1:44" ht="13.5" customHeight="1" x14ac:dyDescent="0.2">
      <c r="A38" s="87">
        <f t="shared" ca="1" si="21"/>
        <v>36</v>
      </c>
      <c r="B38" s="86">
        <f t="shared" ca="1" si="22"/>
        <v>0</v>
      </c>
      <c r="C38" s="85">
        <f t="shared" ca="1" si="23"/>
        <v>0</v>
      </c>
      <c r="D38" s="144">
        <f t="shared" ca="1" si="24"/>
        <v>160</v>
      </c>
      <c r="E38" s="144" t="e">
        <f t="shared" ca="1" si="25"/>
        <v>#DIV/0!</v>
      </c>
      <c r="F38" s="144" t="e">
        <f t="shared" ca="1" si="26"/>
        <v>#DIV/0!</v>
      </c>
      <c r="G38" s="144" t="e">
        <f t="shared" ca="1" si="27"/>
        <v>#DIV/0!</v>
      </c>
      <c r="H38" s="144" t="e">
        <f t="shared" ca="1" si="28"/>
        <v>#DIV/0!</v>
      </c>
      <c r="I38" s="144" t="e">
        <f t="shared" ca="1" si="29"/>
        <v>#DIV/0!</v>
      </c>
      <c r="J38" s="144" t="e">
        <f t="shared" ca="1" si="30"/>
        <v>#DIV/0!</v>
      </c>
      <c r="K38" s="144" t="e">
        <f t="shared" ca="1" si="31"/>
        <v>#DIV/0!</v>
      </c>
      <c r="L38" s="144" t="e">
        <f t="shared" ca="1" si="32"/>
        <v>#DIV/0!</v>
      </c>
      <c r="M38" s="144" t="e">
        <f t="shared" ca="1" si="20"/>
        <v>#DIV/0!</v>
      </c>
      <c r="N38" s="144" t="e">
        <f t="shared" ca="1" si="33"/>
        <v>#DIV/0!</v>
      </c>
      <c r="O38" s="144" t="e">
        <f t="shared" ca="1" si="34"/>
        <v>#DIV/0!</v>
      </c>
      <c r="P38" s="144" t="e">
        <f t="shared" ca="1" si="35"/>
        <v>#DIV/0!</v>
      </c>
      <c r="Q38" s="144" t="e">
        <f t="shared" ca="1" si="36"/>
        <v>#DIV/0!</v>
      </c>
      <c r="R38" s="144" t="e">
        <f t="shared" ca="1" si="37"/>
        <v>#DIV/0!</v>
      </c>
      <c r="S38" s="144" t="e">
        <f t="shared" ca="1" si="38"/>
        <v>#DIV/0!</v>
      </c>
      <c r="T38" s="145">
        <f t="shared" ca="1" si="39"/>
        <v>160</v>
      </c>
      <c r="U38" s="121">
        <f t="shared" ca="1" si="40"/>
        <v>40</v>
      </c>
      <c r="V38" s="78"/>
      <c r="W38" s="78"/>
      <c r="X38" s="75" t="str">
        <f>C368</f>
        <v>Zlámal František</v>
      </c>
      <c r="Y38" s="75" t="str">
        <f>C372</f>
        <v>Viadrus</v>
      </c>
      <c r="Z38" s="76">
        <f>J368</f>
        <v>455</v>
      </c>
      <c r="AA38" s="77">
        <f>J369</f>
        <v>402</v>
      </c>
      <c r="AB38" s="76">
        <f>J370</f>
        <v>429</v>
      </c>
      <c r="AC38" s="76">
        <f>J371</f>
        <v>436</v>
      </c>
      <c r="AD38" s="76">
        <f>J372</f>
        <v>430</v>
      </c>
      <c r="AE38" s="76">
        <f>J373</f>
        <v>404</v>
      </c>
      <c r="AF38" s="76">
        <f>J374</f>
        <v>471</v>
      </c>
      <c r="AG38" s="76">
        <f>J375</f>
        <v>405</v>
      </c>
      <c r="AH38" s="76">
        <f>Q368</f>
        <v>461</v>
      </c>
      <c r="AI38" s="77">
        <f>Q369</f>
        <v>445</v>
      </c>
      <c r="AJ38" s="76">
        <f>Q370</f>
        <v>436</v>
      </c>
      <c r="AK38" s="76">
        <f>Q371</f>
        <v>433</v>
      </c>
      <c r="AL38" s="76">
        <f>Q372</f>
        <v>388</v>
      </c>
      <c r="AM38" s="76">
        <f>Q373</f>
        <v>436</v>
      </c>
      <c r="AN38" s="76">
        <f>Q374</f>
        <v>422</v>
      </c>
      <c r="AO38" s="76" t="e">
        <f>Q375</f>
        <v>#DIV/0!</v>
      </c>
      <c r="AP38" s="76">
        <f>S368</f>
        <v>430.2</v>
      </c>
      <c r="AQ38" s="75">
        <f>U368</f>
        <v>35</v>
      </c>
      <c r="AR38" s="75">
        <f>T368</f>
        <v>129</v>
      </c>
    </row>
    <row r="39" spans="1:44" ht="14.1" customHeight="1" x14ac:dyDescent="0.2">
      <c r="A39" s="87">
        <f t="shared" ca="1" si="21"/>
        <v>36</v>
      </c>
      <c r="B39" s="86">
        <f t="shared" ca="1" si="22"/>
        <v>0</v>
      </c>
      <c r="C39" s="85">
        <f t="shared" ca="1" si="23"/>
        <v>0</v>
      </c>
      <c r="D39" s="144">
        <f t="shared" ca="1" si="24"/>
        <v>160</v>
      </c>
      <c r="E39" s="144" t="e">
        <f t="shared" ca="1" si="25"/>
        <v>#DIV/0!</v>
      </c>
      <c r="F39" s="144" t="e">
        <f t="shared" ca="1" si="26"/>
        <v>#DIV/0!</v>
      </c>
      <c r="G39" s="144" t="e">
        <f t="shared" ca="1" si="27"/>
        <v>#DIV/0!</v>
      </c>
      <c r="H39" s="144" t="e">
        <f t="shared" ca="1" si="28"/>
        <v>#DIV/0!</v>
      </c>
      <c r="I39" s="144" t="e">
        <f t="shared" ca="1" si="29"/>
        <v>#DIV/0!</v>
      </c>
      <c r="J39" s="144" t="e">
        <f t="shared" ca="1" si="30"/>
        <v>#DIV/0!</v>
      </c>
      <c r="K39" s="144" t="e">
        <f t="shared" ca="1" si="31"/>
        <v>#DIV/0!</v>
      </c>
      <c r="L39" s="144" t="e">
        <f t="shared" ca="1" si="32"/>
        <v>#DIV/0!</v>
      </c>
      <c r="M39" s="144" t="e">
        <f t="shared" ca="1" si="20"/>
        <v>#DIV/0!</v>
      </c>
      <c r="N39" s="144" t="e">
        <f t="shared" ca="1" si="33"/>
        <v>#DIV/0!</v>
      </c>
      <c r="O39" s="144" t="e">
        <f t="shared" ca="1" si="34"/>
        <v>#DIV/0!</v>
      </c>
      <c r="P39" s="144" t="e">
        <f t="shared" ca="1" si="35"/>
        <v>#DIV/0!</v>
      </c>
      <c r="Q39" s="144" t="e">
        <f t="shared" ca="1" si="36"/>
        <v>#DIV/0!</v>
      </c>
      <c r="R39" s="144" t="e">
        <f t="shared" ca="1" si="37"/>
        <v>#DIV/0!</v>
      </c>
      <c r="S39" s="144" t="e">
        <f t="shared" ca="1" si="38"/>
        <v>#DIV/0!</v>
      </c>
      <c r="T39" s="145">
        <f t="shared" ca="1" si="39"/>
        <v>160</v>
      </c>
      <c r="U39" s="121">
        <f t="shared" ca="1" si="40"/>
        <v>40</v>
      </c>
      <c r="V39" s="78"/>
      <c r="W39" s="78"/>
      <c r="X39" s="75" t="str">
        <f>C376</f>
        <v>Zlámalová Lydie</v>
      </c>
      <c r="Y39" s="75" t="str">
        <f>C380</f>
        <v>Viadrus</v>
      </c>
      <c r="Z39" s="77">
        <f>J376</f>
        <v>0</v>
      </c>
      <c r="AA39" s="76" t="e">
        <f>J377</f>
        <v>#DIV/0!</v>
      </c>
      <c r="AB39" s="77" t="e">
        <f>J378</f>
        <v>#DIV/0!</v>
      </c>
      <c r="AC39" s="77" t="e">
        <f>J379</f>
        <v>#DIV/0!</v>
      </c>
      <c r="AD39" s="77" t="e">
        <f>J380</f>
        <v>#DIV/0!</v>
      </c>
      <c r="AE39" s="77" t="e">
        <f>J381</f>
        <v>#DIV/0!</v>
      </c>
      <c r="AF39" s="77" t="e">
        <f>J382</f>
        <v>#DIV/0!</v>
      </c>
      <c r="AG39" s="77" t="e">
        <f>J383</f>
        <v>#DIV/0!</v>
      </c>
      <c r="AH39" s="77" t="e">
        <f>Q376</f>
        <v>#DIV/0!</v>
      </c>
      <c r="AI39" s="76" t="e">
        <f>Q377</f>
        <v>#DIV/0!</v>
      </c>
      <c r="AJ39" s="77" t="e">
        <f>Q378</f>
        <v>#DIV/0!</v>
      </c>
      <c r="AK39" s="77" t="e">
        <f>Q379</f>
        <v>#DIV/0!</v>
      </c>
      <c r="AL39" s="77" t="e">
        <f>Q380</f>
        <v>#DIV/0!</v>
      </c>
      <c r="AM39" s="77" t="e">
        <f>Q381</f>
        <v>#DIV/0!</v>
      </c>
      <c r="AN39" s="77" t="e">
        <f>Q382</f>
        <v>#DIV/0!</v>
      </c>
      <c r="AO39" s="77" t="e">
        <f>Q383</f>
        <v>#DIV/0!</v>
      </c>
      <c r="AP39" s="76">
        <f>S376</f>
        <v>0</v>
      </c>
      <c r="AQ39" s="75">
        <f>U376</f>
        <v>78</v>
      </c>
      <c r="AR39" s="75">
        <f>T376</f>
        <v>0</v>
      </c>
    </row>
    <row r="40" spans="1:44" ht="13.5" customHeight="1" x14ac:dyDescent="0.2">
      <c r="A40" s="87">
        <f t="shared" ca="1" si="21"/>
        <v>36</v>
      </c>
      <c r="B40" s="86">
        <f t="shared" ca="1" si="22"/>
        <v>0</v>
      </c>
      <c r="C40" s="85">
        <f t="shared" ca="1" si="23"/>
        <v>0</v>
      </c>
      <c r="D40" s="144">
        <f t="shared" ca="1" si="24"/>
        <v>160</v>
      </c>
      <c r="E40" s="144" t="e">
        <f t="shared" ca="1" si="25"/>
        <v>#DIV/0!</v>
      </c>
      <c r="F40" s="144" t="e">
        <f t="shared" ca="1" si="26"/>
        <v>#DIV/0!</v>
      </c>
      <c r="G40" s="144" t="e">
        <f t="shared" ca="1" si="27"/>
        <v>#DIV/0!</v>
      </c>
      <c r="H40" s="144" t="e">
        <f t="shared" ca="1" si="28"/>
        <v>#DIV/0!</v>
      </c>
      <c r="I40" s="144" t="e">
        <f t="shared" ca="1" si="29"/>
        <v>#DIV/0!</v>
      </c>
      <c r="J40" s="144" t="e">
        <f t="shared" ca="1" si="30"/>
        <v>#DIV/0!</v>
      </c>
      <c r="K40" s="144" t="e">
        <f t="shared" ca="1" si="31"/>
        <v>#DIV/0!</v>
      </c>
      <c r="L40" s="144" t="e">
        <f t="shared" ca="1" si="32"/>
        <v>#DIV/0!</v>
      </c>
      <c r="M40" s="144" t="e">
        <f t="shared" ca="1" si="20"/>
        <v>#DIV/0!</v>
      </c>
      <c r="N40" s="144" t="e">
        <f t="shared" ca="1" si="33"/>
        <v>#DIV/0!</v>
      </c>
      <c r="O40" s="144" t="e">
        <f t="shared" ca="1" si="34"/>
        <v>#DIV/0!</v>
      </c>
      <c r="P40" s="144" t="e">
        <f t="shared" ca="1" si="35"/>
        <v>#DIV/0!</v>
      </c>
      <c r="Q40" s="144" t="e">
        <f t="shared" ca="1" si="36"/>
        <v>#DIV/0!</v>
      </c>
      <c r="R40" s="144" t="e">
        <f t="shared" ca="1" si="37"/>
        <v>#DIV/0!</v>
      </c>
      <c r="S40" s="144" t="e">
        <f t="shared" ca="1" si="38"/>
        <v>#DIV/0!</v>
      </c>
      <c r="T40" s="145">
        <f t="shared" ca="1" si="39"/>
        <v>160</v>
      </c>
      <c r="U40" s="121">
        <f t="shared" ca="1" si="40"/>
        <v>40</v>
      </c>
      <c r="V40" s="78"/>
      <c r="W40" s="78"/>
      <c r="X40" s="75" t="str">
        <f>C384</f>
        <v>Kladiva Václav</v>
      </c>
      <c r="Y40" s="75" t="str">
        <f>C388</f>
        <v>Viadrus</v>
      </c>
      <c r="Z40" s="76">
        <f>J384</f>
        <v>505</v>
      </c>
      <c r="AA40" s="77">
        <f>J385</f>
        <v>498</v>
      </c>
      <c r="AB40" s="76">
        <f>J386</f>
        <v>437</v>
      </c>
      <c r="AC40" s="76">
        <f>J387</f>
        <v>490</v>
      </c>
      <c r="AD40" s="76">
        <f>J388</f>
        <v>491</v>
      </c>
      <c r="AE40" s="76">
        <f>J389</f>
        <v>444</v>
      </c>
      <c r="AF40" s="76">
        <f>J390</f>
        <v>498</v>
      </c>
      <c r="AG40" s="76">
        <f>J391</f>
        <v>487</v>
      </c>
      <c r="AH40" s="76">
        <f>Q384</f>
        <v>491</v>
      </c>
      <c r="AI40" s="77">
        <f>Q385</f>
        <v>462</v>
      </c>
      <c r="AJ40" s="76">
        <f>Q386</f>
        <v>515</v>
      </c>
      <c r="AK40" s="76">
        <f>Q387</f>
        <v>515</v>
      </c>
      <c r="AL40" s="76">
        <f>Q388</f>
        <v>462</v>
      </c>
      <c r="AM40" s="76">
        <f>Q389</f>
        <v>436</v>
      </c>
      <c r="AN40" s="76">
        <f>Q390</f>
        <v>438</v>
      </c>
      <c r="AO40" s="76" t="e">
        <f>Q391</f>
        <v>#DIV/0!</v>
      </c>
      <c r="AP40" s="76">
        <f>S384</f>
        <v>477.93333333333334</v>
      </c>
      <c r="AQ40" s="75">
        <f>U384</f>
        <v>23</v>
      </c>
      <c r="AR40" s="75">
        <f>T384</f>
        <v>146</v>
      </c>
    </row>
    <row r="41" spans="1:44" ht="13.5" customHeight="1" x14ac:dyDescent="0.2">
      <c r="A41" s="87">
        <f t="shared" ca="1" si="21"/>
        <v>36</v>
      </c>
      <c r="B41" s="86">
        <f t="shared" ca="1" si="22"/>
        <v>0</v>
      </c>
      <c r="C41" s="85">
        <f t="shared" ca="1" si="23"/>
        <v>0</v>
      </c>
      <c r="D41" s="144">
        <f t="shared" ca="1" si="24"/>
        <v>160</v>
      </c>
      <c r="E41" s="144" t="e">
        <f t="shared" ca="1" si="25"/>
        <v>#DIV/0!</v>
      </c>
      <c r="F41" s="144" t="e">
        <f t="shared" ca="1" si="26"/>
        <v>#DIV/0!</v>
      </c>
      <c r="G41" s="144" t="e">
        <f t="shared" ca="1" si="27"/>
        <v>#DIV/0!</v>
      </c>
      <c r="H41" s="144" t="e">
        <f t="shared" ca="1" si="28"/>
        <v>#DIV/0!</v>
      </c>
      <c r="I41" s="144" t="e">
        <f t="shared" ca="1" si="29"/>
        <v>#DIV/0!</v>
      </c>
      <c r="J41" s="144" t="e">
        <f t="shared" ca="1" si="30"/>
        <v>#DIV/0!</v>
      </c>
      <c r="K41" s="144" t="e">
        <f t="shared" ca="1" si="31"/>
        <v>#DIV/0!</v>
      </c>
      <c r="L41" s="144" t="e">
        <f t="shared" ca="1" si="32"/>
        <v>#DIV/0!</v>
      </c>
      <c r="M41" s="144" t="e">
        <f t="shared" ca="1" si="20"/>
        <v>#DIV/0!</v>
      </c>
      <c r="N41" s="144" t="e">
        <f t="shared" ca="1" si="33"/>
        <v>#DIV/0!</v>
      </c>
      <c r="O41" s="144" t="e">
        <f t="shared" ca="1" si="34"/>
        <v>#DIV/0!</v>
      </c>
      <c r="P41" s="144" t="e">
        <f t="shared" ca="1" si="35"/>
        <v>#DIV/0!</v>
      </c>
      <c r="Q41" s="144" t="e">
        <f t="shared" ca="1" si="36"/>
        <v>#DIV/0!</v>
      </c>
      <c r="R41" s="144" t="e">
        <f t="shared" ca="1" si="37"/>
        <v>#DIV/0!</v>
      </c>
      <c r="S41" s="144" t="e">
        <f t="shared" ca="1" si="38"/>
        <v>#DIV/0!</v>
      </c>
      <c r="T41" s="145">
        <f t="shared" ca="1" si="39"/>
        <v>160</v>
      </c>
      <c r="U41" s="121">
        <f t="shared" ca="1" si="40"/>
        <v>40</v>
      </c>
      <c r="V41" s="78"/>
      <c r="W41" s="78"/>
      <c r="X41" s="75" t="str">
        <f>C392</f>
        <v>x</v>
      </c>
      <c r="Y41" s="75" t="str">
        <f>C396</f>
        <v>x</v>
      </c>
      <c r="Z41" s="77">
        <f>J392</f>
        <v>0</v>
      </c>
      <c r="AA41" s="76" t="e">
        <f>J393</f>
        <v>#DIV/0!</v>
      </c>
      <c r="AB41" s="76" t="e">
        <f>J394</f>
        <v>#DIV/0!</v>
      </c>
      <c r="AC41" s="76" t="e">
        <f>J395</f>
        <v>#DIV/0!</v>
      </c>
      <c r="AD41" s="76" t="e">
        <f>J396</f>
        <v>#DIV/0!</v>
      </c>
      <c r="AE41" s="76" t="e">
        <f>J397</f>
        <v>#DIV/0!</v>
      </c>
      <c r="AF41" s="76" t="e">
        <f>J398</f>
        <v>#DIV/0!</v>
      </c>
      <c r="AG41" s="76" t="e">
        <f>J399</f>
        <v>#DIV/0!</v>
      </c>
      <c r="AH41" s="76" t="e">
        <f>Q392</f>
        <v>#DIV/0!</v>
      </c>
      <c r="AI41" s="76" t="e">
        <f>Q393</f>
        <v>#DIV/0!</v>
      </c>
      <c r="AJ41" s="76" t="e">
        <f>Q394</f>
        <v>#DIV/0!</v>
      </c>
      <c r="AK41" s="76" t="e">
        <f>Q395</f>
        <v>#DIV/0!</v>
      </c>
      <c r="AL41" s="76" t="e">
        <f>Q396</f>
        <v>#DIV/0!</v>
      </c>
      <c r="AM41" s="76" t="e">
        <f>Q397</f>
        <v>#DIV/0!</v>
      </c>
      <c r="AN41" s="76" t="e">
        <f>Q398</f>
        <v>#DIV/0!</v>
      </c>
      <c r="AO41" s="76" t="e">
        <f>Q399</f>
        <v>#DIV/0!</v>
      </c>
      <c r="AP41" s="76">
        <f>S392</f>
        <v>0</v>
      </c>
      <c r="AQ41" s="75">
        <f>U392</f>
        <v>79</v>
      </c>
      <c r="AR41" s="75">
        <f>T392</f>
        <v>0</v>
      </c>
    </row>
    <row r="42" spans="1:44" ht="13.5" customHeight="1" x14ac:dyDescent="0.2">
      <c r="A42" s="87">
        <f t="shared" ca="1" si="21"/>
        <v>36</v>
      </c>
      <c r="B42" s="86">
        <f t="shared" ca="1" si="22"/>
        <v>0</v>
      </c>
      <c r="C42" s="85">
        <f t="shared" ca="1" si="23"/>
        <v>0</v>
      </c>
      <c r="D42" s="144">
        <f t="shared" ca="1" si="24"/>
        <v>160</v>
      </c>
      <c r="E42" s="144" t="e">
        <f t="shared" ca="1" si="25"/>
        <v>#DIV/0!</v>
      </c>
      <c r="F42" s="144" t="e">
        <f t="shared" ca="1" si="26"/>
        <v>#DIV/0!</v>
      </c>
      <c r="G42" s="144" t="e">
        <f t="shared" ca="1" si="27"/>
        <v>#DIV/0!</v>
      </c>
      <c r="H42" s="144" t="e">
        <f t="shared" ca="1" si="28"/>
        <v>#DIV/0!</v>
      </c>
      <c r="I42" s="144" t="e">
        <f t="shared" ca="1" si="29"/>
        <v>#DIV/0!</v>
      </c>
      <c r="J42" s="144" t="e">
        <f t="shared" ca="1" si="30"/>
        <v>#DIV/0!</v>
      </c>
      <c r="K42" s="144" t="e">
        <f t="shared" ca="1" si="31"/>
        <v>#DIV/0!</v>
      </c>
      <c r="L42" s="144" t="e">
        <f t="shared" ca="1" si="32"/>
        <v>#DIV/0!</v>
      </c>
      <c r="M42" s="144" t="e">
        <f t="shared" ca="1" si="20"/>
        <v>#DIV/0!</v>
      </c>
      <c r="N42" s="144" t="e">
        <f t="shared" ca="1" si="33"/>
        <v>#DIV/0!</v>
      </c>
      <c r="O42" s="144" t="e">
        <f t="shared" ca="1" si="34"/>
        <v>#DIV/0!</v>
      </c>
      <c r="P42" s="144" t="e">
        <f t="shared" ca="1" si="35"/>
        <v>#DIV/0!</v>
      </c>
      <c r="Q42" s="144" t="e">
        <f t="shared" ca="1" si="36"/>
        <v>#DIV/0!</v>
      </c>
      <c r="R42" s="144" t="e">
        <f t="shared" ca="1" si="37"/>
        <v>#DIV/0!</v>
      </c>
      <c r="S42" s="144" t="e">
        <f t="shared" ca="1" si="38"/>
        <v>#DIV/0!</v>
      </c>
      <c r="T42" s="145">
        <f t="shared" ca="1" si="39"/>
        <v>160</v>
      </c>
      <c r="U42" s="121">
        <f t="shared" ca="1" si="40"/>
        <v>40</v>
      </c>
      <c r="V42" s="78"/>
      <c r="W42" s="78"/>
      <c r="X42" s="75" t="str">
        <f>C400</f>
        <v>x</v>
      </c>
      <c r="Y42" s="75" t="str">
        <f>C404</f>
        <v>x</v>
      </c>
      <c r="Z42" s="76">
        <f>J400</f>
        <v>0</v>
      </c>
      <c r="AA42" s="77" t="e">
        <f>J401</f>
        <v>#DIV/0!</v>
      </c>
      <c r="AB42" s="76" t="e">
        <f>J402</f>
        <v>#DIV/0!</v>
      </c>
      <c r="AC42" s="76" t="e">
        <f>J403</f>
        <v>#DIV/0!</v>
      </c>
      <c r="AD42" s="76" t="e">
        <f>J404</f>
        <v>#DIV/0!</v>
      </c>
      <c r="AE42" s="76" t="e">
        <f>J405</f>
        <v>#DIV/0!</v>
      </c>
      <c r="AF42" s="76" t="e">
        <f>J406</f>
        <v>#DIV/0!</v>
      </c>
      <c r="AG42" s="76" t="e">
        <f>J407</f>
        <v>#DIV/0!</v>
      </c>
      <c r="AH42" s="76" t="e">
        <f>Q400</f>
        <v>#DIV/0!</v>
      </c>
      <c r="AI42" s="77" t="e">
        <f>Q401</f>
        <v>#DIV/0!</v>
      </c>
      <c r="AJ42" s="76" t="e">
        <f>Q402</f>
        <v>#DIV/0!</v>
      </c>
      <c r="AK42" s="76" t="e">
        <f>Q403</f>
        <v>#DIV/0!</v>
      </c>
      <c r="AL42" s="76" t="e">
        <f>Q404</f>
        <v>#DIV/0!</v>
      </c>
      <c r="AM42" s="76" t="e">
        <f>Q405</f>
        <v>#DIV/0!</v>
      </c>
      <c r="AN42" s="76" t="e">
        <f>Q406</f>
        <v>#DIV/0!</v>
      </c>
      <c r="AO42" s="76" t="e">
        <f>Q407</f>
        <v>#DIV/0!</v>
      </c>
      <c r="AP42" s="76">
        <f>S400</f>
        <v>0</v>
      </c>
      <c r="AQ42" s="75">
        <f>U400</f>
        <v>80</v>
      </c>
      <c r="AR42" s="75">
        <f>T400</f>
        <v>0</v>
      </c>
    </row>
    <row r="43" spans="1:44" ht="13.5" customHeight="1" x14ac:dyDescent="0.2">
      <c r="A43" s="87">
        <f t="shared" ca="1" si="21"/>
        <v>36</v>
      </c>
      <c r="B43" s="86">
        <f t="shared" ca="1" si="22"/>
        <v>0</v>
      </c>
      <c r="C43" s="85">
        <f ca="1">OFFSET($X$3,MATCH(SMALL($AQ$3:$AQ$81,ROW()-ROW($C$3)+1),$AQ$3:$AQ$81,0)-1,0)</f>
        <v>0</v>
      </c>
      <c r="D43" s="144">
        <f t="shared" ca="1" si="24"/>
        <v>160</v>
      </c>
      <c r="E43" s="144" t="e">
        <f t="shared" ca="1" si="25"/>
        <v>#DIV/0!</v>
      </c>
      <c r="F43" s="144" t="e">
        <f t="shared" ca="1" si="26"/>
        <v>#DIV/0!</v>
      </c>
      <c r="G43" s="144" t="e">
        <f t="shared" ca="1" si="27"/>
        <v>#DIV/0!</v>
      </c>
      <c r="H43" s="144" t="e">
        <f t="shared" ca="1" si="28"/>
        <v>#DIV/0!</v>
      </c>
      <c r="I43" s="144" t="e">
        <f t="shared" ca="1" si="29"/>
        <v>#DIV/0!</v>
      </c>
      <c r="J43" s="144" t="e">
        <f t="shared" ca="1" si="30"/>
        <v>#DIV/0!</v>
      </c>
      <c r="K43" s="144" t="e">
        <f t="shared" ca="1" si="31"/>
        <v>#DIV/0!</v>
      </c>
      <c r="L43" s="144" t="e">
        <f t="shared" ca="1" si="32"/>
        <v>#DIV/0!</v>
      </c>
      <c r="M43" s="144" t="e">
        <f t="shared" ca="1" si="20"/>
        <v>#DIV/0!</v>
      </c>
      <c r="N43" s="144" t="e">
        <f t="shared" ca="1" si="33"/>
        <v>#DIV/0!</v>
      </c>
      <c r="O43" s="144" t="e">
        <f t="shared" ca="1" si="34"/>
        <v>#DIV/0!</v>
      </c>
      <c r="P43" s="144" t="e">
        <f t="shared" ca="1" si="35"/>
        <v>#DIV/0!</v>
      </c>
      <c r="Q43" s="144" t="e">
        <f t="shared" ca="1" si="36"/>
        <v>#DIV/0!</v>
      </c>
      <c r="R43" s="144" t="e">
        <f t="shared" ca="1" si="37"/>
        <v>#DIV/0!</v>
      </c>
      <c r="S43" s="144" t="e">
        <f t="shared" ca="1" si="38"/>
        <v>#DIV/0!</v>
      </c>
      <c r="T43" s="84">
        <f t="shared" ca="1" si="39"/>
        <v>160</v>
      </c>
      <c r="U43" s="121">
        <f t="shared" ca="1" si="40"/>
        <v>40</v>
      </c>
      <c r="V43" s="78"/>
      <c r="W43" s="78"/>
      <c r="X43" s="75">
        <f>C408</f>
        <v>0</v>
      </c>
      <c r="Y43" s="75">
        <f>C412</f>
        <v>0</v>
      </c>
      <c r="Z43" s="77">
        <f>J408</f>
        <v>160</v>
      </c>
      <c r="AA43" s="76" t="e">
        <f>J409</f>
        <v>#DIV/0!</v>
      </c>
      <c r="AB43" s="77" t="e">
        <f>J410</f>
        <v>#DIV/0!</v>
      </c>
      <c r="AC43" s="77" t="e">
        <f>J411</f>
        <v>#DIV/0!</v>
      </c>
      <c r="AD43" s="77" t="e">
        <f>J412</f>
        <v>#DIV/0!</v>
      </c>
      <c r="AE43" s="77" t="e">
        <f>J413</f>
        <v>#DIV/0!</v>
      </c>
      <c r="AF43" s="77" t="e">
        <f>J414</f>
        <v>#DIV/0!</v>
      </c>
      <c r="AG43" s="77" t="e">
        <f>J415</f>
        <v>#DIV/0!</v>
      </c>
      <c r="AH43" s="77" t="e">
        <f>Q408</f>
        <v>#DIV/0!</v>
      </c>
      <c r="AI43" s="76" t="e">
        <f>Q409</f>
        <v>#DIV/0!</v>
      </c>
      <c r="AJ43" s="77" t="e">
        <f>Q410</f>
        <v>#DIV/0!</v>
      </c>
      <c r="AK43" s="77" t="e">
        <f>Q411</f>
        <v>#DIV/0!</v>
      </c>
      <c r="AL43" s="77" t="e">
        <f>Q412</f>
        <v>#DIV/0!</v>
      </c>
      <c r="AM43" s="77" t="e">
        <f>Q413</f>
        <v>#DIV/0!</v>
      </c>
      <c r="AN43" s="77" t="e">
        <f>Q414</f>
        <v>#DIV/0!</v>
      </c>
      <c r="AO43" s="77" t="e">
        <f>Q415</f>
        <v>#DIV/0!</v>
      </c>
      <c r="AP43" s="76">
        <f>S408</f>
        <v>160</v>
      </c>
      <c r="AQ43" s="75">
        <f>U408</f>
        <v>36</v>
      </c>
      <c r="AR43" s="75">
        <f>T408</f>
        <v>40</v>
      </c>
    </row>
    <row r="44" spans="1:44" ht="13.5" customHeight="1" x14ac:dyDescent="0.2">
      <c r="A44" s="87">
        <f t="shared" ca="1" si="21"/>
        <v>36</v>
      </c>
      <c r="B44" s="86">
        <f t="shared" ca="1" si="22"/>
        <v>0</v>
      </c>
      <c r="C44" s="85">
        <f t="shared" ca="1" si="23"/>
        <v>0</v>
      </c>
      <c r="D44" s="144">
        <f t="shared" ca="1" si="24"/>
        <v>160</v>
      </c>
      <c r="E44" s="144" t="e">
        <f t="shared" ca="1" si="25"/>
        <v>#DIV/0!</v>
      </c>
      <c r="F44" s="144" t="e">
        <f t="shared" ca="1" si="26"/>
        <v>#DIV/0!</v>
      </c>
      <c r="G44" s="144" t="e">
        <f t="shared" ca="1" si="27"/>
        <v>#DIV/0!</v>
      </c>
      <c r="H44" s="144" t="e">
        <f t="shared" ca="1" si="28"/>
        <v>#DIV/0!</v>
      </c>
      <c r="I44" s="144" t="e">
        <f t="shared" ca="1" si="29"/>
        <v>#DIV/0!</v>
      </c>
      <c r="J44" s="144" t="e">
        <f t="shared" ca="1" si="30"/>
        <v>#DIV/0!</v>
      </c>
      <c r="K44" s="144" t="e">
        <f t="shared" ca="1" si="31"/>
        <v>#DIV/0!</v>
      </c>
      <c r="L44" s="144" t="e">
        <f t="shared" ca="1" si="32"/>
        <v>#DIV/0!</v>
      </c>
      <c r="M44" s="144" t="e">
        <f t="shared" ca="1" si="20"/>
        <v>#DIV/0!</v>
      </c>
      <c r="N44" s="144" t="e">
        <f t="shared" ca="1" si="33"/>
        <v>#DIV/0!</v>
      </c>
      <c r="O44" s="144" t="e">
        <f t="shared" ca="1" si="34"/>
        <v>#DIV/0!</v>
      </c>
      <c r="P44" s="144" t="e">
        <f t="shared" ca="1" si="35"/>
        <v>#DIV/0!</v>
      </c>
      <c r="Q44" s="144" t="e">
        <f t="shared" ca="1" si="36"/>
        <v>#DIV/0!</v>
      </c>
      <c r="R44" s="144" t="e">
        <f t="shared" ca="1" si="37"/>
        <v>#DIV/0!</v>
      </c>
      <c r="S44" s="144" t="e">
        <f t="shared" ca="1" si="38"/>
        <v>#DIV/0!</v>
      </c>
      <c r="T44" s="84">
        <f t="shared" ca="1" si="39"/>
        <v>160</v>
      </c>
      <c r="U44" s="121">
        <f t="shared" ca="1" si="40"/>
        <v>40</v>
      </c>
      <c r="V44" s="78"/>
      <c r="W44" s="78"/>
      <c r="X44" s="75">
        <f>C416</f>
        <v>0</v>
      </c>
      <c r="Y44" s="75">
        <f>C420</f>
        <v>0</v>
      </c>
      <c r="Z44" s="76">
        <f>J416</f>
        <v>156</v>
      </c>
      <c r="AA44" s="77" t="e">
        <f>J417</f>
        <v>#DIV/0!</v>
      </c>
      <c r="AB44" s="76" t="e">
        <f>J418</f>
        <v>#DIV/0!</v>
      </c>
      <c r="AC44" s="76" t="e">
        <f>J419</f>
        <v>#DIV/0!</v>
      </c>
      <c r="AD44" s="76" t="e">
        <f>J420</f>
        <v>#DIV/0!</v>
      </c>
      <c r="AE44" s="76" t="e">
        <f>J421</f>
        <v>#DIV/0!</v>
      </c>
      <c r="AF44" s="76" t="e">
        <f>J422</f>
        <v>#DIV/0!</v>
      </c>
      <c r="AG44" s="76" t="e">
        <f>J423</f>
        <v>#DIV/0!</v>
      </c>
      <c r="AH44" s="76" t="e">
        <f>Q416</f>
        <v>#DIV/0!</v>
      </c>
      <c r="AI44" s="77" t="e">
        <f>Q417</f>
        <v>#DIV/0!</v>
      </c>
      <c r="AJ44" s="76" t="e">
        <f>Q418</f>
        <v>#DIV/0!</v>
      </c>
      <c r="AK44" s="76" t="e">
        <f>Q419</f>
        <v>#DIV/0!</v>
      </c>
      <c r="AL44" s="76" t="e">
        <f>Q420</f>
        <v>#DIV/0!</v>
      </c>
      <c r="AM44" s="76" t="e">
        <f>Q421</f>
        <v>#DIV/0!</v>
      </c>
      <c r="AN44" s="76" t="e">
        <f>Q422</f>
        <v>#DIV/0!</v>
      </c>
      <c r="AO44" s="76" t="e">
        <f>Q423</f>
        <v>#DIV/0!</v>
      </c>
      <c r="AP44" s="76">
        <f>S416</f>
        <v>156</v>
      </c>
      <c r="AQ44" s="75">
        <f>U416</f>
        <v>37</v>
      </c>
      <c r="AR44" s="75">
        <f>T416</f>
        <v>39</v>
      </c>
    </row>
    <row r="45" spans="1:44" ht="13.5" customHeight="1" x14ac:dyDescent="0.2">
      <c r="A45" s="87">
        <f t="shared" ca="1" si="21"/>
        <v>36</v>
      </c>
      <c r="B45" s="86">
        <f t="shared" ca="1" si="22"/>
        <v>0</v>
      </c>
      <c r="C45" s="85">
        <f t="shared" ca="1" si="23"/>
        <v>0</v>
      </c>
      <c r="D45" s="144">
        <f t="shared" ca="1" si="24"/>
        <v>160</v>
      </c>
      <c r="E45" s="144" t="e">
        <f t="shared" ca="1" si="25"/>
        <v>#DIV/0!</v>
      </c>
      <c r="F45" s="144" t="e">
        <f t="shared" ca="1" si="26"/>
        <v>#DIV/0!</v>
      </c>
      <c r="G45" s="144" t="e">
        <f t="shared" ca="1" si="27"/>
        <v>#DIV/0!</v>
      </c>
      <c r="H45" s="144" t="e">
        <f t="shared" ca="1" si="28"/>
        <v>#DIV/0!</v>
      </c>
      <c r="I45" s="144" t="e">
        <f t="shared" ca="1" si="29"/>
        <v>#DIV/0!</v>
      </c>
      <c r="J45" s="144" t="e">
        <f t="shared" ca="1" si="30"/>
        <v>#DIV/0!</v>
      </c>
      <c r="K45" s="144" t="e">
        <f t="shared" ca="1" si="31"/>
        <v>#DIV/0!</v>
      </c>
      <c r="L45" s="144" t="e">
        <f t="shared" ca="1" si="32"/>
        <v>#DIV/0!</v>
      </c>
      <c r="M45" s="144" t="e">
        <f t="shared" ca="1" si="20"/>
        <v>#DIV/0!</v>
      </c>
      <c r="N45" s="144" t="e">
        <f t="shared" ca="1" si="33"/>
        <v>#DIV/0!</v>
      </c>
      <c r="O45" s="144" t="e">
        <f t="shared" ca="1" si="34"/>
        <v>#DIV/0!</v>
      </c>
      <c r="P45" s="144" t="e">
        <f t="shared" ca="1" si="35"/>
        <v>#DIV/0!</v>
      </c>
      <c r="Q45" s="144" t="e">
        <f t="shared" ca="1" si="36"/>
        <v>#DIV/0!</v>
      </c>
      <c r="R45" s="144" t="e">
        <f t="shared" ca="1" si="37"/>
        <v>#DIV/0!</v>
      </c>
      <c r="S45" s="144" t="e">
        <f t="shared" ca="1" si="38"/>
        <v>#DIV/0!</v>
      </c>
      <c r="T45" s="84">
        <f t="shared" ca="1" si="39"/>
        <v>160</v>
      </c>
      <c r="U45" s="121">
        <f t="shared" ca="1" si="40"/>
        <v>40</v>
      </c>
      <c r="V45" s="78"/>
      <c r="W45" s="78"/>
      <c r="X45" s="75">
        <f>C424</f>
        <v>0</v>
      </c>
      <c r="Y45" s="75">
        <f>C428</f>
        <v>0</v>
      </c>
      <c r="Z45" s="77">
        <f>J424</f>
        <v>152</v>
      </c>
      <c r="AA45" s="76" t="e">
        <f>J425</f>
        <v>#DIV/0!</v>
      </c>
      <c r="AB45" s="77" t="e">
        <f>J426</f>
        <v>#DIV/0!</v>
      </c>
      <c r="AC45" s="77" t="e">
        <f>J427</f>
        <v>#DIV/0!</v>
      </c>
      <c r="AD45" s="77" t="e">
        <f>J428</f>
        <v>#DIV/0!</v>
      </c>
      <c r="AE45" s="77" t="e">
        <f>J429</f>
        <v>#DIV/0!</v>
      </c>
      <c r="AF45" s="77" t="e">
        <f>J430</f>
        <v>#DIV/0!</v>
      </c>
      <c r="AG45" s="77" t="e">
        <f>J431</f>
        <v>#DIV/0!</v>
      </c>
      <c r="AH45" s="77" t="e">
        <f>Q424</f>
        <v>#DIV/0!</v>
      </c>
      <c r="AI45" s="76" t="e">
        <f>Q425</f>
        <v>#DIV/0!</v>
      </c>
      <c r="AJ45" s="77" t="e">
        <f>Q426</f>
        <v>#DIV/0!</v>
      </c>
      <c r="AK45" s="77" t="e">
        <f>Q427</f>
        <v>#DIV/0!</v>
      </c>
      <c r="AL45" s="77" t="e">
        <f>Q428</f>
        <v>#DIV/0!</v>
      </c>
      <c r="AM45" s="77" t="e">
        <f>Q429</f>
        <v>#DIV/0!</v>
      </c>
      <c r="AN45" s="77" t="e">
        <f>Q430</f>
        <v>#DIV/0!</v>
      </c>
      <c r="AO45" s="77" t="e">
        <f>Q431</f>
        <v>#DIV/0!</v>
      </c>
      <c r="AP45" s="76">
        <f>S424</f>
        <v>152</v>
      </c>
      <c r="AQ45" s="75">
        <f>U424</f>
        <v>38</v>
      </c>
      <c r="AR45" s="75">
        <f>T424</f>
        <v>38</v>
      </c>
    </row>
    <row r="46" spans="1:44" ht="13.5" customHeight="1" x14ac:dyDescent="0.2">
      <c r="A46" s="87">
        <f t="shared" ca="1" si="21"/>
        <v>36</v>
      </c>
      <c r="B46" s="86">
        <f t="shared" ca="1" si="22"/>
        <v>0</v>
      </c>
      <c r="C46" s="85">
        <f t="shared" ca="1" si="23"/>
        <v>0</v>
      </c>
      <c r="D46" s="144">
        <f t="shared" ca="1" si="24"/>
        <v>160</v>
      </c>
      <c r="E46" s="144" t="e">
        <f t="shared" ca="1" si="25"/>
        <v>#DIV/0!</v>
      </c>
      <c r="F46" s="144" t="e">
        <f t="shared" ca="1" si="26"/>
        <v>#DIV/0!</v>
      </c>
      <c r="G46" s="144" t="e">
        <f t="shared" ca="1" si="27"/>
        <v>#DIV/0!</v>
      </c>
      <c r="H46" s="144" t="e">
        <f t="shared" ca="1" si="28"/>
        <v>#DIV/0!</v>
      </c>
      <c r="I46" s="144" t="e">
        <f t="shared" ca="1" si="29"/>
        <v>#DIV/0!</v>
      </c>
      <c r="J46" s="144" t="e">
        <f t="shared" ca="1" si="30"/>
        <v>#DIV/0!</v>
      </c>
      <c r="K46" s="144" t="e">
        <f t="shared" ca="1" si="31"/>
        <v>#DIV/0!</v>
      </c>
      <c r="L46" s="144" t="e">
        <f t="shared" ca="1" si="32"/>
        <v>#DIV/0!</v>
      </c>
      <c r="M46" s="144" t="e">
        <f t="shared" ca="1" si="20"/>
        <v>#DIV/0!</v>
      </c>
      <c r="N46" s="144" t="e">
        <f t="shared" ca="1" si="33"/>
        <v>#DIV/0!</v>
      </c>
      <c r="O46" s="144" t="e">
        <f t="shared" ca="1" si="34"/>
        <v>#DIV/0!</v>
      </c>
      <c r="P46" s="144" t="e">
        <f t="shared" ca="1" si="35"/>
        <v>#DIV/0!</v>
      </c>
      <c r="Q46" s="144" t="e">
        <f t="shared" ca="1" si="36"/>
        <v>#DIV/0!</v>
      </c>
      <c r="R46" s="144" t="e">
        <f t="shared" ca="1" si="37"/>
        <v>#DIV/0!</v>
      </c>
      <c r="S46" s="144" t="e">
        <f t="shared" ca="1" si="38"/>
        <v>#DIV/0!</v>
      </c>
      <c r="T46" s="84">
        <f t="shared" ca="1" si="39"/>
        <v>160</v>
      </c>
      <c r="U46" s="121">
        <f t="shared" ca="1" si="40"/>
        <v>40</v>
      </c>
      <c r="V46" s="78"/>
      <c r="W46" s="78"/>
      <c r="X46" s="75">
        <f>C432</f>
        <v>0</v>
      </c>
      <c r="Y46" s="75">
        <f>C436</f>
        <v>0</v>
      </c>
      <c r="Z46" s="76">
        <f>J432</f>
        <v>148</v>
      </c>
      <c r="AA46" s="77" t="e">
        <f>J433</f>
        <v>#DIV/0!</v>
      </c>
      <c r="AB46" s="76" t="e">
        <f>J434</f>
        <v>#DIV/0!</v>
      </c>
      <c r="AC46" s="76" t="e">
        <f>J435</f>
        <v>#DIV/0!</v>
      </c>
      <c r="AD46" s="76" t="e">
        <f>J436</f>
        <v>#DIV/0!</v>
      </c>
      <c r="AE46" s="76" t="e">
        <f>J437</f>
        <v>#DIV/0!</v>
      </c>
      <c r="AF46" s="76" t="e">
        <f>J438</f>
        <v>#DIV/0!</v>
      </c>
      <c r="AG46" s="76" t="e">
        <f>J439</f>
        <v>#DIV/0!</v>
      </c>
      <c r="AH46" s="76" t="e">
        <f>Q432</f>
        <v>#DIV/0!</v>
      </c>
      <c r="AI46" s="77" t="e">
        <f>Q433</f>
        <v>#DIV/0!</v>
      </c>
      <c r="AJ46" s="76" t="e">
        <f>Q434</f>
        <v>#DIV/0!</v>
      </c>
      <c r="AK46" s="76" t="e">
        <f>Q435</f>
        <v>#DIV/0!</v>
      </c>
      <c r="AL46" s="76" t="e">
        <f>Q436</f>
        <v>#DIV/0!</v>
      </c>
      <c r="AM46" s="76" t="e">
        <f>Q437</f>
        <v>#DIV/0!</v>
      </c>
      <c r="AN46" s="76" t="e">
        <f>Q438</f>
        <v>#DIV/0!</v>
      </c>
      <c r="AO46" s="76" t="e">
        <f>Q439</f>
        <v>#DIV/0!</v>
      </c>
      <c r="AP46" s="76">
        <f>S432</f>
        <v>148</v>
      </c>
      <c r="AQ46" s="75">
        <f>U432</f>
        <v>39</v>
      </c>
      <c r="AR46" s="75">
        <f>T432</f>
        <v>37</v>
      </c>
    </row>
    <row r="47" spans="1:44" ht="0.75" customHeight="1" x14ac:dyDescent="0.2">
      <c r="A47" s="87">
        <f t="shared" ca="1" si="21"/>
        <v>36</v>
      </c>
      <c r="B47" s="86">
        <f t="shared" ca="1" si="22"/>
        <v>0</v>
      </c>
      <c r="C47" s="85">
        <f t="shared" ca="1" si="23"/>
        <v>0</v>
      </c>
      <c r="D47" s="144">
        <f t="shared" ca="1" si="24"/>
        <v>160</v>
      </c>
      <c r="E47" s="144" t="e">
        <f t="shared" ca="1" si="25"/>
        <v>#DIV/0!</v>
      </c>
      <c r="F47" s="144" t="e">
        <f t="shared" ca="1" si="26"/>
        <v>#DIV/0!</v>
      </c>
      <c r="G47" s="144" t="e">
        <f t="shared" ca="1" si="27"/>
        <v>#DIV/0!</v>
      </c>
      <c r="H47" s="144" t="e">
        <f t="shared" ca="1" si="28"/>
        <v>#DIV/0!</v>
      </c>
      <c r="I47" s="144" t="e">
        <f t="shared" ca="1" si="29"/>
        <v>#DIV/0!</v>
      </c>
      <c r="J47" s="144" t="e">
        <f t="shared" ca="1" si="30"/>
        <v>#DIV/0!</v>
      </c>
      <c r="K47" s="144" t="e">
        <f t="shared" ca="1" si="31"/>
        <v>#DIV/0!</v>
      </c>
      <c r="L47" s="144" t="e">
        <f t="shared" ca="1" si="32"/>
        <v>#DIV/0!</v>
      </c>
      <c r="M47" s="144" t="e">
        <f t="shared" ca="1" si="20"/>
        <v>#DIV/0!</v>
      </c>
      <c r="N47" s="144" t="e">
        <f t="shared" ca="1" si="33"/>
        <v>#DIV/0!</v>
      </c>
      <c r="O47" s="144" t="e">
        <f t="shared" ca="1" si="34"/>
        <v>#DIV/0!</v>
      </c>
      <c r="P47" s="144" t="e">
        <f t="shared" ca="1" si="35"/>
        <v>#DIV/0!</v>
      </c>
      <c r="Q47" s="144" t="e">
        <f t="shared" ca="1" si="36"/>
        <v>#DIV/0!</v>
      </c>
      <c r="R47" s="144" t="e">
        <f t="shared" ca="1" si="37"/>
        <v>#DIV/0!</v>
      </c>
      <c r="S47" s="144" t="e">
        <f t="shared" ca="1" si="38"/>
        <v>#DIV/0!</v>
      </c>
      <c r="T47" s="84">
        <f t="shared" ca="1" si="39"/>
        <v>160</v>
      </c>
      <c r="U47" s="121">
        <f t="shared" ca="1" si="40"/>
        <v>40</v>
      </c>
      <c r="V47" s="78"/>
      <c r="W47" s="78"/>
      <c r="X47" s="75">
        <f>C440</f>
        <v>0</v>
      </c>
      <c r="Y47" s="75">
        <f>C444</f>
        <v>0</v>
      </c>
      <c r="Z47" s="77">
        <f>J440</f>
        <v>144</v>
      </c>
      <c r="AA47" s="76" t="e">
        <f>J441</f>
        <v>#DIV/0!</v>
      </c>
      <c r="AB47" s="76" t="e">
        <f>J442</f>
        <v>#DIV/0!</v>
      </c>
      <c r="AC47" s="76" t="e">
        <f>J443</f>
        <v>#DIV/0!</v>
      </c>
      <c r="AD47" s="76" t="e">
        <f>J444</f>
        <v>#DIV/0!</v>
      </c>
      <c r="AE47" s="76" t="e">
        <f>J445</f>
        <v>#DIV/0!</v>
      </c>
      <c r="AF47" s="76" t="e">
        <f>J446</f>
        <v>#DIV/0!</v>
      </c>
      <c r="AG47" s="76" t="e">
        <f>J447</f>
        <v>#DIV/0!</v>
      </c>
      <c r="AH47" s="76" t="e">
        <f>Q440</f>
        <v>#DIV/0!</v>
      </c>
      <c r="AI47" s="76" t="e">
        <f>Q441</f>
        <v>#DIV/0!</v>
      </c>
      <c r="AJ47" s="76" t="e">
        <f>Q442</f>
        <v>#DIV/0!</v>
      </c>
      <c r="AK47" s="76" t="e">
        <f>Q443</f>
        <v>#DIV/0!</v>
      </c>
      <c r="AL47" s="76" t="e">
        <f>Q444</f>
        <v>#DIV/0!</v>
      </c>
      <c r="AM47" s="76" t="e">
        <f>Q445</f>
        <v>#DIV/0!</v>
      </c>
      <c r="AN47" s="76" t="e">
        <f>Q446</f>
        <v>#DIV/0!</v>
      </c>
      <c r="AO47" s="76" t="e">
        <f>Q447</f>
        <v>#DIV/0!</v>
      </c>
      <c r="AP47" s="76">
        <f>S440</f>
        <v>144</v>
      </c>
      <c r="AQ47" s="75">
        <f>U440</f>
        <v>40</v>
      </c>
      <c r="AR47" s="75">
        <f>T440</f>
        <v>36</v>
      </c>
    </row>
    <row r="48" spans="1:44" ht="13.5" hidden="1" customHeight="1" x14ac:dyDescent="0.2">
      <c r="A48" s="87">
        <f t="shared" ca="1" si="21"/>
        <v>36</v>
      </c>
      <c r="B48" s="86">
        <f t="shared" ca="1" si="22"/>
        <v>0</v>
      </c>
      <c r="C48" s="85">
        <f t="shared" ca="1" si="23"/>
        <v>0</v>
      </c>
      <c r="D48" s="144">
        <f t="shared" ca="1" si="24"/>
        <v>160</v>
      </c>
      <c r="E48" s="144" t="e">
        <f t="shared" ca="1" si="25"/>
        <v>#DIV/0!</v>
      </c>
      <c r="F48" s="144" t="e">
        <f t="shared" ca="1" si="26"/>
        <v>#DIV/0!</v>
      </c>
      <c r="G48" s="144" t="e">
        <f t="shared" ca="1" si="27"/>
        <v>#DIV/0!</v>
      </c>
      <c r="H48" s="144" t="e">
        <f t="shared" ca="1" si="28"/>
        <v>#DIV/0!</v>
      </c>
      <c r="I48" s="144" t="e">
        <f t="shared" ca="1" si="29"/>
        <v>#DIV/0!</v>
      </c>
      <c r="J48" s="144" t="e">
        <f t="shared" ca="1" si="30"/>
        <v>#DIV/0!</v>
      </c>
      <c r="K48" s="144" t="e">
        <f t="shared" ca="1" si="31"/>
        <v>#DIV/0!</v>
      </c>
      <c r="L48" s="144" t="e">
        <f t="shared" ca="1" si="32"/>
        <v>#DIV/0!</v>
      </c>
      <c r="M48" s="144" t="e">
        <f t="shared" ca="1" si="20"/>
        <v>#DIV/0!</v>
      </c>
      <c r="N48" s="144" t="e">
        <f t="shared" ca="1" si="33"/>
        <v>#DIV/0!</v>
      </c>
      <c r="O48" s="144" t="e">
        <f t="shared" ca="1" si="34"/>
        <v>#DIV/0!</v>
      </c>
      <c r="P48" s="144" t="e">
        <f t="shared" ca="1" si="35"/>
        <v>#DIV/0!</v>
      </c>
      <c r="Q48" s="144" t="e">
        <f t="shared" ca="1" si="36"/>
        <v>#DIV/0!</v>
      </c>
      <c r="R48" s="144" t="e">
        <f t="shared" ca="1" si="37"/>
        <v>#DIV/0!</v>
      </c>
      <c r="S48" s="144" t="e">
        <f t="shared" ca="1" si="38"/>
        <v>#DIV/0!</v>
      </c>
      <c r="T48" s="84">
        <f t="shared" ca="1" si="39"/>
        <v>160</v>
      </c>
      <c r="U48" s="121">
        <f t="shared" ca="1" si="40"/>
        <v>40</v>
      </c>
      <c r="V48" s="78"/>
      <c r="W48" s="78"/>
      <c r="X48" s="75">
        <f>C448</f>
        <v>0</v>
      </c>
      <c r="Y48" s="75">
        <f>C452</f>
        <v>0</v>
      </c>
      <c r="Z48" s="76">
        <f>J448</f>
        <v>140</v>
      </c>
      <c r="AA48" s="77" t="e">
        <f>J449</f>
        <v>#DIV/0!</v>
      </c>
      <c r="AB48" s="76" t="e">
        <f>J450</f>
        <v>#DIV/0!</v>
      </c>
      <c r="AC48" s="76" t="e">
        <f>J451</f>
        <v>#DIV/0!</v>
      </c>
      <c r="AD48" s="76" t="e">
        <f>J452</f>
        <v>#DIV/0!</v>
      </c>
      <c r="AE48" s="76" t="e">
        <f>J453</f>
        <v>#DIV/0!</v>
      </c>
      <c r="AF48" s="76" t="e">
        <f>J454</f>
        <v>#DIV/0!</v>
      </c>
      <c r="AG48" s="76" t="e">
        <f>J455</f>
        <v>#DIV/0!</v>
      </c>
      <c r="AH48" s="76" t="e">
        <f>Q448</f>
        <v>#DIV/0!</v>
      </c>
      <c r="AI48" s="77" t="e">
        <f>Q449</f>
        <v>#DIV/0!</v>
      </c>
      <c r="AJ48" s="76" t="e">
        <f>Q450</f>
        <v>#DIV/0!</v>
      </c>
      <c r="AK48" s="76" t="e">
        <f>Q451</f>
        <v>#DIV/0!</v>
      </c>
      <c r="AL48" s="76" t="e">
        <f>Q452</f>
        <v>#DIV/0!</v>
      </c>
      <c r="AM48" s="76" t="e">
        <f>Q453</f>
        <v>#DIV/0!</v>
      </c>
      <c r="AN48" s="76" t="e">
        <f>Q454</f>
        <v>#DIV/0!</v>
      </c>
      <c r="AO48" s="76" t="e">
        <f>Q455</f>
        <v>#DIV/0!</v>
      </c>
      <c r="AP48" s="76">
        <f>S448</f>
        <v>140</v>
      </c>
      <c r="AQ48" s="75">
        <f>U448</f>
        <v>41</v>
      </c>
      <c r="AR48" s="75">
        <f>T448</f>
        <v>35</v>
      </c>
    </row>
    <row r="49" spans="1:44" ht="7.5" hidden="1" customHeight="1" x14ac:dyDescent="0.2">
      <c r="A49" s="87">
        <f t="shared" ca="1" si="21"/>
        <v>36</v>
      </c>
      <c r="B49" s="86">
        <f t="shared" ca="1" si="22"/>
        <v>0</v>
      </c>
      <c r="C49" s="85">
        <f t="shared" ca="1" si="23"/>
        <v>0</v>
      </c>
      <c r="D49" s="144">
        <f t="shared" ca="1" si="24"/>
        <v>160</v>
      </c>
      <c r="E49" s="144" t="e">
        <f t="shared" ca="1" si="25"/>
        <v>#DIV/0!</v>
      </c>
      <c r="F49" s="144" t="e">
        <f t="shared" ca="1" si="26"/>
        <v>#DIV/0!</v>
      </c>
      <c r="G49" s="144" t="e">
        <f t="shared" ca="1" si="27"/>
        <v>#DIV/0!</v>
      </c>
      <c r="H49" s="144" t="e">
        <f t="shared" ca="1" si="28"/>
        <v>#DIV/0!</v>
      </c>
      <c r="I49" s="144" t="e">
        <f t="shared" ca="1" si="29"/>
        <v>#DIV/0!</v>
      </c>
      <c r="J49" s="144" t="e">
        <f t="shared" ca="1" si="30"/>
        <v>#DIV/0!</v>
      </c>
      <c r="K49" s="144" t="e">
        <f t="shared" ca="1" si="31"/>
        <v>#DIV/0!</v>
      </c>
      <c r="L49" s="144" t="e">
        <f t="shared" ca="1" si="32"/>
        <v>#DIV/0!</v>
      </c>
      <c r="M49" s="144" t="e">
        <f t="shared" ca="1" si="20"/>
        <v>#DIV/0!</v>
      </c>
      <c r="N49" s="144" t="e">
        <f t="shared" ca="1" si="33"/>
        <v>#DIV/0!</v>
      </c>
      <c r="O49" s="144" t="e">
        <f t="shared" ca="1" si="34"/>
        <v>#DIV/0!</v>
      </c>
      <c r="P49" s="144" t="e">
        <f t="shared" ca="1" si="35"/>
        <v>#DIV/0!</v>
      </c>
      <c r="Q49" s="144" t="e">
        <f t="shared" ca="1" si="36"/>
        <v>#DIV/0!</v>
      </c>
      <c r="R49" s="144" t="e">
        <f t="shared" ca="1" si="37"/>
        <v>#DIV/0!</v>
      </c>
      <c r="S49" s="144" t="e">
        <f t="shared" ca="1" si="38"/>
        <v>#DIV/0!</v>
      </c>
      <c r="T49" s="84">
        <f t="shared" ca="1" si="39"/>
        <v>160</v>
      </c>
      <c r="U49" s="121">
        <f t="shared" ca="1" si="40"/>
        <v>40</v>
      </c>
      <c r="V49" s="78"/>
      <c r="W49" s="78"/>
      <c r="X49" s="75">
        <f>C456</f>
        <v>0</v>
      </c>
      <c r="Y49" s="75">
        <f>C460</f>
        <v>0</v>
      </c>
      <c r="Z49" s="77">
        <f>J456</f>
        <v>136</v>
      </c>
      <c r="AA49" s="76" t="e">
        <f>J457</f>
        <v>#DIV/0!</v>
      </c>
      <c r="AB49" s="77" t="e">
        <f>J458</f>
        <v>#DIV/0!</v>
      </c>
      <c r="AC49" s="77" t="e">
        <f>J459</f>
        <v>#DIV/0!</v>
      </c>
      <c r="AD49" s="77" t="e">
        <f>J460</f>
        <v>#DIV/0!</v>
      </c>
      <c r="AE49" s="77" t="e">
        <f>J461</f>
        <v>#DIV/0!</v>
      </c>
      <c r="AF49" s="77" t="e">
        <f>J462</f>
        <v>#DIV/0!</v>
      </c>
      <c r="AG49" s="77" t="e">
        <f>J463</f>
        <v>#DIV/0!</v>
      </c>
      <c r="AH49" s="77" t="e">
        <f>Q456</f>
        <v>#DIV/0!</v>
      </c>
      <c r="AI49" s="76" t="e">
        <f>Q457</f>
        <v>#DIV/0!</v>
      </c>
      <c r="AJ49" s="77" t="e">
        <f>Q458</f>
        <v>#DIV/0!</v>
      </c>
      <c r="AK49" s="77" t="e">
        <f>Q459</f>
        <v>#DIV/0!</v>
      </c>
      <c r="AL49" s="77" t="e">
        <f>Q460</f>
        <v>#DIV/0!</v>
      </c>
      <c r="AM49" s="77" t="e">
        <f>Q461</f>
        <v>#DIV/0!</v>
      </c>
      <c r="AN49" s="77" t="e">
        <f>Q462</f>
        <v>#DIV/0!</v>
      </c>
      <c r="AO49" s="77" t="e">
        <f>Q463</f>
        <v>#DIV/0!</v>
      </c>
      <c r="AP49" s="76">
        <f>S456</f>
        <v>136</v>
      </c>
      <c r="AQ49" s="75">
        <f>U456</f>
        <v>42</v>
      </c>
      <c r="AR49" s="75">
        <f>T456</f>
        <v>34</v>
      </c>
    </row>
    <row r="50" spans="1:44" ht="13.5" hidden="1" customHeight="1" x14ac:dyDescent="0.2">
      <c r="A50" s="87">
        <f t="shared" ca="1" si="21"/>
        <v>36</v>
      </c>
      <c r="B50" s="86">
        <f t="shared" ca="1" si="22"/>
        <v>0</v>
      </c>
      <c r="C50" s="85">
        <f t="shared" ca="1" si="23"/>
        <v>0</v>
      </c>
      <c r="D50" s="144">
        <f t="shared" ca="1" si="24"/>
        <v>160</v>
      </c>
      <c r="E50" s="144" t="e">
        <f t="shared" ca="1" si="25"/>
        <v>#DIV/0!</v>
      </c>
      <c r="F50" s="144" t="e">
        <f t="shared" ca="1" si="26"/>
        <v>#DIV/0!</v>
      </c>
      <c r="G50" s="144" t="e">
        <f t="shared" ca="1" si="27"/>
        <v>#DIV/0!</v>
      </c>
      <c r="H50" s="144" t="e">
        <f t="shared" ca="1" si="28"/>
        <v>#DIV/0!</v>
      </c>
      <c r="I50" s="144" t="e">
        <f t="shared" ca="1" si="29"/>
        <v>#DIV/0!</v>
      </c>
      <c r="J50" s="144" t="e">
        <f t="shared" ca="1" si="30"/>
        <v>#DIV/0!</v>
      </c>
      <c r="K50" s="144" t="e">
        <f t="shared" ca="1" si="31"/>
        <v>#DIV/0!</v>
      </c>
      <c r="L50" s="144" t="e">
        <f t="shared" ca="1" si="32"/>
        <v>#DIV/0!</v>
      </c>
      <c r="M50" s="144" t="e">
        <f t="shared" ca="1" si="20"/>
        <v>#DIV/0!</v>
      </c>
      <c r="N50" s="144" t="e">
        <f t="shared" ca="1" si="33"/>
        <v>#DIV/0!</v>
      </c>
      <c r="O50" s="144" t="e">
        <f t="shared" ca="1" si="34"/>
        <v>#DIV/0!</v>
      </c>
      <c r="P50" s="144" t="e">
        <f t="shared" ca="1" si="35"/>
        <v>#DIV/0!</v>
      </c>
      <c r="Q50" s="144" t="e">
        <f t="shared" ca="1" si="36"/>
        <v>#DIV/0!</v>
      </c>
      <c r="R50" s="144" t="e">
        <f t="shared" ca="1" si="37"/>
        <v>#DIV/0!</v>
      </c>
      <c r="S50" s="144" t="e">
        <f t="shared" ca="1" si="38"/>
        <v>#DIV/0!</v>
      </c>
      <c r="T50" s="84">
        <f t="shared" ca="1" si="39"/>
        <v>160</v>
      </c>
      <c r="U50" s="121">
        <f t="shared" ca="1" si="40"/>
        <v>40</v>
      </c>
      <c r="V50" s="88"/>
      <c r="W50" s="78"/>
      <c r="X50" s="75">
        <f>C464</f>
        <v>0</v>
      </c>
      <c r="Y50" s="75">
        <f>C468</f>
        <v>0</v>
      </c>
      <c r="Z50" s="76">
        <f>J464</f>
        <v>132</v>
      </c>
      <c r="AA50" s="77" t="e">
        <f>J465</f>
        <v>#DIV/0!</v>
      </c>
      <c r="AB50" s="76" t="e">
        <f>J466</f>
        <v>#DIV/0!</v>
      </c>
      <c r="AC50" s="76" t="e">
        <f>J467</f>
        <v>#DIV/0!</v>
      </c>
      <c r="AD50" s="76" t="e">
        <f>J468</f>
        <v>#DIV/0!</v>
      </c>
      <c r="AE50" s="76" t="e">
        <f>J469</f>
        <v>#DIV/0!</v>
      </c>
      <c r="AF50" s="76" t="e">
        <f>J470</f>
        <v>#DIV/0!</v>
      </c>
      <c r="AG50" s="76" t="e">
        <f>J471</f>
        <v>#DIV/0!</v>
      </c>
      <c r="AH50" s="76" t="e">
        <f>Q464</f>
        <v>#DIV/0!</v>
      </c>
      <c r="AI50" s="77" t="e">
        <f>Q465</f>
        <v>#DIV/0!</v>
      </c>
      <c r="AJ50" s="76" t="e">
        <f>Q466</f>
        <v>#DIV/0!</v>
      </c>
      <c r="AK50" s="76" t="e">
        <f>Q467</f>
        <v>#DIV/0!</v>
      </c>
      <c r="AL50" s="76" t="e">
        <f>Q468</f>
        <v>#DIV/0!</v>
      </c>
      <c r="AM50" s="76" t="e">
        <f>Q469</f>
        <v>#DIV/0!</v>
      </c>
      <c r="AN50" s="76" t="e">
        <f>Q470</f>
        <v>#DIV/0!</v>
      </c>
      <c r="AO50" s="76" t="e">
        <f>Q471</f>
        <v>#DIV/0!</v>
      </c>
      <c r="AP50" s="76">
        <f>S464</f>
        <v>132</v>
      </c>
      <c r="AQ50" s="75">
        <f>U464</f>
        <v>43</v>
      </c>
      <c r="AR50" s="75">
        <f>T464</f>
        <v>33</v>
      </c>
    </row>
    <row r="51" spans="1:44" ht="13.5" hidden="1" customHeight="1" x14ac:dyDescent="0.2">
      <c r="A51" s="87">
        <f t="shared" ca="1" si="21"/>
        <v>36</v>
      </c>
      <c r="B51" s="86">
        <f t="shared" ca="1" si="22"/>
        <v>0</v>
      </c>
      <c r="C51" s="85">
        <f t="shared" ca="1" si="23"/>
        <v>0</v>
      </c>
      <c r="D51" s="144">
        <f t="shared" ca="1" si="24"/>
        <v>160</v>
      </c>
      <c r="E51" s="144" t="e">
        <f t="shared" ca="1" si="25"/>
        <v>#DIV/0!</v>
      </c>
      <c r="F51" s="144" t="e">
        <f t="shared" ca="1" si="26"/>
        <v>#DIV/0!</v>
      </c>
      <c r="G51" s="144" t="e">
        <f t="shared" ca="1" si="27"/>
        <v>#DIV/0!</v>
      </c>
      <c r="H51" s="144" t="e">
        <f t="shared" ca="1" si="28"/>
        <v>#DIV/0!</v>
      </c>
      <c r="I51" s="144" t="e">
        <f t="shared" ca="1" si="29"/>
        <v>#DIV/0!</v>
      </c>
      <c r="J51" s="144" t="e">
        <f t="shared" ca="1" si="30"/>
        <v>#DIV/0!</v>
      </c>
      <c r="K51" s="144" t="e">
        <f t="shared" ca="1" si="31"/>
        <v>#DIV/0!</v>
      </c>
      <c r="L51" s="144" t="e">
        <f t="shared" ca="1" si="32"/>
        <v>#DIV/0!</v>
      </c>
      <c r="M51" s="144" t="e">
        <f t="shared" ca="1" si="20"/>
        <v>#DIV/0!</v>
      </c>
      <c r="N51" s="144" t="e">
        <f t="shared" ca="1" si="33"/>
        <v>#DIV/0!</v>
      </c>
      <c r="O51" s="144" t="e">
        <f t="shared" ca="1" si="34"/>
        <v>#DIV/0!</v>
      </c>
      <c r="P51" s="144" t="e">
        <f t="shared" ca="1" si="35"/>
        <v>#DIV/0!</v>
      </c>
      <c r="Q51" s="144" t="e">
        <f t="shared" ca="1" si="36"/>
        <v>#DIV/0!</v>
      </c>
      <c r="R51" s="144" t="e">
        <f t="shared" ca="1" si="37"/>
        <v>#DIV/0!</v>
      </c>
      <c r="S51" s="144" t="e">
        <f t="shared" ca="1" si="38"/>
        <v>#DIV/0!</v>
      </c>
      <c r="T51" s="84">
        <f t="shared" ca="1" si="39"/>
        <v>160</v>
      </c>
      <c r="U51" s="121">
        <f t="shared" ca="1" si="40"/>
        <v>40</v>
      </c>
      <c r="V51" s="78"/>
      <c r="W51" s="78"/>
      <c r="X51" s="75">
        <f>C472</f>
        <v>0</v>
      </c>
      <c r="Y51" s="75">
        <f>C476</f>
        <v>0</v>
      </c>
      <c r="Z51" s="77">
        <f>J472</f>
        <v>128</v>
      </c>
      <c r="AA51" s="76" t="e">
        <f>J473</f>
        <v>#DIV/0!</v>
      </c>
      <c r="AB51" s="76" t="e">
        <f>J474</f>
        <v>#DIV/0!</v>
      </c>
      <c r="AC51" s="76" t="e">
        <f>J475</f>
        <v>#DIV/0!</v>
      </c>
      <c r="AD51" s="76" t="e">
        <f>J476</f>
        <v>#DIV/0!</v>
      </c>
      <c r="AE51" s="76" t="e">
        <f>J477</f>
        <v>#DIV/0!</v>
      </c>
      <c r="AF51" s="76" t="e">
        <f>J478</f>
        <v>#DIV/0!</v>
      </c>
      <c r="AG51" s="76" t="e">
        <f>J479</f>
        <v>#DIV/0!</v>
      </c>
      <c r="AH51" s="76" t="e">
        <f>Q472</f>
        <v>#DIV/0!</v>
      </c>
      <c r="AI51" s="76" t="e">
        <f>Q473</f>
        <v>#DIV/0!</v>
      </c>
      <c r="AJ51" s="76" t="e">
        <f>Q474</f>
        <v>#DIV/0!</v>
      </c>
      <c r="AK51" s="76" t="e">
        <f>Q475</f>
        <v>#DIV/0!</v>
      </c>
      <c r="AL51" s="76" t="e">
        <f>Q476</f>
        <v>#DIV/0!</v>
      </c>
      <c r="AM51" s="76" t="e">
        <f>Q477</f>
        <v>#DIV/0!</v>
      </c>
      <c r="AN51" s="76" t="e">
        <f>Q478</f>
        <v>#DIV/0!</v>
      </c>
      <c r="AO51" s="76" t="e">
        <f>Q479</f>
        <v>#DIV/0!</v>
      </c>
      <c r="AP51" s="76">
        <f>S472</f>
        <v>128</v>
      </c>
      <c r="AQ51" s="75">
        <f>U472</f>
        <v>44</v>
      </c>
      <c r="AR51" s="75">
        <f>T472</f>
        <v>32</v>
      </c>
    </row>
    <row r="52" spans="1:44" ht="13.5" hidden="1" customHeight="1" x14ac:dyDescent="0.2">
      <c r="A52" s="87">
        <f t="shared" ca="1" si="21"/>
        <v>36</v>
      </c>
      <c r="B52" s="86">
        <f t="shared" ca="1" si="22"/>
        <v>0</v>
      </c>
      <c r="C52" s="85">
        <f t="shared" ca="1" si="23"/>
        <v>0</v>
      </c>
      <c r="D52" s="144">
        <f t="shared" ca="1" si="24"/>
        <v>160</v>
      </c>
      <c r="E52" s="144" t="e">
        <f t="shared" ca="1" si="25"/>
        <v>#DIV/0!</v>
      </c>
      <c r="F52" s="144" t="e">
        <f t="shared" ca="1" si="26"/>
        <v>#DIV/0!</v>
      </c>
      <c r="G52" s="144" t="e">
        <f t="shared" ca="1" si="27"/>
        <v>#DIV/0!</v>
      </c>
      <c r="H52" s="144" t="e">
        <f t="shared" ca="1" si="28"/>
        <v>#DIV/0!</v>
      </c>
      <c r="I52" s="144" t="e">
        <f t="shared" ca="1" si="29"/>
        <v>#DIV/0!</v>
      </c>
      <c r="J52" s="144" t="e">
        <f t="shared" ca="1" si="30"/>
        <v>#DIV/0!</v>
      </c>
      <c r="K52" s="144" t="e">
        <f t="shared" ca="1" si="31"/>
        <v>#DIV/0!</v>
      </c>
      <c r="L52" s="144" t="e">
        <f t="shared" ca="1" si="32"/>
        <v>#DIV/0!</v>
      </c>
      <c r="M52" s="144" t="e">
        <f t="shared" ca="1" si="20"/>
        <v>#DIV/0!</v>
      </c>
      <c r="N52" s="144" t="e">
        <f t="shared" ca="1" si="33"/>
        <v>#DIV/0!</v>
      </c>
      <c r="O52" s="144" t="e">
        <f t="shared" ca="1" si="34"/>
        <v>#DIV/0!</v>
      </c>
      <c r="P52" s="144" t="e">
        <f t="shared" ca="1" si="35"/>
        <v>#DIV/0!</v>
      </c>
      <c r="Q52" s="144" t="e">
        <f t="shared" ca="1" si="36"/>
        <v>#DIV/0!</v>
      </c>
      <c r="R52" s="144" t="e">
        <f t="shared" ca="1" si="37"/>
        <v>#DIV/0!</v>
      </c>
      <c r="S52" s="144" t="e">
        <f t="shared" ca="1" si="38"/>
        <v>#DIV/0!</v>
      </c>
      <c r="T52" s="84">
        <f t="shared" ca="1" si="39"/>
        <v>160</v>
      </c>
      <c r="U52" s="121">
        <f t="shared" ca="1" si="40"/>
        <v>40</v>
      </c>
      <c r="V52" s="78"/>
      <c r="W52" s="78"/>
      <c r="X52" s="75">
        <f>C480</f>
        <v>0</v>
      </c>
      <c r="Y52" s="75">
        <f>C484</f>
        <v>0</v>
      </c>
      <c r="Z52" s="76">
        <f>J480</f>
        <v>124</v>
      </c>
      <c r="AA52" s="77" t="e">
        <f>J481</f>
        <v>#DIV/0!</v>
      </c>
      <c r="AB52" s="76" t="e">
        <f>J482</f>
        <v>#DIV/0!</v>
      </c>
      <c r="AC52" s="76" t="e">
        <f>J483</f>
        <v>#DIV/0!</v>
      </c>
      <c r="AD52" s="76" t="e">
        <f>J484</f>
        <v>#DIV/0!</v>
      </c>
      <c r="AE52" s="76" t="e">
        <f>J485</f>
        <v>#DIV/0!</v>
      </c>
      <c r="AF52" s="76" t="e">
        <f>J486</f>
        <v>#DIV/0!</v>
      </c>
      <c r="AG52" s="76" t="e">
        <f>J487</f>
        <v>#DIV/0!</v>
      </c>
      <c r="AH52" s="76" t="e">
        <f>Q480</f>
        <v>#DIV/0!</v>
      </c>
      <c r="AI52" s="77" t="e">
        <f>Q481</f>
        <v>#DIV/0!</v>
      </c>
      <c r="AJ52" s="76" t="e">
        <f>Q482</f>
        <v>#DIV/0!</v>
      </c>
      <c r="AK52" s="76" t="e">
        <f>Q483</f>
        <v>#DIV/0!</v>
      </c>
      <c r="AL52" s="76" t="e">
        <f>Q484</f>
        <v>#DIV/0!</v>
      </c>
      <c r="AM52" s="76" t="e">
        <f>Q485</f>
        <v>#DIV/0!</v>
      </c>
      <c r="AN52" s="76" t="e">
        <f>Q486</f>
        <v>#DIV/0!</v>
      </c>
      <c r="AO52" s="76" t="e">
        <f>Q487</f>
        <v>#DIV/0!</v>
      </c>
      <c r="AP52" s="76">
        <f>S480</f>
        <v>124</v>
      </c>
      <c r="AQ52" s="75">
        <f>U480</f>
        <v>45</v>
      </c>
      <c r="AR52" s="75">
        <f>T480</f>
        <v>31</v>
      </c>
    </row>
    <row r="53" spans="1:44" ht="13.5" hidden="1" customHeight="1" x14ac:dyDescent="0.2">
      <c r="A53" s="87">
        <f t="shared" ca="1" si="21"/>
        <v>36</v>
      </c>
      <c r="B53" s="86">
        <f t="shared" ca="1" si="22"/>
        <v>0</v>
      </c>
      <c r="C53" s="85">
        <f t="shared" ca="1" si="23"/>
        <v>0</v>
      </c>
      <c r="D53" s="144">
        <f t="shared" ca="1" si="24"/>
        <v>160</v>
      </c>
      <c r="E53" s="144" t="e">
        <f t="shared" ca="1" si="25"/>
        <v>#DIV/0!</v>
      </c>
      <c r="F53" s="144" t="e">
        <f t="shared" ca="1" si="26"/>
        <v>#DIV/0!</v>
      </c>
      <c r="G53" s="144" t="e">
        <f t="shared" ca="1" si="27"/>
        <v>#DIV/0!</v>
      </c>
      <c r="H53" s="144" t="e">
        <f t="shared" ca="1" si="28"/>
        <v>#DIV/0!</v>
      </c>
      <c r="I53" s="144" t="e">
        <f t="shared" ca="1" si="29"/>
        <v>#DIV/0!</v>
      </c>
      <c r="J53" s="144" t="e">
        <f t="shared" ca="1" si="30"/>
        <v>#DIV/0!</v>
      </c>
      <c r="K53" s="144" t="e">
        <f t="shared" ca="1" si="31"/>
        <v>#DIV/0!</v>
      </c>
      <c r="L53" s="144" t="e">
        <f t="shared" ca="1" si="32"/>
        <v>#DIV/0!</v>
      </c>
      <c r="M53" s="144" t="e">
        <f t="shared" ca="1" si="20"/>
        <v>#DIV/0!</v>
      </c>
      <c r="N53" s="144" t="e">
        <f t="shared" ca="1" si="33"/>
        <v>#DIV/0!</v>
      </c>
      <c r="O53" s="144" t="e">
        <f t="shared" ca="1" si="34"/>
        <v>#DIV/0!</v>
      </c>
      <c r="P53" s="144" t="e">
        <f t="shared" ca="1" si="35"/>
        <v>#DIV/0!</v>
      </c>
      <c r="Q53" s="144" t="e">
        <f t="shared" ca="1" si="36"/>
        <v>#DIV/0!</v>
      </c>
      <c r="R53" s="144" t="e">
        <f t="shared" ca="1" si="37"/>
        <v>#DIV/0!</v>
      </c>
      <c r="S53" s="144" t="e">
        <f t="shared" ca="1" si="38"/>
        <v>#DIV/0!</v>
      </c>
      <c r="T53" s="84">
        <f t="shared" ca="1" si="39"/>
        <v>160</v>
      </c>
      <c r="U53" s="121">
        <f t="shared" ca="1" si="40"/>
        <v>40</v>
      </c>
      <c r="V53" s="78"/>
      <c r="W53" s="78"/>
      <c r="X53" s="75">
        <f>C488</f>
        <v>0</v>
      </c>
      <c r="Y53" s="75">
        <f>C492</f>
        <v>0</v>
      </c>
      <c r="Z53" s="77">
        <f>J488</f>
        <v>120</v>
      </c>
      <c r="AA53" s="76" t="e">
        <f>J489</f>
        <v>#DIV/0!</v>
      </c>
      <c r="AB53" s="77" t="e">
        <f>J490</f>
        <v>#DIV/0!</v>
      </c>
      <c r="AC53" s="77" t="e">
        <f>J491</f>
        <v>#DIV/0!</v>
      </c>
      <c r="AD53" s="77" t="e">
        <f>J492</f>
        <v>#DIV/0!</v>
      </c>
      <c r="AE53" s="77" t="e">
        <f>J493</f>
        <v>#DIV/0!</v>
      </c>
      <c r="AF53" s="77" t="e">
        <f>J494</f>
        <v>#DIV/0!</v>
      </c>
      <c r="AG53" s="77" t="e">
        <f>J495</f>
        <v>#DIV/0!</v>
      </c>
      <c r="AH53" s="77" t="e">
        <f>Q488</f>
        <v>#DIV/0!</v>
      </c>
      <c r="AI53" s="76" t="e">
        <f>Q489</f>
        <v>#DIV/0!</v>
      </c>
      <c r="AJ53" s="77" t="e">
        <f>Q490</f>
        <v>#DIV/0!</v>
      </c>
      <c r="AK53" s="77" t="e">
        <f>Q491</f>
        <v>#DIV/0!</v>
      </c>
      <c r="AL53" s="77" t="e">
        <f>Q492</f>
        <v>#DIV/0!</v>
      </c>
      <c r="AM53" s="77" t="e">
        <f>Q493</f>
        <v>#DIV/0!</v>
      </c>
      <c r="AN53" s="77" t="e">
        <f>Q494</f>
        <v>#DIV/0!</v>
      </c>
      <c r="AO53" s="77" t="e">
        <f>Q495</f>
        <v>#DIV/0!</v>
      </c>
      <c r="AP53" s="76">
        <f>S488</f>
        <v>120</v>
      </c>
      <c r="AQ53" s="75">
        <f>U488</f>
        <v>46</v>
      </c>
      <c r="AR53" s="75">
        <f>T488</f>
        <v>30</v>
      </c>
    </row>
    <row r="54" spans="1:44" ht="13.5" hidden="1" customHeight="1" x14ac:dyDescent="0.2">
      <c r="A54" s="87">
        <f t="shared" ca="1" si="21"/>
        <v>36</v>
      </c>
      <c r="B54" s="86">
        <f t="shared" ca="1" si="22"/>
        <v>0</v>
      </c>
      <c r="C54" s="85">
        <f t="shared" ca="1" si="23"/>
        <v>0</v>
      </c>
      <c r="D54" s="144">
        <f t="shared" ca="1" si="24"/>
        <v>160</v>
      </c>
      <c r="E54" s="144" t="e">
        <f t="shared" ca="1" si="25"/>
        <v>#DIV/0!</v>
      </c>
      <c r="F54" s="144" t="e">
        <f t="shared" ca="1" si="26"/>
        <v>#DIV/0!</v>
      </c>
      <c r="G54" s="144" t="e">
        <f t="shared" ca="1" si="27"/>
        <v>#DIV/0!</v>
      </c>
      <c r="H54" s="144" t="e">
        <f t="shared" ca="1" si="28"/>
        <v>#DIV/0!</v>
      </c>
      <c r="I54" s="144" t="e">
        <f t="shared" ca="1" si="29"/>
        <v>#DIV/0!</v>
      </c>
      <c r="J54" s="144" t="e">
        <f t="shared" ca="1" si="30"/>
        <v>#DIV/0!</v>
      </c>
      <c r="K54" s="144" t="e">
        <f t="shared" ca="1" si="31"/>
        <v>#DIV/0!</v>
      </c>
      <c r="L54" s="144" t="e">
        <f t="shared" ca="1" si="32"/>
        <v>#DIV/0!</v>
      </c>
      <c r="M54" s="144" t="e">
        <f t="shared" ca="1" si="20"/>
        <v>#DIV/0!</v>
      </c>
      <c r="N54" s="144" t="e">
        <f t="shared" ca="1" si="33"/>
        <v>#DIV/0!</v>
      </c>
      <c r="O54" s="144" t="e">
        <f t="shared" ca="1" si="34"/>
        <v>#DIV/0!</v>
      </c>
      <c r="P54" s="144" t="e">
        <f t="shared" ca="1" si="35"/>
        <v>#DIV/0!</v>
      </c>
      <c r="Q54" s="144" t="e">
        <f t="shared" ca="1" si="36"/>
        <v>#DIV/0!</v>
      </c>
      <c r="R54" s="144" t="e">
        <f t="shared" ca="1" si="37"/>
        <v>#DIV/0!</v>
      </c>
      <c r="S54" s="144" t="e">
        <f t="shared" ca="1" si="38"/>
        <v>#DIV/0!</v>
      </c>
      <c r="T54" s="84">
        <f t="shared" ca="1" si="39"/>
        <v>160</v>
      </c>
      <c r="U54" s="121">
        <f t="shared" ca="1" si="40"/>
        <v>40</v>
      </c>
      <c r="V54" s="78"/>
      <c r="W54" s="78"/>
      <c r="X54" s="75">
        <f>C496</f>
        <v>0</v>
      </c>
      <c r="Y54" s="75">
        <f>C500</f>
        <v>0</v>
      </c>
      <c r="Z54" s="76">
        <f>J496</f>
        <v>116</v>
      </c>
      <c r="AA54" s="77" t="e">
        <f>J497</f>
        <v>#DIV/0!</v>
      </c>
      <c r="AB54" s="76" t="e">
        <f>J498</f>
        <v>#DIV/0!</v>
      </c>
      <c r="AC54" s="76" t="e">
        <f>J499</f>
        <v>#DIV/0!</v>
      </c>
      <c r="AD54" s="76" t="e">
        <f>J500</f>
        <v>#DIV/0!</v>
      </c>
      <c r="AE54" s="76" t="e">
        <f>J501</f>
        <v>#DIV/0!</v>
      </c>
      <c r="AF54" s="76" t="e">
        <f>J502</f>
        <v>#DIV/0!</v>
      </c>
      <c r="AG54" s="76" t="e">
        <f>J503</f>
        <v>#DIV/0!</v>
      </c>
      <c r="AH54" s="76" t="e">
        <f>Q496</f>
        <v>#DIV/0!</v>
      </c>
      <c r="AI54" s="77" t="e">
        <f>Q497</f>
        <v>#DIV/0!</v>
      </c>
      <c r="AJ54" s="76" t="e">
        <f>Q498</f>
        <v>#DIV/0!</v>
      </c>
      <c r="AK54" s="76" t="e">
        <f>Q499</f>
        <v>#DIV/0!</v>
      </c>
      <c r="AL54" s="76" t="e">
        <f>Q500</f>
        <v>#DIV/0!</v>
      </c>
      <c r="AM54" s="76" t="e">
        <f>Q501</f>
        <v>#DIV/0!</v>
      </c>
      <c r="AN54" s="76" t="e">
        <f>Q502</f>
        <v>#DIV/0!</v>
      </c>
      <c r="AO54" s="76" t="e">
        <f>Q503</f>
        <v>#DIV/0!</v>
      </c>
      <c r="AP54" s="76">
        <f>S496</f>
        <v>116</v>
      </c>
      <c r="AQ54" s="75">
        <f>U496</f>
        <v>47</v>
      </c>
      <c r="AR54" s="75">
        <f>T496</f>
        <v>29</v>
      </c>
    </row>
    <row r="55" spans="1:44" ht="14.1" hidden="1" customHeight="1" x14ac:dyDescent="0.2">
      <c r="A55" s="87">
        <f t="shared" ca="1" si="21"/>
        <v>36</v>
      </c>
      <c r="B55" s="86">
        <f t="shared" ca="1" si="22"/>
        <v>0</v>
      </c>
      <c r="C55" s="85">
        <f t="shared" ca="1" si="23"/>
        <v>0</v>
      </c>
      <c r="D55" s="144">
        <f t="shared" ca="1" si="24"/>
        <v>160</v>
      </c>
      <c r="E55" s="144" t="e">
        <f t="shared" ca="1" si="25"/>
        <v>#DIV/0!</v>
      </c>
      <c r="F55" s="144" t="e">
        <f t="shared" ca="1" si="26"/>
        <v>#DIV/0!</v>
      </c>
      <c r="G55" s="144" t="e">
        <f t="shared" ca="1" si="27"/>
        <v>#DIV/0!</v>
      </c>
      <c r="H55" s="144" t="e">
        <f t="shared" ca="1" si="28"/>
        <v>#DIV/0!</v>
      </c>
      <c r="I55" s="144" t="e">
        <f t="shared" ca="1" si="29"/>
        <v>#DIV/0!</v>
      </c>
      <c r="J55" s="144" t="e">
        <f t="shared" ca="1" si="30"/>
        <v>#DIV/0!</v>
      </c>
      <c r="K55" s="144" t="e">
        <f t="shared" ca="1" si="31"/>
        <v>#DIV/0!</v>
      </c>
      <c r="L55" s="144" t="e">
        <f t="shared" ca="1" si="32"/>
        <v>#DIV/0!</v>
      </c>
      <c r="M55" s="144" t="e">
        <f t="shared" ca="1" si="20"/>
        <v>#DIV/0!</v>
      </c>
      <c r="N55" s="144" t="e">
        <f t="shared" ca="1" si="33"/>
        <v>#DIV/0!</v>
      </c>
      <c r="O55" s="144" t="e">
        <f t="shared" ca="1" si="34"/>
        <v>#DIV/0!</v>
      </c>
      <c r="P55" s="144" t="e">
        <f t="shared" ca="1" si="35"/>
        <v>#DIV/0!</v>
      </c>
      <c r="Q55" s="144" t="e">
        <f t="shared" ca="1" si="36"/>
        <v>#DIV/0!</v>
      </c>
      <c r="R55" s="144" t="e">
        <f t="shared" ca="1" si="37"/>
        <v>#DIV/0!</v>
      </c>
      <c r="S55" s="144" t="e">
        <f t="shared" ca="1" si="38"/>
        <v>#DIV/0!</v>
      </c>
      <c r="T55" s="84">
        <f t="shared" ca="1" si="39"/>
        <v>160</v>
      </c>
      <c r="U55" s="121">
        <f t="shared" ca="1" si="40"/>
        <v>40</v>
      </c>
      <c r="V55" s="78"/>
      <c r="W55" s="78"/>
      <c r="X55" s="75">
        <f>C504</f>
        <v>0</v>
      </c>
      <c r="Y55" s="75">
        <f>C508</f>
        <v>0</v>
      </c>
      <c r="Z55" s="77">
        <f>J504</f>
        <v>112</v>
      </c>
      <c r="AA55" s="76" t="e">
        <f>J505</f>
        <v>#DIV/0!</v>
      </c>
      <c r="AB55" s="76" t="e">
        <f>J506</f>
        <v>#DIV/0!</v>
      </c>
      <c r="AC55" s="76" t="e">
        <f>J507</f>
        <v>#DIV/0!</v>
      </c>
      <c r="AD55" s="76" t="e">
        <f>J508</f>
        <v>#DIV/0!</v>
      </c>
      <c r="AE55" s="76" t="e">
        <f>J509</f>
        <v>#DIV/0!</v>
      </c>
      <c r="AF55" s="76" t="e">
        <f>J510</f>
        <v>#DIV/0!</v>
      </c>
      <c r="AG55" s="76" t="e">
        <f>J511</f>
        <v>#DIV/0!</v>
      </c>
      <c r="AH55" s="76" t="e">
        <f>Q504</f>
        <v>#DIV/0!</v>
      </c>
      <c r="AI55" s="76" t="e">
        <f>Q505</f>
        <v>#DIV/0!</v>
      </c>
      <c r="AJ55" s="76" t="e">
        <f>Q506</f>
        <v>#DIV/0!</v>
      </c>
      <c r="AK55" s="76" t="e">
        <f>Q507</f>
        <v>#DIV/0!</v>
      </c>
      <c r="AL55" s="76" t="e">
        <f>Q508</f>
        <v>#DIV/0!</v>
      </c>
      <c r="AM55" s="76" t="e">
        <f>Q509</f>
        <v>#DIV/0!</v>
      </c>
      <c r="AN55" s="76" t="e">
        <f>Q510</f>
        <v>#DIV/0!</v>
      </c>
      <c r="AO55" s="76" t="e">
        <f>Q511</f>
        <v>#DIV/0!</v>
      </c>
      <c r="AP55" s="76">
        <f>S504</f>
        <v>112</v>
      </c>
      <c r="AQ55" s="75">
        <f>U504</f>
        <v>48</v>
      </c>
      <c r="AR55" s="75">
        <f>T504</f>
        <v>28</v>
      </c>
    </row>
    <row r="56" spans="1:44" ht="13.5" hidden="1" customHeight="1" x14ac:dyDescent="0.2">
      <c r="A56" s="87">
        <f t="shared" ca="1" si="21"/>
        <v>36</v>
      </c>
      <c r="B56" s="86">
        <f t="shared" ca="1" si="22"/>
        <v>0</v>
      </c>
      <c r="C56" s="85">
        <f t="shared" ca="1" si="23"/>
        <v>0</v>
      </c>
      <c r="D56" s="144">
        <f t="shared" ca="1" si="24"/>
        <v>160</v>
      </c>
      <c r="E56" s="144" t="e">
        <f t="shared" ca="1" si="25"/>
        <v>#DIV/0!</v>
      </c>
      <c r="F56" s="144" t="e">
        <f t="shared" ca="1" si="26"/>
        <v>#DIV/0!</v>
      </c>
      <c r="G56" s="144" t="e">
        <f t="shared" ca="1" si="27"/>
        <v>#DIV/0!</v>
      </c>
      <c r="H56" s="144" t="e">
        <f t="shared" ca="1" si="28"/>
        <v>#DIV/0!</v>
      </c>
      <c r="I56" s="144" t="e">
        <f t="shared" ca="1" si="29"/>
        <v>#DIV/0!</v>
      </c>
      <c r="J56" s="144" t="e">
        <f t="shared" ca="1" si="30"/>
        <v>#DIV/0!</v>
      </c>
      <c r="K56" s="144" t="e">
        <f t="shared" ca="1" si="31"/>
        <v>#DIV/0!</v>
      </c>
      <c r="L56" s="144" t="e">
        <f t="shared" ca="1" si="32"/>
        <v>#DIV/0!</v>
      </c>
      <c r="M56" s="144" t="e">
        <f t="shared" ca="1" si="20"/>
        <v>#DIV/0!</v>
      </c>
      <c r="N56" s="144" t="e">
        <f t="shared" ca="1" si="33"/>
        <v>#DIV/0!</v>
      </c>
      <c r="O56" s="144" t="e">
        <f t="shared" ca="1" si="34"/>
        <v>#DIV/0!</v>
      </c>
      <c r="P56" s="144" t="e">
        <f t="shared" ca="1" si="35"/>
        <v>#DIV/0!</v>
      </c>
      <c r="Q56" s="144" t="e">
        <f t="shared" ca="1" si="36"/>
        <v>#DIV/0!</v>
      </c>
      <c r="R56" s="144" t="e">
        <f t="shared" ca="1" si="37"/>
        <v>#DIV/0!</v>
      </c>
      <c r="S56" s="144" t="e">
        <f t="shared" ca="1" si="38"/>
        <v>#DIV/0!</v>
      </c>
      <c r="T56" s="84">
        <f t="shared" ca="1" si="39"/>
        <v>160</v>
      </c>
      <c r="U56" s="121">
        <f t="shared" ca="1" si="40"/>
        <v>40</v>
      </c>
      <c r="V56" s="78"/>
      <c r="W56" s="78"/>
      <c r="X56" s="75">
        <f>C512</f>
        <v>0</v>
      </c>
      <c r="Y56" s="75">
        <f>C516</f>
        <v>0</v>
      </c>
      <c r="Z56" s="76">
        <f>J512</f>
        <v>108</v>
      </c>
      <c r="AA56" s="77" t="e">
        <f>J513</f>
        <v>#DIV/0!</v>
      </c>
      <c r="AB56" s="76" t="e">
        <f>J514</f>
        <v>#DIV/0!</v>
      </c>
      <c r="AC56" s="76" t="e">
        <f>J515</f>
        <v>#DIV/0!</v>
      </c>
      <c r="AD56" s="76" t="e">
        <f>J516</f>
        <v>#DIV/0!</v>
      </c>
      <c r="AE56" s="76" t="e">
        <f>J517</f>
        <v>#DIV/0!</v>
      </c>
      <c r="AF56" s="76" t="e">
        <f>J518</f>
        <v>#DIV/0!</v>
      </c>
      <c r="AG56" s="76" t="e">
        <f>J519</f>
        <v>#DIV/0!</v>
      </c>
      <c r="AH56" s="76" t="e">
        <f>Q512</f>
        <v>#DIV/0!</v>
      </c>
      <c r="AI56" s="77" t="e">
        <f>Q513</f>
        <v>#DIV/0!</v>
      </c>
      <c r="AJ56" s="76" t="e">
        <f>Q514</f>
        <v>#DIV/0!</v>
      </c>
      <c r="AK56" s="76" t="e">
        <f>Q515</f>
        <v>#DIV/0!</v>
      </c>
      <c r="AL56" s="76" t="e">
        <f>Q516</f>
        <v>#DIV/0!</v>
      </c>
      <c r="AM56" s="76" t="e">
        <f>Q517</f>
        <v>#DIV/0!</v>
      </c>
      <c r="AN56" s="76" t="e">
        <f>Q518</f>
        <v>#DIV/0!</v>
      </c>
      <c r="AO56" s="76" t="e">
        <f>Q519</f>
        <v>#DIV/0!</v>
      </c>
      <c r="AP56" s="76">
        <f>S512</f>
        <v>108</v>
      </c>
      <c r="AQ56" s="75">
        <f>U512</f>
        <v>49</v>
      </c>
      <c r="AR56" s="75">
        <f>T512</f>
        <v>27</v>
      </c>
    </row>
    <row r="57" spans="1:44" ht="13.5" hidden="1" customHeight="1" x14ac:dyDescent="0.2">
      <c r="A57" s="87">
        <f t="shared" ca="1" si="21"/>
        <v>36</v>
      </c>
      <c r="B57" s="86">
        <f t="shared" ca="1" si="22"/>
        <v>0</v>
      </c>
      <c r="C57" s="85">
        <f t="shared" ca="1" si="23"/>
        <v>0</v>
      </c>
      <c r="D57" s="144">
        <f t="shared" ca="1" si="24"/>
        <v>160</v>
      </c>
      <c r="E57" s="144" t="e">
        <f t="shared" ca="1" si="25"/>
        <v>#DIV/0!</v>
      </c>
      <c r="F57" s="144" t="e">
        <f t="shared" ca="1" si="26"/>
        <v>#DIV/0!</v>
      </c>
      <c r="G57" s="144" t="e">
        <f t="shared" ca="1" si="27"/>
        <v>#DIV/0!</v>
      </c>
      <c r="H57" s="144" t="e">
        <f t="shared" ca="1" si="28"/>
        <v>#DIV/0!</v>
      </c>
      <c r="I57" s="144" t="e">
        <f t="shared" ca="1" si="29"/>
        <v>#DIV/0!</v>
      </c>
      <c r="J57" s="144" t="e">
        <f t="shared" ca="1" si="30"/>
        <v>#DIV/0!</v>
      </c>
      <c r="K57" s="144" t="e">
        <f t="shared" ca="1" si="31"/>
        <v>#DIV/0!</v>
      </c>
      <c r="L57" s="144" t="e">
        <f t="shared" ca="1" si="32"/>
        <v>#DIV/0!</v>
      </c>
      <c r="M57" s="144" t="e">
        <f t="shared" ca="1" si="20"/>
        <v>#DIV/0!</v>
      </c>
      <c r="N57" s="144" t="e">
        <f t="shared" ca="1" si="33"/>
        <v>#DIV/0!</v>
      </c>
      <c r="O57" s="144" t="e">
        <f t="shared" ca="1" si="34"/>
        <v>#DIV/0!</v>
      </c>
      <c r="P57" s="144" t="e">
        <f t="shared" ca="1" si="35"/>
        <v>#DIV/0!</v>
      </c>
      <c r="Q57" s="144" t="e">
        <f t="shared" ca="1" si="36"/>
        <v>#DIV/0!</v>
      </c>
      <c r="R57" s="144" t="e">
        <f t="shared" ca="1" si="37"/>
        <v>#DIV/0!</v>
      </c>
      <c r="S57" s="144" t="e">
        <f t="shared" ca="1" si="38"/>
        <v>#DIV/0!</v>
      </c>
      <c r="T57" s="84">
        <f t="shared" ca="1" si="39"/>
        <v>160</v>
      </c>
      <c r="U57" s="121">
        <f t="shared" ca="1" si="40"/>
        <v>40</v>
      </c>
      <c r="V57" s="78"/>
      <c r="W57" s="78"/>
      <c r="X57" s="75">
        <f>C520</f>
        <v>0</v>
      </c>
      <c r="Y57" s="75">
        <f>C524</f>
        <v>0</v>
      </c>
      <c r="Z57" s="77">
        <f>J520</f>
        <v>104</v>
      </c>
      <c r="AA57" s="76" t="e">
        <f>J521</f>
        <v>#DIV/0!</v>
      </c>
      <c r="AB57" s="77" t="e">
        <f>J522</f>
        <v>#DIV/0!</v>
      </c>
      <c r="AC57" s="77" t="e">
        <f>J523</f>
        <v>#DIV/0!</v>
      </c>
      <c r="AD57" s="77" t="e">
        <f>J524</f>
        <v>#DIV/0!</v>
      </c>
      <c r="AE57" s="77" t="e">
        <f>J525</f>
        <v>#DIV/0!</v>
      </c>
      <c r="AF57" s="77" t="e">
        <f>J526</f>
        <v>#DIV/0!</v>
      </c>
      <c r="AG57" s="77" t="e">
        <f>J527</f>
        <v>#DIV/0!</v>
      </c>
      <c r="AH57" s="77" t="e">
        <f>Q520</f>
        <v>#DIV/0!</v>
      </c>
      <c r="AI57" s="76" t="e">
        <f>Q521</f>
        <v>#DIV/0!</v>
      </c>
      <c r="AJ57" s="77" t="e">
        <f>Q522</f>
        <v>#DIV/0!</v>
      </c>
      <c r="AK57" s="77" t="e">
        <f>Q523</f>
        <v>#DIV/0!</v>
      </c>
      <c r="AL57" s="77" t="e">
        <f>Q524</f>
        <v>#DIV/0!</v>
      </c>
      <c r="AM57" s="77" t="e">
        <f>Q525</f>
        <v>#DIV/0!</v>
      </c>
      <c r="AN57" s="77" t="e">
        <f>Q526</f>
        <v>#DIV/0!</v>
      </c>
      <c r="AO57" s="77" t="e">
        <f>Q527</f>
        <v>#DIV/0!</v>
      </c>
      <c r="AP57" s="76">
        <f>S520</f>
        <v>104</v>
      </c>
      <c r="AQ57" s="75">
        <f>U520</f>
        <v>50</v>
      </c>
      <c r="AR57" s="75">
        <f>T520</f>
        <v>26</v>
      </c>
    </row>
    <row r="58" spans="1:44" ht="13.5" hidden="1" customHeight="1" x14ac:dyDescent="0.2">
      <c r="A58" s="87">
        <f t="shared" ca="1" si="21"/>
        <v>36</v>
      </c>
      <c r="B58" s="86">
        <f t="shared" ca="1" si="22"/>
        <v>0</v>
      </c>
      <c r="C58" s="85">
        <f t="shared" ca="1" si="23"/>
        <v>0</v>
      </c>
      <c r="D58" s="144">
        <f t="shared" ca="1" si="24"/>
        <v>160</v>
      </c>
      <c r="E58" s="144" t="e">
        <f t="shared" ca="1" si="25"/>
        <v>#DIV/0!</v>
      </c>
      <c r="F58" s="144" t="e">
        <f t="shared" ca="1" si="26"/>
        <v>#DIV/0!</v>
      </c>
      <c r="G58" s="144" t="e">
        <f t="shared" ca="1" si="27"/>
        <v>#DIV/0!</v>
      </c>
      <c r="H58" s="144" t="e">
        <f t="shared" ca="1" si="28"/>
        <v>#DIV/0!</v>
      </c>
      <c r="I58" s="144" t="e">
        <f t="shared" ca="1" si="29"/>
        <v>#DIV/0!</v>
      </c>
      <c r="J58" s="144" t="e">
        <f t="shared" ca="1" si="30"/>
        <v>#DIV/0!</v>
      </c>
      <c r="K58" s="144" t="e">
        <f t="shared" ca="1" si="31"/>
        <v>#DIV/0!</v>
      </c>
      <c r="L58" s="144" t="e">
        <f t="shared" ca="1" si="32"/>
        <v>#DIV/0!</v>
      </c>
      <c r="M58" s="144" t="e">
        <f t="shared" ca="1" si="20"/>
        <v>#DIV/0!</v>
      </c>
      <c r="N58" s="144" t="e">
        <f t="shared" ca="1" si="33"/>
        <v>#DIV/0!</v>
      </c>
      <c r="O58" s="144" t="e">
        <f t="shared" ca="1" si="34"/>
        <v>#DIV/0!</v>
      </c>
      <c r="P58" s="144" t="e">
        <f t="shared" ca="1" si="35"/>
        <v>#DIV/0!</v>
      </c>
      <c r="Q58" s="144" t="e">
        <f t="shared" ca="1" si="36"/>
        <v>#DIV/0!</v>
      </c>
      <c r="R58" s="144" t="e">
        <f t="shared" ca="1" si="37"/>
        <v>#DIV/0!</v>
      </c>
      <c r="S58" s="144" t="e">
        <f t="shared" ca="1" si="38"/>
        <v>#DIV/0!</v>
      </c>
      <c r="T58" s="84">
        <f t="shared" ca="1" si="39"/>
        <v>160</v>
      </c>
      <c r="U58" s="121">
        <f t="shared" ca="1" si="40"/>
        <v>40</v>
      </c>
      <c r="V58" s="78"/>
      <c r="W58" s="78"/>
      <c r="X58" s="75">
        <f>C528</f>
        <v>0</v>
      </c>
      <c r="Y58" s="75">
        <f>C532</f>
        <v>0</v>
      </c>
      <c r="Z58" s="76">
        <f>J528</f>
        <v>100</v>
      </c>
      <c r="AA58" s="77" t="e">
        <f>J529</f>
        <v>#DIV/0!</v>
      </c>
      <c r="AB58" s="76" t="e">
        <f>J530</f>
        <v>#DIV/0!</v>
      </c>
      <c r="AC58" s="76" t="e">
        <f>J531</f>
        <v>#DIV/0!</v>
      </c>
      <c r="AD58" s="76" t="e">
        <f>J532</f>
        <v>#DIV/0!</v>
      </c>
      <c r="AE58" s="76" t="e">
        <f>J533</f>
        <v>#DIV/0!</v>
      </c>
      <c r="AF58" s="76" t="e">
        <f>J534</f>
        <v>#DIV/0!</v>
      </c>
      <c r="AG58" s="76" t="e">
        <f>J535</f>
        <v>#DIV/0!</v>
      </c>
      <c r="AH58" s="76" t="e">
        <f>Q528</f>
        <v>#DIV/0!</v>
      </c>
      <c r="AI58" s="77" t="e">
        <f>Q529</f>
        <v>#DIV/0!</v>
      </c>
      <c r="AJ58" s="76" t="e">
        <f>Q530</f>
        <v>#DIV/0!</v>
      </c>
      <c r="AK58" s="76" t="e">
        <f>Q531</f>
        <v>#DIV/0!</v>
      </c>
      <c r="AL58" s="76" t="e">
        <f>Q532</f>
        <v>#DIV/0!</v>
      </c>
      <c r="AM58" s="76" t="e">
        <f>Q533</f>
        <v>#DIV/0!</v>
      </c>
      <c r="AN58" s="76" t="e">
        <f>Q534</f>
        <v>#DIV/0!</v>
      </c>
      <c r="AO58" s="76" t="e">
        <f>Q535</f>
        <v>#DIV/0!</v>
      </c>
      <c r="AP58" s="76">
        <f>S528</f>
        <v>100</v>
      </c>
      <c r="AQ58" s="75">
        <f>U528</f>
        <v>51</v>
      </c>
      <c r="AR58" s="75">
        <f>T528</f>
        <v>25</v>
      </c>
    </row>
    <row r="59" spans="1:44" ht="13.5" hidden="1" customHeight="1" x14ac:dyDescent="0.2">
      <c r="A59" s="87">
        <f t="shared" ca="1" si="21"/>
        <v>36</v>
      </c>
      <c r="B59" s="86">
        <f t="shared" ca="1" si="22"/>
        <v>0</v>
      </c>
      <c r="C59" s="85">
        <f t="shared" ca="1" si="23"/>
        <v>0</v>
      </c>
      <c r="D59" s="144">
        <f t="shared" ca="1" si="24"/>
        <v>160</v>
      </c>
      <c r="E59" s="144" t="e">
        <f t="shared" ca="1" si="25"/>
        <v>#DIV/0!</v>
      </c>
      <c r="F59" s="144" t="e">
        <f t="shared" ca="1" si="26"/>
        <v>#DIV/0!</v>
      </c>
      <c r="G59" s="144" t="e">
        <f t="shared" ca="1" si="27"/>
        <v>#DIV/0!</v>
      </c>
      <c r="H59" s="144" t="e">
        <f t="shared" ca="1" si="28"/>
        <v>#DIV/0!</v>
      </c>
      <c r="I59" s="144" t="e">
        <f t="shared" ca="1" si="29"/>
        <v>#DIV/0!</v>
      </c>
      <c r="J59" s="144" t="e">
        <f t="shared" ca="1" si="30"/>
        <v>#DIV/0!</v>
      </c>
      <c r="K59" s="144" t="e">
        <f t="shared" ca="1" si="31"/>
        <v>#DIV/0!</v>
      </c>
      <c r="L59" s="144" t="e">
        <f t="shared" ca="1" si="32"/>
        <v>#DIV/0!</v>
      </c>
      <c r="M59" s="144" t="e">
        <f t="shared" ca="1" si="20"/>
        <v>#DIV/0!</v>
      </c>
      <c r="N59" s="144" t="e">
        <f t="shared" ca="1" si="33"/>
        <v>#DIV/0!</v>
      </c>
      <c r="O59" s="144" t="e">
        <f t="shared" ca="1" si="34"/>
        <v>#DIV/0!</v>
      </c>
      <c r="P59" s="144" t="e">
        <f t="shared" ca="1" si="35"/>
        <v>#DIV/0!</v>
      </c>
      <c r="Q59" s="144" t="e">
        <f t="shared" ca="1" si="36"/>
        <v>#DIV/0!</v>
      </c>
      <c r="R59" s="144" t="e">
        <f t="shared" ca="1" si="37"/>
        <v>#DIV/0!</v>
      </c>
      <c r="S59" s="144" t="e">
        <f t="shared" ca="1" si="38"/>
        <v>#DIV/0!</v>
      </c>
      <c r="T59" s="84">
        <f t="shared" ca="1" si="39"/>
        <v>160</v>
      </c>
      <c r="U59" s="121">
        <f t="shared" ca="1" si="40"/>
        <v>40</v>
      </c>
      <c r="V59" s="78"/>
      <c r="W59" s="78"/>
      <c r="X59" s="75">
        <f>C536</f>
        <v>0</v>
      </c>
      <c r="Y59" s="75">
        <f>C540</f>
        <v>0</v>
      </c>
      <c r="Z59" s="77">
        <f>J536</f>
        <v>96</v>
      </c>
      <c r="AA59" s="76" t="e">
        <f>J537</f>
        <v>#DIV/0!</v>
      </c>
      <c r="AB59" s="77" t="e">
        <f>J538</f>
        <v>#DIV/0!</v>
      </c>
      <c r="AC59" s="77" t="e">
        <f>J539</f>
        <v>#DIV/0!</v>
      </c>
      <c r="AD59" s="77" t="e">
        <f>J540</f>
        <v>#DIV/0!</v>
      </c>
      <c r="AE59" s="77" t="e">
        <f>J541</f>
        <v>#DIV/0!</v>
      </c>
      <c r="AF59" s="77" t="e">
        <f>J542</f>
        <v>#DIV/0!</v>
      </c>
      <c r="AG59" s="77" t="e">
        <f>J543</f>
        <v>#DIV/0!</v>
      </c>
      <c r="AH59" s="77" t="e">
        <f>Q536</f>
        <v>#DIV/0!</v>
      </c>
      <c r="AI59" s="76" t="e">
        <f>Q537</f>
        <v>#DIV/0!</v>
      </c>
      <c r="AJ59" s="77" t="e">
        <f>Q538</f>
        <v>#DIV/0!</v>
      </c>
      <c r="AK59" s="77" t="e">
        <f>Q539</f>
        <v>#DIV/0!</v>
      </c>
      <c r="AL59" s="77" t="e">
        <f>Q540</f>
        <v>#DIV/0!</v>
      </c>
      <c r="AM59" s="77" t="e">
        <f>Q541</f>
        <v>#DIV/0!</v>
      </c>
      <c r="AN59" s="77" t="e">
        <f>Q542</f>
        <v>#DIV/0!</v>
      </c>
      <c r="AO59" s="77" t="e">
        <f>Q543</f>
        <v>#DIV/0!</v>
      </c>
      <c r="AP59" s="76">
        <f>S536</f>
        <v>96</v>
      </c>
      <c r="AQ59" s="75">
        <f>U536</f>
        <v>52</v>
      </c>
      <c r="AR59" s="75">
        <f>T536</f>
        <v>24</v>
      </c>
    </row>
    <row r="60" spans="1:44" ht="13.5" hidden="1" customHeight="1" x14ac:dyDescent="0.2">
      <c r="A60" s="87">
        <f t="shared" ca="1" si="21"/>
        <v>36</v>
      </c>
      <c r="B60" s="86">
        <f t="shared" ca="1" si="22"/>
        <v>0</v>
      </c>
      <c r="C60" s="85">
        <f t="shared" ca="1" si="23"/>
        <v>0</v>
      </c>
      <c r="D60" s="144">
        <f t="shared" ca="1" si="24"/>
        <v>160</v>
      </c>
      <c r="E60" s="144" t="e">
        <f t="shared" ca="1" si="25"/>
        <v>#DIV/0!</v>
      </c>
      <c r="F60" s="144" t="e">
        <f t="shared" ca="1" si="26"/>
        <v>#DIV/0!</v>
      </c>
      <c r="G60" s="144" t="e">
        <f t="shared" ca="1" si="27"/>
        <v>#DIV/0!</v>
      </c>
      <c r="H60" s="144" t="e">
        <f t="shared" ca="1" si="28"/>
        <v>#DIV/0!</v>
      </c>
      <c r="I60" s="144" t="e">
        <f t="shared" ca="1" si="29"/>
        <v>#DIV/0!</v>
      </c>
      <c r="J60" s="144" t="e">
        <f t="shared" ca="1" si="30"/>
        <v>#DIV/0!</v>
      </c>
      <c r="K60" s="144" t="e">
        <f t="shared" ca="1" si="31"/>
        <v>#DIV/0!</v>
      </c>
      <c r="L60" s="144" t="e">
        <f t="shared" ca="1" si="32"/>
        <v>#DIV/0!</v>
      </c>
      <c r="M60" s="144" t="e">
        <f t="shared" ca="1" si="20"/>
        <v>#DIV/0!</v>
      </c>
      <c r="N60" s="144" t="e">
        <f t="shared" ca="1" si="33"/>
        <v>#DIV/0!</v>
      </c>
      <c r="O60" s="144" t="e">
        <f t="shared" ca="1" si="34"/>
        <v>#DIV/0!</v>
      </c>
      <c r="P60" s="144" t="e">
        <f t="shared" ca="1" si="35"/>
        <v>#DIV/0!</v>
      </c>
      <c r="Q60" s="144" t="e">
        <f t="shared" ca="1" si="36"/>
        <v>#DIV/0!</v>
      </c>
      <c r="R60" s="144" t="e">
        <f t="shared" ca="1" si="37"/>
        <v>#DIV/0!</v>
      </c>
      <c r="S60" s="144" t="e">
        <f t="shared" ca="1" si="38"/>
        <v>#DIV/0!</v>
      </c>
      <c r="T60" s="84">
        <f t="shared" ca="1" si="39"/>
        <v>160</v>
      </c>
      <c r="U60" s="121">
        <f t="shared" ca="1" si="40"/>
        <v>40</v>
      </c>
      <c r="V60" s="78"/>
      <c r="W60" s="78"/>
      <c r="X60" s="75">
        <f>C544</f>
        <v>0</v>
      </c>
      <c r="Y60" s="75">
        <f>C548</f>
        <v>0</v>
      </c>
      <c r="Z60" s="76">
        <f>J544</f>
        <v>92</v>
      </c>
      <c r="AA60" s="77" t="e">
        <f>J545</f>
        <v>#DIV/0!</v>
      </c>
      <c r="AB60" s="76" t="e">
        <f>J546</f>
        <v>#DIV/0!</v>
      </c>
      <c r="AC60" s="76" t="e">
        <f>J547</f>
        <v>#DIV/0!</v>
      </c>
      <c r="AD60" s="76" t="e">
        <f>J548</f>
        <v>#DIV/0!</v>
      </c>
      <c r="AE60" s="76" t="e">
        <f>J549</f>
        <v>#DIV/0!</v>
      </c>
      <c r="AF60" s="76" t="e">
        <f>J550</f>
        <v>#DIV/0!</v>
      </c>
      <c r="AG60" s="76" t="e">
        <f>J551</f>
        <v>#DIV/0!</v>
      </c>
      <c r="AH60" s="76" t="e">
        <f>Q544</f>
        <v>#DIV/0!</v>
      </c>
      <c r="AI60" s="77" t="e">
        <f>Q545</f>
        <v>#DIV/0!</v>
      </c>
      <c r="AJ60" s="76" t="e">
        <f>Q546</f>
        <v>#DIV/0!</v>
      </c>
      <c r="AK60" s="76" t="e">
        <f>Q547</f>
        <v>#DIV/0!</v>
      </c>
      <c r="AL60" s="76" t="e">
        <f>Q548</f>
        <v>#DIV/0!</v>
      </c>
      <c r="AM60" s="76" t="e">
        <f>Q549</f>
        <v>#DIV/0!</v>
      </c>
      <c r="AN60" s="76" t="e">
        <f>Q550</f>
        <v>#DIV/0!</v>
      </c>
      <c r="AO60" s="76" t="e">
        <f>Q551</f>
        <v>#DIV/0!</v>
      </c>
      <c r="AP60" s="76">
        <f>S544</f>
        <v>92</v>
      </c>
      <c r="AQ60" s="75">
        <f>U544</f>
        <v>53</v>
      </c>
      <c r="AR60" s="75">
        <f>T544</f>
        <v>23</v>
      </c>
    </row>
    <row r="61" spans="1:44" ht="13.5" hidden="1" customHeight="1" x14ac:dyDescent="0.2">
      <c r="A61" s="87">
        <f t="shared" ca="1" si="21"/>
        <v>36</v>
      </c>
      <c r="B61" s="86">
        <f t="shared" ca="1" si="22"/>
        <v>0</v>
      </c>
      <c r="C61" s="85">
        <f t="shared" ca="1" si="23"/>
        <v>0</v>
      </c>
      <c r="D61" s="144">
        <f t="shared" ca="1" si="24"/>
        <v>160</v>
      </c>
      <c r="E61" s="144" t="e">
        <f t="shared" ca="1" si="25"/>
        <v>#DIV/0!</v>
      </c>
      <c r="F61" s="144" t="e">
        <f t="shared" ca="1" si="26"/>
        <v>#DIV/0!</v>
      </c>
      <c r="G61" s="144" t="e">
        <f t="shared" ca="1" si="27"/>
        <v>#DIV/0!</v>
      </c>
      <c r="H61" s="144" t="e">
        <f t="shared" ca="1" si="28"/>
        <v>#DIV/0!</v>
      </c>
      <c r="I61" s="144" t="e">
        <f t="shared" ca="1" si="29"/>
        <v>#DIV/0!</v>
      </c>
      <c r="J61" s="144" t="e">
        <f t="shared" ca="1" si="30"/>
        <v>#DIV/0!</v>
      </c>
      <c r="K61" s="144" t="e">
        <f t="shared" ca="1" si="31"/>
        <v>#DIV/0!</v>
      </c>
      <c r="L61" s="144" t="e">
        <f t="shared" ca="1" si="32"/>
        <v>#DIV/0!</v>
      </c>
      <c r="M61" s="144" t="e">
        <f t="shared" ca="1" si="20"/>
        <v>#DIV/0!</v>
      </c>
      <c r="N61" s="144" t="e">
        <f t="shared" ca="1" si="33"/>
        <v>#DIV/0!</v>
      </c>
      <c r="O61" s="144" t="e">
        <f t="shared" ca="1" si="34"/>
        <v>#DIV/0!</v>
      </c>
      <c r="P61" s="144" t="e">
        <f t="shared" ca="1" si="35"/>
        <v>#DIV/0!</v>
      </c>
      <c r="Q61" s="144" t="e">
        <f t="shared" ca="1" si="36"/>
        <v>#DIV/0!</v>
      </c>
      <c r="R61" s="144" t="e">
        <f t="shared" ca="1" si="37"/>
        <v>#DIV/0!</v>
      </c>
      <c r="S61" s="144" t="e">
        <f t="shared" ca="1" si="38"/>
        <v>#DIV/0!</v>
      </c>
      <c r="T61" s="84">
        <f t="shared" ca="1" si="39"/>
        <v>160</v>
      </c>
      <c r="U61" s="121">
        <f t="shared" ca="1" si="40"/>
        <v>40</v>
      </c>
      <c r="V61" s="78"/>
      <c r="W61" s="78"/>
      <c r="X61" s="75">
        <f>C552</f>
        <v>0</v>
      </c>
      <c r="Y61" s="75">
        <f>C556</f>
        <v>0</v>
      </c>
      <c r="Z61" s="77">
        <f>J552</f>
        <v>88</v>
      </c>
      <c r="AA61" s="76" t="e">
        <f>J553</f>
        <v>#DIV/0!</v>
      </c>
      <c r="AB61" s="76" t="e">
        <f>J554</f>
        <v>#DIV/0!</v>
      </c>
      <c r="AC61" s="76" t="e">
        <f>J555</f>
        <v>#DIV/0!</v>
      </c>
      <c r="AD61" s="76" t="e">
        <f>J556</f>
        <v>#DIV/0!</v>
      </c>
      <c r="AE61" s="76" t="e">
        <f>J557</f>
        <v>#DIV/0!</v>
      </c>
      <c r="AF61" s="76" t="e">
        <f>J558</f>
        <v>#DIV/0!</v>
      </c>
      <c r="AG61" s="76" t="e">
        <f>J559</f>
        <v>#DIV/0!</v>
      </c>
      <c r="AH61" s="76" t="e">
        <f>Q552</f>
        <v>#DIV/0!</v>
      </c>
      <c r="AI61" s="76" t="e">
        <f>Q553</f>
        <v>#DIV/0!</v>
      </c>
      <c r="AJ61" s="76" t="e">
        <f>Q554</f>
        <v>#DIV/0!</v>
      </c>
      <c r="AK61" s="76" t="e">
        <f>Q555</f>
        <v>#DIV/0!</v>
      </c>
      <c r="AL61" s="76" t="e">
        <f>Q556</f>
        <v>#DIV/0!</v>
      </c>
      <c r="AM61" s="76" t="e">
        <f>Q557</f>
        <v>#DIV/0!</v>
      </c>
      <c r="AN61" s="76" t="e">
        <f>Q558</f>
        <v>#DIV/0!</v>
      </c>
      <c r="AO61" s="76" t="e">
        <f>Q559</f>
        <v>#DIV/0!</v>
      </c>
      <c r="AP61" s="76">
        <f>S552</f>
        <v>88</v>
      </c>
      <c r="AQ61" s="75">
        <f>U552</f>
        <v>54</v>
      </c>
      <c r="AR61" s="75">
        <f>T552</f>
        <v>22</v>
      </c>
    </row>
    <row r="62" spans="1:44" ht="13.5" hidden="1" customHeight="1" x14ac:dyDescent="0.2">
      <c r="A62" s="87">
        <f t="shared" ca="1" si="21"/>
        <v>36</v>
      </c>
      <c r="B62" s="86">
        <f t="shared" ca="1" si="22"/>
        <v>0</v>
      </c>
      <c r="C62" s="85">
        <f t="shared" ca="1" si="23"/>
        <v>0</v>
      </c>
      <c r="D62" s="144">
        <f t="shared" ca="1" si="24"/>
        <v>160</v>
      </c>
      <c r="E62" s="144" t="e">
        <f t="shared" ca="1" si="25"/>
        <v>#DIV/0!</v>
      </c>
      <c r="F62" s="144" t="e">
        <f t="shared" ca="1" si="26"/>
        <v>#DIV/0!</v>
      </c>
      <c r="G62" s="144" t="e">
        <f t="shared" ca="1" si="27"/>
        <v>#DIV/0!</v>
      </c>
      <c r="H62" s="144" t="e">
        <f t="shared" ca="1" si="28"/>
        <v>#DIV/0!</v>
      </c>
      <c r="I62" s="144" t="e">
        <f t="shared" ca="1" si="29"/>
        <v>#DIV/0!</v>
      </c>
      <c r="J62" s="144" t="e">
        <f t="shared" ca="1" si="30"/>
        <v>#DIV/0!</v>
      </c>
      <c r="K62" s="144" t="e">
        <f t="shared" ca="1" si="31"/>
        <v>#DIV/0!</v>
      </c>
      <c r="L62" s="144" t="e">
        <f t="shared" ca="1" si="32"/>
        <v>#DIV/0!</v>
      </c>
      <c r="M62" s="144" t="e">
        <f t="shared" ca="1" si="20"/>
        <v>#DIV/0!</v>
      </c>
      <c r="N62" s="144" t="e">
        <f t="shared" ca="1" si="33"/>
        <v>#DIV/0!</v>
      </c>
      <c r="O62" s="144" t="e">
        <f t="shared" ca="1" si="34"/>
        <v>#DIV/0!</v>
      </c>
      <c r="P62" s="144" t="e">
        <f t="shared" ca="1" si="35"/>
        <v>#DIV/0!</v>
      </c>
      <c r="Q62" s="144" t="e">
        <f t="shared" ca="1" si="36"/>
        <v>#DIV/0!</v>
      </c>
      <c r="R62" s="144" t="e">
        <f t="shared" ca="1" si="37"/>
        <v>#DIV/0!</v>
      </c>
      <c r="S62" s="144" t="e">
        <f t="shared" ca="1" si="38"/>
        <v>#DIV/0!</v>
      </c>
      <c r="T62" s="84">
        <f t="shared" ca="1" si="39"/>
        <v>160</v>
      </c>
      <c r="U62" s="121">
        <f t="shared" ca="1" si="40"/>
        <v>40</v>
      </c>
      <c r="V62" s="78"/>
      <c r="W62" s="78"/>
      <c r="X62" s="75">
        <f>C560</f>
        <v>0</v>
      </c>
      <c r="Y62" s="75">
        <f>C564</f>
        <v>0</v>
      </c>
      <c r="Z62" s="76">
        <f>J560</f>
        <v>84</v>
      </c>
      <c r="AA62" s="77" t="e">
        <f>J561</f>
        <v>#DIV/0!</v>
      </c>
      <c r="AB62" s="76" t="e">
        <f>J562</f>
        <v>#DIV/0!</v>
      </c>
      <c r="AC62" s="76" t="e">
        <f>J563</f>
        <v>#DIV/0!</v>
      </c>
      <c r="AD62" s="76" t="e">
        <f>J564</f>
        <v>#DIV/0!</v>
      </c>
      <c r="AE62" s="76" t="e">
        <f>J565</f>
        <v>#DIV/0!</v>
      </c>
      <c r="AF62" s="76" t="e">
        <f>J566</f>
        <v>#DIV/0!</v>
      </c>
      <c r="AG62" s="76" t="e">
        <f>J567</f>
        <v>#DIV/0!</v>
      </c>
      <c r="AH62" s="76" t="e">
        <f>Q560</f>
        <v>#DIV/0!</v>
      </c>
      <c r="AI62" s="77" t="e">
        <f>Q561</f>
        <v>#DIV/0!</v>
      </c>
      <c r="AJ62" s="76" t="e">
        <f>Q562</f>
        <v>#DIV/0!</v>
      </c>
      <c r="AK62" s="76" t="e">
        <f>Q563</f>
        <v>#DIV/0!</v>
      </c>
      <c r="AL62" s="76" t="e">
        <f>Q564</f>
        <v>#DIV/0!</v>
      </c>
      <c r="AM62" s="76" t="e">
        <f>Q565</f>
        <v>#DIV/0!</v>
      </c>
      <c r="AN62" s="76" t="e">
        <f>Q566</f>
        <v>#DIV/0!</v>
      </c>
      <c r="AO62" s="76" t="e">
        <f>Q567</f>
        <v>#DIV/0!</v>
      </c>
      <c r="AP62" s="76">
        <f>S560</f>
        <v>84</v>
      </c>
      <c r="AQ62" s="75">
        <f>U560</f>
        <v>55</v>
      </c>
      <c r="AR62" s="75">
        <f>T560</f>
        <v>21</v>
      </c>
    </row>
    <row r="63" spans="1:44" ht="13.5" hidden="1" customHeight="1" x14ac:dyDescent="0.2">
      <c r="A63" s="87">
        <f t="shared" ca="1" si="21"/>
        <v>36</v>
      </c>
      <c r="B63" s="86">
        <f t="shared" ca="1" si="22"/>
        <v>0</v>
      </c>
      <c r="C63" s="85">
        <f t="shared" ca="1" si="23"/>
        <v>0</v>
      </c>
      <c r="D63" s="144">
        <f t="shared" ca="1" si="24"/>
        <v>160</v>
      </c>
      <c r="E63" s="144" t="e">
        <f t="shared" ca="1" si="25"/>
        <v>#DIV/0!</v>
      </c>
      <c r="F63" s="144" t="e">
        <f t="shared" ca="1" si="26"/>
        <v>#DIV/0!</v>
      </c>
      <c r="G63" s="144" t="e">
        <f t="shared" ca="1" si="27"/>
        <v>#DIV/0!</v>
      </c>
      <c r="H63" s="144" t="e">
        <f t="shared" ca="1" si="28"/>
        <v>#DIV/0!</v>
      </c>
      <c r="I63" s="144" t="e">
        <f t="shared" ca="1" si="29"/>
        <v>#DIV/0!</v>
      </c>
      <c r="J63" s="144" t="e">
        <f t="shared" ca="1" si="30"/>
        <v>#DIV/0!</v>
      </c>
      <c r="K63" s="144" t="e">
        <f t="shared" ca="1" si="31"/>
        <v>#DIV/0!</v>
      </c>
      <c r="L63" s="144" t="e">
        <f t="shared" ca="1" si="32"/>
        <v>#DIV/0!</v>
      </c>
      <c r="M63" s="144" t="e">
        <f t="shared" ca="1" si="20"/>
        <v>#DIV/0!</v>
      </c>
      <c r="N63" s="144" t="e">
        <f t="shared" ca="1" si="33"/>
        <v>#DIV/0!</v>
      </c>
      <c r="O63" s="144" t="e">
        <f t="shared" ca="1" si="34"/>
        <v>#DIV/0!</v>
      </c>
      <c r="P63" s="144" t="e">
        <f t="shared" ca="1" si="35"/>
        <v>#DIV/0!</v>
      </c>
      <c r="Q63" s="144" t="e">
        <f t="shared" ca="1" si="36"/>
        <v>#DIV/0!</v>
      </c>
      <c r="R63" s="144" t="e">
        <f t="shared" ca="1" si="37"/>
        <v>#DIV/0!</v>
      </c>
      <c r="S63" s="144" t="e">
        <f t="shared" ca="1" si="38"/>
        <v>#DIV/0!</v>
      </c>
      <c r="T63" s="84">
        <f t="shared" ca="1" si="39"/>
        <v>160</v>
      </c>
      <c r="U63" s="121">
        <f t="shared" ca="1" si="40"/>
        <v>40</v>
      </c>
      <c r="V63" s="78"/>
      <c r="W63" s="78"/>
      <c r="X63" s="75">
        <f>C568</f>
        <v>0</v>
      </c>
      <c r="Y63" s="75">
        <f>C572</f>
        <v>0</v>
      </c>
      <c r="Z63" s="77">
        <f>J568</f>
        <v>80</v>
      </c>
      <c r="AA63" s="76" t="e">
        <f>J569</f>
        <v>#DIV/0!</v>
      </c>
      <c r="AB63" s="77" t="e">
        <f>J570</f>
        <v>#DIV/0!</v>
      </c>
      <c r="AC63" s="77" t="e">
        <f>J571</f>
        <v>#DIV/0!</v>
      </c>
      <c r="AD63" s="77" t="e">
        <f>J572</f>
        <v>#DIV/0!</v>
      </c>
      <c r="AE63" s="77" t="e">
        <f>J573</f>
        <v>#DIV/0!</v>
      </c>
      <c r="AF63" s="77" t="e">
        <f>J574</f>
        <v>#DIV/0!</v>
      </c>
      <c r="AG63" s="77" t="e">
        <f>J575</f>
        <v>#DIV/0!</v>
      </c>
      <c r="AH63" s="77" t="e">
        <f>Q568</f>
        <v>#DIV/0!</v>
      </c>
      <c r="AI63" s="76" t="e">
        <f>Q569</f>
        <v>#DIV/0!</v>
      </c>
      <c r="AJ63" s="77" t="e">
        <f>Q570</f>
        <v>#DIV/0!</v>
      </c>
      <c r="AK63" s="77" t="e">
        <f>Q571</f>
        <v>#DIV/0!</v>
      </c>
      <c r="AL63" s="77" t="e">
        <f>Q572</f>
        <v>#DIV/0!</v>
      </c>
      <c r="AM63" s="77" t="e">
        <f>Q573</f>
        <v>#DIV/0!</v>
      </c>
      <c r="AN63" s="77" t="e">
        <f>Q574</f>
        <v>#DIV/0!</v>
      </c>
      <c r="AO63" s="77" t="e">
        <f>Q575</f>
        <v>#DIV/0!</v>
      </c>
      <c r="AP63" s="76">
        <f>S568</f>
        <v>80</v>
      </c>
      <c r="AQ63" s="75">
        <f>U568</f>
        <v>56</v>
      </c>
      <c r="AR63" s="75">
        <f>T568</f>
        <v>20</v>
      </c>
    </row>
    <row r="64" spans="1:44" ht="13.5" hidden="1" customHeight="1" x14ac:dyDescent="0.2">
      <c r="A64" s="87">
        <f t="shared" ca="1" si="21"/>
        <v>36</v>
      </c>
      <c r="B64" s="86">
        <f t="shared" ca="1" si="22"/>
        <v>0</v>
      </c>
      <c r="C64" s="85">
        <f t="shared" ca="1" si="23"/>
        <v>0</v>
      </c>
      <c r="D64" s="144">
        <f t="shared" ca="1" si="24"/>
        <v>160</v>
      </c>
      <c r="E64" s="144" t="e">
        <f t="shared" ca="1" si="25"/>
        <v>#DIV/0!</v>
      </c>
      <c r="F64" s="144" t="e">
        <f t="shared" ca="1" si="26"/>
        <v>#DIV/0!</v>
      </c>
      <c r="G64" s="144" t="e">
        <f t="shared" ca="1" si="27"/>
        <v>#DIV/0!</v>
      </c>
      <c r="H64" s="144" t="e">
        <f t="shared" ca="1" si="28"/>
        <v>#DIV/0!</v>
      </c>
      <c r="I64" s="144" t="e">
        <f t="shared" ca="1" si="29"/>
        <v>#DIV/0!</v>
      </c>
      <c r="J64" s="144" t="e">
        <f t="shared" ca="1" si="30"/>
        <v>#DIV/0!</v>
      </c>
      <c r="K64" s="144" t="e">
        <f t="shared" ca="1" si="31"/>
        <v>#DIV/0!</v>
      </c>
      <c r="L64" s="144" t="e">
        <f t="shared" ca="1" si="32"/>
        <v>#DIV/0!</v>
      </c>
      <c r="M64" s="144" t="e">
        <f t="shared" ca="1" si="20"/>
        <v>#DIV/0!</v>
      </c>
      <c r="N64" s="144" t="e">
        <f t="shared" ca="1" si="33"/>
        <v>#DIV/0!</v>
      </c>
      <c r="O64" s="144" t="e">
        <f t="shared" ca="1" si="34"/>
        <v>#DIV/0!</v>
      </c>
      <c r="P64" s="144" t="e">
        <f t="shared" ca="1" si="35"/>
        <v>#DIV/0!</v>
      </c>
      <c r="Q64" s="144" t="e">
        <f t="shared" ca="1" si="36"/>
        <v>#DIV/0!</v>
      </c>
      <c r="R64" s="144" t="e">
        <f t="shared" ca="1" si="37"/>
        <v>#DIV/0!</v>
      </c>
      <c r="S64" s="144" t="e">
        <f t="shared" ca="1" si="38"/>
        <v>#DIV/0!</v>
      </c>
      <c r="T64" s="84">
        <f t="shared" ca="1" si="39"/>
        <v>160</v>
      </c>
      <c r="U64" s="121">
        <f t="shared" ca="1" si="40"/>
        <v>40</v>
      </c>
      <c r="V64" s="78"/>
      <c r="W64" s="78"/>
      <c r="X64" s="75">
        <f>C576</f>
        <v>0</v>
      </c>
      <c r="Y64" s="75">
        <f>C580</f>
        <v>0</v>
      </c>
      <c r="Z64" s="76">
        <f>J576</f>
        <v>76</v>
      </c>
      <c r="AA64" s="77" t="e">
        <f>J577</f>
        <v>#DIV/0!</v>
      </c>
      <c r="AB64" s="76" t="e">
        <f>J578</f>
        <v>#DIV/0!</v>
      </c>
      <c r="AC64" s="76" t="e">
        <f>J579</f>
        <v>#DIV/0!</v>
      </c>
      <c r="AD64" s="76" t="e">
        <f>J580</f>
        <v>#DIV/0!</v>
      </c>
      <c r="AE64" s="76" t="e">
        <f>J581</f>
        <v>#DIV/0!</v>
      </c>
      <c r="AF64" s="76" t="e">
        <f>J582</f>
        <v>#DIV/0!</v>
      </c>
      <c r="AG64" s="76" t="e">
        <f>J583</f>
        <v>#DIV/0!</v>
      </c>
      <c r="AH64" s="76" t="e">
        <f>Q576</f>
        <v>#DIV/0!</v>
      </c>
      <c r="AI64" s="77" t="e">
        <f>Q577</f>
        <v>#DIV/0!</v>
      </c>
      <c r="AJ64" s="76" t="e">
        <f>Q578</f>
        <v>#DIV/0!</v>
      </c>
      <c r="AK64" s="76" t="e">
        <f>Q579</f>
        <v>#DIV/0!</v>
      </c>
      <c r="AL64" s="76" t="e">
        <f>Q580</f>
        <v>#DIV/0!</v>
      </c>
      <c r="AM64" s="76" t="e">
        <f>Q581</f>
        <v>#DIV/0!</v>
      </c>
      <c r="AN64" s="76" t="e">
        <f>Q582</f>
        <v>#DIV/0!</v>
      </c>
      <c r="AO64" s="76" t="e">
        <f>Q583</f>
        <v>#DIV/0!</v>
      </c>
      <c r="AP64" s="76">
        <f>S576</f>
        <v>76</v>
      </c>
      <c r="AQ64" s="75">
        <f>U576</f>
        <v>57</v>
      </c>
      <c r="AR64" s="75">
        <f>T576</f>
        <v>19</v>
      </c>
    </row>
    <row r="65" spans="1:44" ht="13.5" hidden="1" customHeight="1" x14ac:dyDescent="0.2">
      <c r="A65" s="87">
        <f t="shared" ca="1" si="21"/>
        <v>36</v>
      </c>
      <c r="B65" s="86">
        <f t="shared" ca="1" si="22"/>
        <v>0</v>
      </c>
      <c r="C65" s="85">
        <f t="shared" ca="1" si="23"/>
        <v>0</v>
      </c>
      <c r="D65" s="144">
        <f t="shared" ca="1" si="24"/>
        <v>160</v>
      </c>
      <c r="E65" s="144" t="e">
        <f t="shared" ca="1" si="25"/>
        <v>#DIV/0!</v>
      </c>
      <c r="F65" s="144" t="e">
        <f t="shared" ca="1" si="26"/>
        <v>#DIV/0!</v>
      </c>
      <c r="G65" s="144" t="e">
        <f t="shared" ca="1" si="27"/>
        <v>#DIV/0!</v>
      </c>
      <c r="H65" s="144" t="e">
        <f t="shared" ca="1" si="28"/>
        <v>#DIV/0!</v>
      </c>
      <c r="I65" s="144" t="e">
        <f t="shared" ca="1" si="29"/>
        <v>#DIV/0!</v>
      </c>
      <c r="J65" s="144" t="e">
        <f t="shared" ca="1" si="30"/>
        <v>#DIV/0!</v>
      </c>
      <c r="K65" s="144" t="e">
        <f t="shared" ca="1" si="31"/>
        <v>#DIV/0!</v>
      </c>
      <c r="L65" s="144" t="e">
        <f t="shared" ca="1" si="32"/>
        <v>#DIV/0!</v>
      </c>
      <c r="M65" s="144" t="e">
        <f t="shared" ca="1" si="20"/>
        <v>#DIV/0!</v>
      </c>
      <c r="N65" s="144" t="e">
        <f t="shared" ca="1" si="33"/>
        <v>#DIV/0!</v>
      </c>
      <c r="O65" s="144" t="e">
        <f t="shared" ca="1" si="34"/>
        <v>#DIV/0!</v>
      </c>
      <c r="P65" s="144" t="e">
        <f t="shared" ca="1" si="35"/>
        <v>#DIV/0!</v>
      </c>
      <c r="Q65" s="144" t="e">
        <f t="shared" ca="1" si="36"/>
        <v>#DIV/0!</v>
      </c>
      <c r="R65" s="144" t="e">
        <f t="shared" ca="1" si="37"/>
        <v>#DIV/0!</v>
      </c>
      <c r="S65" s="144" t="e">
        <f t="shared" ca="1" si="38"/>
        <v>#DIV/0!</v>
      </c>
      <c r="T65" s="84">
        <f t="shared" ca="1" si="39"/>
        <v>160</v>
      </c>
      <c r="U65" s="121">
        <f t="shared" ca="1" si="40"/>
        <v>40</v>
      </c>
      <c r="V65" s="78"/>
      <c r="W65" s="78"/>
      <c r="X65" s="75">
        <f>C584</f>
        <v>0</v>
      </c>
      <c r="Y65" s="75">
        <f>C588</f>
        <v>0</v>
      </c>
      <c r="Z65" s="77">
        <f>J584</f>
        <v>72</v>
      </c>
      <c r="AA65" s="76" t="e">
        <f>J585</f>
        <v>#DIV/0!</v>
      </c>
      <c r="AB65" s="76" t="e">
        <f>J586</f>
        <v>#DIV/0!</v>
      </c>
      <c r="AC65" s="76" t="e">
        <f>J587</f>
        <v>#DIV/0!</v>
      </c>
      <c r="AD65" s="76" t="e">
        <f>J588</f>
        <v>#DIV/0!</v>
      </c>
      <c r="AE65" s="76" t="e">
        <f>J589</f>
        <v>#DIV/0!</v>
      </c>
      <c r="AF65" s="76" t="e">
        <f>J590</f>
        <v>#DIV/0!</v>
      </c>
      <c r="AG65" s="76" t="e">
        <f>J591</f>
        <v>#DIV/0!</v>
      </c>
      <c r="AH65" s="76" t="e">
        <f>Q584</f>
        <v>#DIV/0!</v>
      </c>
      <c r="AI65" s="76" t="e">
        <f>Q585</f>
        <v>#DIV/0!</v>
      </c>
      <c r="AJ65" s="76" t="e">
        <f>Q586</f>
        <v>#DIV/0!</v>
      </c>
      <c r="AK65" s="76" t="e">
        <f>Q587</f>
        <v>#DIV/0!</v>
      </c>
      <c r="AL65" s="76" t="e">
        <f>Q588</f>
        <v>#DIV/0!</v>
      </c>
      <c r="AM65" s="76" t="e">
        <f>Q589</f>
        <v>#DIV/0!</v>
      </c>
      <c r="AN65" s="76" t="e">
        <f>Q590</f>
        <v>#DIV/0!</v>
      </c>
      <c r="AO65" s="76" t="e">
        <f>Q591</f>
        <v>#DIV/0!</v>
      </c>
      <c r="AP65" s="76">
        <f>S584</f>
        <v>72</v>
      </c>
      <c r="AQ65" s="75">
        <f>U584</f>
        <v>58</v>
      </c>
      <c r="AR65" s="75">
        <f>T584</f>
        <v>18</v>
      </c>
    </row>
    <row r="66" spans="1:44" ht="13.5" hidden="1" customHeight="1" x14ac:dyDescent="0.2">
      <c r="A66" s="87">
        <f t="shared" ca="1" si="21"/>
        <v>36</v>
      </c>
      <c r="B66" s="86">
        <f t="shared" ca="1" si="22"/>
        <v>0</v>
      </c>
      <c r="C66" s="85">
        <f t="shared" ca="1" si="23"/>
        <v>0</v>
      </c>
      <c r="D66" s="144">
        <f t="shared" ca="1" si="24"/>
        <v>160</v>
      </c>
      <c r="E66" s="144" t="e">
        <f t="shared" ca="1" si="25"/>
        <v>#DIV/0!</v>
      </c>
      <c r="F66" s="144" t="e">
        <f t="shared" ca="1" si="26"/>
        <v>#DIV/0!</v>
      </c>
      <c r="G66" s="144" t="e">
        <f t="shared" ca="1" si="27"/>
        <v>#DIV/0!</v>
      </c>
      <c r="H66" s="144" t="e">
        <f t="shared" ca="1" si="28"/>
        <v>#DIV/0!</v>
      </c>
      <c r="I66" s="144" t="e">
        <f t="shared" ca="1" si="29"/>
        <v>#DIV/0!</v>
      </c>
      <c r="J66" s="144" t="e">
        <f t="shared" ca="1" si="30"/>
        <v>#DIV/0!</v>
      </c>
      <c r="K66" s="144" t="e">
        <f t="shared" ca="1" si="31"/>
        <v>#DIV/0!</v>
      </c>
      <c r="L66" s="144" t="e">
        <f t="shared" ca="1" si="32"/>
        <v>#DIV/0!</v>
      </c>
      <c r="M66" s="144" t="e">
        <f t="shared" ca="1" si="20"/>
        <v>#DIV/0!</v>
      </c>
      <c r="N66" s="144" t="e">
        <f t="shared" ca="1" si="33"/>
        <v>#DIV/0!</v>
      </c>
      <c r="O66" s="144" t="e">
        <f t="shared" ca="1" si="34"/>
        <v>#DIV/0!</v>
      </c>
      <c r="P66" s="144" t="e">
        <f t="shared" ca="1" si="35"/>
        <v>#DIV/0!</v>
      </c>
      <c r="Q66" s="144" t="e">
        <f t="shared" ca="1" si="36"/>
        <v>#DIV/0!</v>
      </c>
      <c r="R66" s="144" t="e">
        <f t="shared" ca="1" si="37"/>
        <v>#DIV/0!</v>
      </c>
      <c r="S66" s="144" t="e">
        <f t="shared" ca="1" si="38"/>
        <v>#DIV/0!</v>
      </c>
      <c r="T66" s="84">
        <f t="shared" ca="1" si="39"/>
        <v>160</v>
      </c>
      <c r="U66" s="121">
        <f t="shared" ca="1" si="40"/>
        <v>40</v>
      </c>
      <c r="V66" s="78"/>
      <c r="W66" s="78"/>
      <c r="X66" s="75">
        <f>C592</f>
        <v>0</v>
      </c>
      <c r="Y66" s="75">
        <f>C596</f>
        <v>0</v>
      </c>
      <c r="Z66" s="76">
        <f>J592</f>
        <v>68</v>
      </c>
      <c r="AA66" s="77" t="e">
        <f>J593</f>
        <v>#DIV/0!</v>
      </c>
      <c r="AB66" s="76" t="e">
        <f>J594</f>
        <v>#DIV/0!</v>
      </c>
      <c r="AC66" s="76" t="e">
        <f>J595</f>
        <v>#DIV/0!</v>
      </c>
      <c r="AD66" s="76" t="e">
        <f>J596</f>
        <v>#DIV/0!</v>
      </c>
      <c r="AE66" s="76" t="e">
        <f>J597</f>
        <v>#DIV/0!</v>
      </c>
      <c r="AF66" s="76" t="e">
        <f>J598</f>
        <v>#DIV/0!</v>
      </c>
      <c r="AG66" s="76" t="e">
        <f>J599</f>
        <v>#DIV/0!</v>
      </c>
      <c r="AH66" s="76" t="e">
        <f>Q592</f>
        <v>#DIV/0!</v>
      </c>
      <c r="AI66" s="77" t="e">
        <f>Q593</f>
        <v>#DIV/0!</v>
      </c>
      <c r="AJ66" s="76" t="e">
        <f>Q594</f>
        <v>#DIV/0!</v>
      </c>
      <c r="AK66" s="76" t="e">
        <f>Q595</f>
        <v>#DIV/0!</v>
      </c>
      <c r="AL66" s="76" t="e">
        <f>Q596</f>
        <v>#DIV/0!</v>
      </c>
      <c r="AM66" s="76" t="e">
        <f>Q597</f>
        <v>#DIV/0!</v>
      </c>
      <c r="AN66" s="76" t="e">
        <f>Q598</f>
        <v>#DIV/0!</v>
      </c>
      <c r="AO66" s="76" t="e">
        <f>Q599</f>
        <v>#DIV/0!</v>
      </c>
      <c r="AP66" s="76">
        <f>S592</f>
        <v>68</v>
      </c>
      <c r="AQ66" s="75">
        <f>U592</f>
        <v>59</v>
      </c>
      <c r="AR66" s="75">
        <f>T592</f>
        <v>17</v>
      </c>
    </row>
    <row r="67" spans="1:44" ht="13.5" hidden="1" customHeight="1" x14ac:dyDescent="0.2">
      <c r="A67" s="87">
        <f t="shared" ref="A67:A81" ca="1" si="41">INDEX($AQ$3:$AQ$81,MATCH(C67,$X$3:$X$81,0))</f>
        <v>36</v>
      </c>
      <c r="B67" s="86">
        <f t="shared" ref="B67:B81" ca="1" si="42">INDEX($Y$3:$Y$81,MATCH(C67,$X$3:$X$81,0))</f>
        <v>0</v>
      </c>
      <c r="C67" s="85">
        <f t="shared" ref="C67:C81" ca="1" si="43">OFFSET($X$3,MATCH(SMALL($AQ$3:$AQ$81,ROW()-ROW($C$3)+1),$AQ$3:$AQ$81,0)-1,0)</f>
        <v>0</v>
      </c>
      <c r="D67" s="144">
        <f t="shared" ref="D67:D81" ca="1" si="44">INDEX($Z$3:$Z$81,MATCH(C67,$X$3:$X$81,0))</f>
        <v>160</v>
      </c>
      <c r="E67" s="144" t="e">
        <f t="shared" ref="E67:E81" ca="1" si="45">INDEX($AA$3:$AA$81,MATCH(C67,$X$3:$X$81,0))</f>
        <v>#DIV/0!</v>
      </c>
      <c r="F67" s="144" t="e">
        <f t="shared" ref="F67:F81" ca="1" si="46">INDEX($AB$3:$AB$81,MATCH(C67,$X$3:$X$81,0))</f>
        <v>#DIV/0!</v>
      </c>
      <c r="G67" s="144" t="e">
        <f t="shared" ref="G67:G81" ca="1" si="47">INDEX($AC$3:$AC$81,MATCH(C67,$X$3:$X$81,0))</f>
        <v>#DIV/0!</v>
      </c>
      <c r="H67" s="144" t="e">
        <f t="shared" ref="H67:H81" ca="1" si="48">INDEX($AD$3:$AD$81,MATCH($C67,$X$3:$X$81,0))</f>
        <v>#DIV/0!</v>
      </c>
      <c r="I67" s="144" t="e">
        <f t="shared" ref="I67:I81" ca="1" si="49">INDEX($AE$3:$AE$81,MATCH($C67,$X$3:$X$81,0))</f>
        <v>#DIV/0!</v>
      </c>
      <c r="J67" s="144" t="e">
        <f t="shared" ref="J67:J81" ca="1" si="50">INDEX($AF$3:$AF$81,MATCH($C67,$X$3:$X$81,0))</f>
        <v>#DIV/0!</v>
      </c>
      <c r="K67" s="144" t="e">
        <f t="shared" ref="K67:K81" ca="1" si="51">INDEX($AG$3:$AG$81,MATCH($C67,$X$3:$X$81,0))</f>
        <v>#DIV/0!</v>
      </c>
      <c r="L67" s="144" t="e">
        <f t="shared" ref="L67:L81" ca="1" si="52">INDEX($AH$3:$AH$81,MATCH($C67,$X$3:$X$81,0))</f>
        <v>#DIV/0!</v>
      </c>
      <c r="M67" s="144" t="e">
        <f t="shared" ca="1" si="20"/>
        <v>#DIV/0!</v>
      </c>
      <c r="N67" s="144" t="e">
        <f t="shared" ref="N67:N81" ca="1" si="53">INDEX($AJ$3:$AJ$81,MATCH($C67,$X$3:$X$81,0))</f>
        <v>#DIV/0!</v>
      </c>
      <c r="O67" s="144" t="e">
        <f t="shared" ref="O67:O81" ca="1" si="54">INDEX($AK$3:$AK$81,MATCH($C67,$X$3:$X$81,0))</f>
        <v>#DIV/0!</v>
      </c>
      <c r="P67" s="144" t="e">
        <f t="shared" ref="P67:P81" ca="1" si="55">INDEX($AL$3:$AL$81,MATCH($C67,$X$3:$X$81,0))</f>
        <v>#DIV/0!</v>
      </c>
      <c r="Q67" s="144" t="e">
        <f t="shared" ref="Q67:Q81" ca="1" si="56">INDEX($AM$3:$AM$81,MATCH($C67,$X$3:$X$81,0))</f>
        <v>#DIV/0!</v>
      </c>
      <c r="R67" s="144" t="e">
        <f t="shared" ref="R67:R81" ca="1" si="57">INDEX($AN$3:$AN$81,MATCH($C67,$X$3:$X$81,0))</f>
        <v>#DIV/0!</v>
      </c>
      <c r="S67" s="144" t="e">
        <f t="shared" ref="S67:S81" ca="1" si="58">INDEX($AO$3:$AO$81,MATCH($C67,$X$3:$X$81,0))</f>
        <v>#DIV/0!</v>
      </c>
      <c r="T67" s="84">
        <f t="shared" ref="T67:T81" ca="1" si="59">INDEX($AP$3:$AP$81,MATCH(C67,$X$3:$X$81,0))</f>
        <v>160</v>
      </c>
      <c r="U67" s="121">
        <f t="shared" ref="U67:U81" ca="1" si="60">INDEX($AR$3:$AR$81,MATCH(C67,$X$3:$X$81,0))</f>
        <v>40</v>
      </c>
      <c r="V67" s="78"/>
      <c r="W67" s="78"/>
      <c r="X67" s="75">
        <f>C600</f>
        <v>0</v>
      </c>
      <c r="Y67" s="75">
        <f>C604</f>
        <v>0</v>
      </c>
      <c r="Z67" s="77">
        <f>J600</f>
        <v>64</v>
      </c>
      <c r="AA67" s="76" t="e">
        <f>J601</f>
        <v>#DIV/0!</v>
      </c>
      <c r="AB67" s="77" t="e">
        <f>J602</f>
        <v>#DIV/0!</v>
      </c>
      <c r="AC67" s="77" t="e">
        <f>J603</f>
        <v>#DIV/0!</v>
      </c>
      <c r="AD67" s="77" t="e">
        <f>J604</f>
        <v>#DIV/0!</v>
      </c>
      <c r="AE67" s="77" t="e">
        <f>J605</f>
        <v>#DIV/0!</v>
      </c>
      <c r="AF67" s="77" t="e">
        <f>J606</f>
        <v>#DIV/0!</v>
      </c>
      <c r="AG67" s="77" t="e">
        <f>J607</f>
        <v>#DIV/0!</v>
      </c>
      <c r="AH67" s="77" t="e">
        <f>Q600</f>
        <v>#DIV/0!</v>
      </c>
      <c r="AI67" s="76" t="e">
        <f>Q601</f>
        <v>#DIV/0!</v>
      </c>
      <c r="AJ67" s="77" t="e">
        <f>Q602</f>
        <v>#DIV/0!</v>
      </c>
      <c r="AK67" s="77" t="e">
        <f>Q603</f>
        <v>#DIV/0!</v>
      </c>
      <c r="AL67" s="77" t="e">
        <f>Q604</f>
        <v>#DIV/0!</v>
      </c>
      <c r="AM67" s="77" t="e">
        <f>Q605</f>
        <v>#DIV/0!</v>
      </c>
      <c r="AN67" s="77" t="e">
        <f>Q606</f>
        <v>#DIV/0!</v>
      </c>
      <c r="AO67" s="77" t="e">
        <f>Q607</f>
        <v>#DIV/0!</v>
      </c>
      <c r="AP67" s="76">
        <f>S600</f>
        <v>64</v>
      </c>
      <c r="AQ67" s="75">
        <f>U600</f>
        <v>60</v>
      </c>
      <c r="AR67" s="75">
        <f>T600</f>
        <v>16</v>
      </c>
    </row>
    <row r="68" spans="1:44" ht="7.5" hidden="1" customHeight="1" x14ac:dyDescent="0.2">
      <c r="A68" s="87">
        <f t="shared" ca="1" si="41"/>
        <v>36</v>
      </c>
      <c r="B68" s="86">
        <f t="shared" ca="1" si="42"/>
        <v>0</v>
      </c>
      <c r="C68" s="85">
        <f t="shared" ca="1" si="43"/>
        <v>0</v>
      </c>
      <c r="D68" s="144">
        <f t="shared" ca="1" si="44"/>
        <v>160</v>
      </c>
      <c r="E68" s="144" t="e">
        <f t="shared" ca="1" si="45"/>
        <v>#DIV/0!</v>
      </c>
      <c r="F68" s="144" t="e">
        <f t="shared" ca="1" si="46"/>
        <v>#DIV/0!</v>
      </c>
      <c r="G68" s="144" t="e">
        <f t="shared" ca="1" si="47"/>
        <v>#DIV/0!</v>
      </c>
      <c r="H68" s="144" t="e">
        <f t="shared" ca="1" si="48"/>
        <v>#DIV/0!</v>
      </c>
      <c r="I68" s="144" t="e">
        <f t="shared" ca="1" si="49"/>
        <v>#DIV/0!</v>
      </c>
      <c r="J68" s="144" t="e">
        <f t="shared" ca="1" si="50"/>
        <v>#DIV/0!</v>
      </c>
      <c r="K68" s="144" t="e">
        <f t="shared" ca="1" si="51"/>
        <v>#DIV/0!</v>
      </c>
      <c r="L68" s="144" t="e">
        <f t="shared" ca="1" si="52"/>
        <v>#DIV/0!</v>
      </c>
      <c r="M68" s="144" t="e">
        <f t="shared" ref="M68:M81" ca="1" si="61">INDEX($AI$3:$AI$81,MATCH($C68,$X$3:$X$81,0))</f>
        <v>#DIV/0!</v>
      </c>
      <c r="N68" s="144" t="e">
        <f t="shared" ca="1" si="53"/>
        <v>#DIV/0!</v>
      </c>
      <c r="O68" s="144" t="e">
        <f t="shared" ca="1" si="54"/>
        <v>#DIV/0!</v>
      </c>
      <c r="P68" s="144" t="e">
        <f t="shared" ca="1" si="55"/>
        <v>#DIV/0!</v>
      </c>
      <c r="Q68" s="144" t="e">
        <f t="shared" ca="1" si="56"/>
        <v>#DIV/0!</v>
      </c>
      <c r="R68" s="144" t="e">
        <f t="shared" ca="1" si="57"/>
        <v>#DIV/0!</v>
      </c>
      <c r="S68" s="144" t="e">
        <f t="shared" ca="1" si="58"/>
        <v>#DIV/0!</v>
      </c>
      <c r="T68" s="84">
        <f t="shared" ca="1" si="59"/>
        <v>160</v>
      </c>
      <c r="U68" s="121">
        <f t="shared" ca="1" si="60"/>
        <v>40</v>
      </c>
      <c r="V68" s="78"/>
      <c r="W68" s="78"/>
      <c r="X68" s="75">
        <f>C608</f>
        <v>0</v>
      </c>
      <c r="Y68" s="75">
        <f>C612</f>
        <v>0</v>
      </c>
      <c r="Z68" s="76">
        <f>J608</f>
        <v>60</v>
      </c>
      <c r="AA68" s="77" t="e">
        <f>J609</f>
        <v>#DIV/0!</v>
      </c>
      <c r="AB68" s="76" t="e">
        <f>J610</f>
        <v>#DIV/0!</v>
      </c>
      <c r="AC68" s="76" t="e">
        <f>J611</f>
        <v>#DIV/0!</v>
      </c>
      <c r="AD68" s="76" t="e">
        <f>J612</f>
        <v>#DIV/0!</v>
      </c>
      <c r="AE68" s="76" t="e">
        <f>J613</f>
        <v>#DIV/0!</v>
      </c>
      <c r="AF68" s="76" t="e">
        <f>J614</f>
        <v>#DIV/0!</v>
      </c>
      <c r="AG68" s="76" t="e">
        <f>J615</f>
        <v>#DIV/0!</v>
      </c>
      <c r="AH68" s="76" t="e">
        <f>Q608</f>
        <v>#DIV/0!</v>
      </c>
      <c r="AI68" s="77" t="e">
        <f>Q609</f>
        <v>#DIV/0!</v>
      </c>
      <c r="AJ68" s="76" t="e">
        <f>Q610</f>
        <v>#DIV/0!</v>
      </c>
      <c r="AK68" s="76" t="e">
        <f>Q611</f>
        <v>#DIV/0!</v>
      </c>
      <c r="AL68" s="76" t="e">
        <f>Q612</f>
        <v>#DIV/0!</v>
      </c>
      <c r="AM68" s="76" t="e">
        <f>Q613</f>
        <v>#DIV/0!</v>
      </c>
      <c r="AN68" s="76" t="e">
        <f>Q614</f>
        <v>#DIV/0!</v>
      </c>
      <c r="AO68" s="76" t="e">
        <f>Q615</f>
        <v>#DIV/0!</v>
      </c>
      <c r="AP68" s="76">
        <f>S608</f>
        <v>60</v>
      </c>
      <c r="AQ68" s="75">
        <f>U608</f>
        <v>61</v>
      </c>
      <c r="AR68" s="75">
        <f>T608</f>
        <v>15</v>
      </c>
    </row>
    <row r="69" spans="1:44" ht="13.5" hidden="1" customHeight="1" x14ac:dyDescent="0.2">
      <c r="A69" s="87">
        <f t="shared" ca="1" si="41"/>
        <v>36</v>
      </c>
      <c r="B69" s="86">
        <f t="shared" ca="1" si="42"/>
        <v>0</v>
      </c>
      <c r="C69" s="85">
        <f t="shared" ca="1" si="43"/>
        <v>0</v>
      </c>
      <c r="D69" s="144">
        <f t="shared" ca="1" si="44"/>
        <v>160</v>
      </c>
      <c r="E69" s="144" t="e">
        <f t="shared" ca="1" si="45"/>
        <v>#DIV/0!</v>
      </c>
      <c r="F69" s="144" t="e">
        <f t="shared" ca="1" si="46"/>
        <v>#DIV/0!</v>
      </c>
      <c r="G69" s="144" t="e">
        <f t="shared" ca="1" si="47"/>
        <v>#DIV/0!</v>
      </c>
      <c r="H69" s="144" t="e">
        <f t="shared" ca="1" si="48"/>
        <v>#DIV/0!</v>
      </c>
      <c r="I69" s="144" t="e">
        <f t="shared" ca="1" si="49"/>
        <v>#DIV/0!</v>
      </c>
      <c r="J69" s="144" t="e">
        <f t="shared" ca="1" si="50"/>
        <v>#DIV/0!</v>
      </c>
      <c r="K69" s="144" t="e">
        <f t="shared" ca="1" si="51"/>
        <v>#DIV/0!</v>
      </c>
      <c r="L69" s="144" t="e">
        <f t="shared" ca="1" si="52"/>
        <v>#DIV/0!</v>
      </c>
      <c r="M69" s="144" t="e">
        <f t="shared" ca="1" si="61"/>
        <v>#DIV/0!</v>
      </c>
      <c r="N69" s="144" t="e">
        <f t="shared" ca="1" si="53"/>
        <v>#DIV/0!</v>
      </c>
      <c r="O69" s="144" t="e">
        <f t="shared" ca="1" si="54"/>
        <v>#DIV/0!</v>
      </c>
      <c r="P69" s="144" t="e">
        <f t="shared" ca="1" si="55"/>
        <v>#DIV/0!</v>
      </c>
      <c r="Q69" s="144" t="e">
        <f t="shared" ca="1" si="56"/>
        <v>#DIV/0!</v>
      </c>
      <c r="R69" s="144" t="e">
        <f t="shared" ca="1" si="57"/>
        <v>#DIV/0!</v>
      </c>
      <c r="S69" s="144" t="e">
        <f t="shared" ca="1" si="58"/>
        <v>#DIV/0!</v>
      </c>
      <c r="T69" s="84">
        <f t="shared" ca="1" si="59"/>
        <v>160</v>
      </c>
      <c r="U69" s="121">
        <f t="shared" ca="1" si="60"/>
        <v>40</v>
      </c>
      <c r="V69" s="78"/>
      <c r="W69" s="78"/>
      <c r="X69" s="75">
        <f>C616</f>
        <v>0</v>
      </c>
      <c r="Y69" s="75">
        <f>C620</f>
        <v>0</v>
      </c>
      <c r="Z69" s="77">
        <f>J616</f>
        <v>56</v>
      </c>
      <c r="AA69" s="76" t="e">
        <f>J617</f>
        <v>#DIV/0!</v>
      </c>
      <c r="AB69" s="76" t="e">
        <f>J618</f>
        <v>#DIV/0!</v>
      </c>
      <c r="AC69" s="76" t="e">
        <f>J619</f>
        <v>#DIV/0!</v>
      </c>
      <c r="AD69" s="76" t="e">
        <f>J620</f>
        <v>#DIV/0!</v>
      </c>
      <c r="AE69" s="76" t="e">
        <f>J621</f>
        <v>#DIV/0!</v>
      </c>
      <c r="AF69" s="76" t="e">
        <f>J622</f>
        <v>#DIV/0!</v>
      </c>
      <c r="AG69" s="76" t="e">
        <f>J623</f>
        <v>#DIV/0!</v>
      </c>
      <c r="AH69" s="76" t="e">
        <f>Q616</f>
        <v>#DIV/0!</v>
      </c>
      <c r="AI69" s="76" t="e">
        <f>Q617</f>
        <v>#DIV/0!</v>
      </c>
      <c r="AJ69" s="76" t="e">
        <f>Q618</f>
        <v>#DIV/0!</v>
      </c>
      <c r="AK69" s="76" t="e">
        <f>Q619</f>
        <v>#DIV/0!</v>
      </c>
      <c r="AL69" s="76" t="e">
        <f>Q620</f>
        <v>#DIV/0!</v>
      </c>
      <c r="AM69" s="76" t="e">
        <f>Q621</f>
        <v>#DIV/0!</v>
      </c>
      <c r="AN69" s="76" t="e">
        <f>Q622</f>
        <v>#DIV/0!</v>
      </c>
      <c r="AO69" s="76" t="e">
        <f>Q623</f>
        <v>#DIV/0!</v>
      </c>
      <c r="AP69" s="76">
        <f>S616</f>
        <v>56</v>
      </c>
      <c r="AQ69" s="75">
        <f>U616</f>
        <v>62</v>
      </c>
      <c r="AR69" s="75">
        <f>T616</f>
        <v>14</v>
      </c>
    </row>
    <row r="70" spans="1:44" ht="13.5" hidden="1" customHeight="1" x14ac:dyDescent="0.2">
      <c r="A70" s="87">
        <f t="shared" ca="1" si="41"/>
        <v>36</v>
      </c>
      <c r="B70" s="86">
        <f t="shared" ca="1" si="42"/>
        <v>0</v>
      </c>
      <c r="C70" s="85">
        <f t="shared" ca="1" si="43"/>
        <v>0</v>
      </c>
      <c r="D70" s="144">
        <f t="shared" ca="1" si="44"/>
        <v>160</v>
      </c>
      <c r="E70" s="144" t="e">
        <f t="shared" ca="1" si="45"/>
        <v>#DIV/0!</v>
      </c>
      <c r="F70" s="144" t="e">
        <f t="shared" ca="1" si="46"/>
        <v>#DIV/0!</v>
      </c>
      <c r="G70" s="144" t="e">
        <f t="shared" ca="1" si="47"/>
        <v>#DIV/0!</v>
      </c>
      <c r="H70" s="144" t="e">
        <f t="shared" ca="1" si="48"/>
        <v>#DIV/0!</v>
      </c>
      <c r="I70" s="144" t="e">
        <f t="shared" ca="1" si="49"/>
        <v>#DIV/0!</v>
      </c>
      <c r="J70" s="144" t="e">
        <f t="shared" ca="1" si="50"/>
        <v>#DIV/0!</v>
      </c>
      <c r="K70" s="144" t="e">
        <f t="shared" ca="1" si="51"/>
        <v>#DIV/0!</v>
      </c>
      <c r="L70" s="144" t="e">
        <f t="shared" ca="1" si="52"/>
        <v>#DIV/0!</v>
      </c>
      <c r="M70" s="144" t="e">
        <f t="shared" ca="1" si="61"/>
        <v>#DIV/0!</v>
      </c>
      <c r="N70" s="144" t="e">
        <f t="shared" ca="1" si="53"/>
        <v>#DIV/0!</v>
      </c>
      <c r="O70" s="144" t="e">
        <f t="shared" ca="1" si="54"/>
        <v>#DIV/0!</v>
      </c>
      <c r="P70" s="144" t="e">
        <f t="shared" ca="1" si="55"/>
        <v>#DIV/0!</v>
      </c>
      <c r="Q70" s="144" t="e">
        <f t="shared" ca="1" si="56"/>
        <v>#DIV/0!</v>
      </c>
      <c r="R70" s="144" t="e">
        <f t="shared" ca="1" si="57"/>
        <v>#DIV/0!</v>
      </c>
      <c r="S70" s="144" t="e">
        <f t="shared" ca="1" si="58"/>
        <v>#DIV/0!</v>
      </c>
      <c r="T70" s="84">
        <f t="shared" ca="1" si="59"/>
        <v>160</v>
      </c>
      <c r="U70" s="121">
        <f t="shared" ca="1" si="60"/>
        <v>40</v>
      </c>
      <c r="V70" s="78"/>
      <c r="W70" s="78"/>
      <c r="X70" s="75">
        <f>C624</f>
        <v>0</v>
      </c>
      <c r="Y70" s="75">
        <f>C628</f>
        <v>0</v>
      </c>
      <c r="Z70" s="76">
        <f>J624</f>
        <v>52</v>
      </c>
      <c r="AA70" s="77" t="e">
        <f>J625</f>
        <v>#DIV/0!</v>
      </c>
      <c r="AB70" s="76" t="e">
        <f>J626</f>
        <v>#DIV/0!</v>
      </c>
      <c r="AC70" s="76" t="e">
        <f>J627</f>
        <v>#DIV/0!</v>
      </c>
      <c r="AD70" s="76" t="e">
        <f>J628</f>
        <v>#DIV/0!</v>
      </c>
      <c r="AE70" s="76" t="e">
        <f>J629</f>
        <v>#DIV/0!</v>
      </c>
      <c r="AF70" s="76" t="e">
        <f>J630</f>
        <v>#DIV/0!</v>
      </c>
      <c r="AG70" s="76" t="e">
        <f>J631</f>
        <v>#DIV/0!</v>
      </c>
      <c r="AH70" s="76" t="e">
        <f>Q624</f>
        <v>#DIV/0!</v>
      </c>
      <c r="AI70" s="77" t="e">
        <f>Q625</f>
        <v>#DIV/0!</v>
      </c>
      <c r="AJ70" s="76" t="e">
        <f>Q626</f>
        <v>#DIV/0!</v>
      </c>
      <c r="AK70" s="76" t="e">
        <f>Q627</f>
        <v>#DIV/0!</v>
      </c>
      <c r="AL70" s="76" t="e">
        <f>Q628</f>
        <v>#DIV/0!</v>
      </c>
      <c r="AM70" s="76" t="e">
        <f>Q629</f>
        <v>#DIV/0!</v>
      </c>
      <c r="AN70" s="76" t="e">
        <f>Q630</f>
        <v>#DIV/0!</v>
      </c>
      <c r="AO70" s="76" t="e">
        <f>Q631</f>
        <v>#DIV/0!</v>
      </c>
      <c r="AP70" s="76">
        <f>S624</f>
        <v>52</v>
      </c>
      <c r="AQ70" s="75">
        <f>U624</f>
        <v>63</v>
      </c>
      <c r="AR70" s="75">
        <f>T624</f>
        <v>13</v>
      </c>
    </row>
    <row r="71" spans="1:44" ht="13.5" hidden="1" customHeight="1" x14ac:dyDescent="0.2">
      <c r="A71" s="87">
        <f t="shared" ca="1" si="41"/>
        <v>36</v>
      </c>
      <c r="B71" s="86">
        <f t="shared" ca="1" si="42"/>
        <v>0</v>
      </c>
      <c r="C71" s="85">
        <f t="shared" ca="1" si="43"/>
        <v>0</v>
      </c>
      <c r="D71" s="144">
        <f t="shared" ca="1" si="44"/>
        <v>160</v>
      </c>
      <c r="E71" s="144" t="e">
        <f t="shared" ca="1" si="45"/>
        <v>#DIV/0!</v>
      </c>
      <c r="F71" s="144" t="e">
        <f t="shared" ca="1" si="46"/>
        <v>#DIV/0!</v>
      </c>
      <c r="G71" s="144" t="e">
        <f t="shared" ca="1" si="47"/>
        <v>#DIV/0!</v>
      </c>
      <c r="H71" s="144" t="e">
        <f t="shared" ca="1" si="48"/>
        <v>#DIV/0!</v>
      </c>
      <c r="I71" s="144" t="e">
        <f t="shared" ca="1" si="49"/>
        <v>#DIV/0!</v>
      </c>
      <c r="J71" s="144" t="e">
        <f t="shared" ca="1" si="50"/>
        <v>#DIV/0!</v>
      </c>
      <c r="K71" s="144" t="e">
        <f t="shared" ca="1" si="51"/>
        <v>#DIV/0!</v>
      </c>
      <c r="L71" s="144" t="e">
        <f t="shared" ca="1" si="52"/>
        <v>#DIV/0!</v>
      </c>
      <c r="M71" s="144" t="e">
        <f t="shared" ca="1" si="61"/>
        <v>#DIV/0!</v>
      </c>
      <c r="N71" s="144" t="e">
        <f t="shared" ca="1" si="53"/>
        <v>#DIV/0!</v>
      </c>
      <c r="O71" s="144" t="e">
        <f t="shared" ca="1" si="54"/>
        <v>#DIV/0!</v>
      </c>
      <c r="P71" s="144" t="e">
        <f t="shared" ca="1" si="55"/>
        <v>#DIV/0!</v>
      </c>
      <c r="Q71" s="144" t="e">
        <f t="shared" ca="1" si="56"/>
        <v>#DIV/0!</v>
      </c>
      <c r="R71" s="144" t="e">
        <f t="shared" ca="1" si="57"/>
        <v>#DIV/0!</v>
      </c>
      <c r="S71" s="144" t="e">
        <f t="shared" ca="1" si="58"/>
        <v>#DIV/0!</v>
      </c>
      <c r="T71" s="84">
        <f t="shared" ca="1" si="59"/>
        <v>160</v>
      </c>
      <c r="U71" s="121">
        <f t="shared" ca="1" si="60"/>
        <v>40</v>
      </c>
      <c r="V71" s="78"/>
      <c r="W71" s="78"/>
      <c r="X71" s="75">
        <f>C632</f>
        <v>0</v>
      </c>
      <c r="Y71" s="75">
        <f>C636</f>
        <v>0</v>
      </c>
      <c r="Z71" s="77">
        <f>J632</f>
        <v>48</v>
      </c>
      <c r="AA71" s="76" t="e">
        <f>J633</f>
        <v>#DIV/0!</v>
      </c>
      <c r="AB71" s="77" t="e">
        <f>J634</f>
        <v>#DIV/0!</v>
      </c>
      <c r="AC71" s="77" t="e">
        <f>J635</f>
        <v>#DIV/0!</v>
      </c>
      <c r="AD71" s="77" t="e">
        <f>J636</f>
        <v>#DIV/0!</v>
      </c>
      <c r="AE71" s="77" t="e">
        <f>J637</f>
        <v>#DIV/0!</v>
      </c>
      <c r="AF71" s="77" t="e">
        <f>J638</f>
        <v>#DIV/0!</v>
      </c>
      <c r="AG71" s="77" t="e">
        <f>J639</f>
        <v>#DIV/0!</v>
      </c>
      <c r="AH71" s="77" t="e">
        <f>Q632</f>
        <v>#DIV/0!</v>
      </c>
      <c r="AI71" s="76" t="e">
        <f>Q633</f>
        <v>#DIV/0!</v>
      </c>
      <c r="AJ71" s="77" t="e">
        <f>Q634</f>
        <v>#DIV/0!</v>
      </c>
      <c r="AK71" s="77" t="e">
        <f>Q635</f>
        <v>#DIV/0!</v>
      </c>
      <c r="AL71" s="77" t="e">
        <f>Q636</f>
        <v>#DIV/0!</v>
      </c>
      <c r="AM71" s="77" t="e">
        <f>Q637</f>
        <v>#DIV/0!</v>
      </c>
      <c r="AN71" s="77" t="e">
        <f>Q638</f>
        <v>#DIV/0!</v>
      </c>
      <c r="AO71" s="77" t="e">
        <f>Q639</f>
        <v>#DIV/0!</v>
      </c>
      <c r="AP71" s="76">
        <f>S632</f>
        <v>48</v>
      </c>
      <c r="AQ71" s="75">
        <f>U632</f>
        <v>64</v>
      </c>
      <c r="AR71" s="75">
        <f>T632</f>
        <v>12</v>
      </c>
    </row>
    <row r="72" spans="1:44" ht="13.5" hidden="1" customHeight="1" x14ac:dyDescent="0.2">
      <c r="A72" s="87">
        <f t="shared" ca="1" si="41"/>
        <v>36</v>
      </c>
      <c r="B72" s="86">
        <f t="shared" ca="1" si="42"/>
        <v>0</v>
      </c>
      <c r="C72" s="85">
        <f t="shared" ca="1" si="43"/>
        <v>0</v>
      </c>
      <c r="D72" s="144">
        <f t="shared" ca="1" si="44"/>
        <v>160</v>
      </c>
      <c r="E72" s="144" t="e">
        <f t="shared" ca="1" si="45"/>
        <v>#DIV/0!</v>
      </c>
      <c r="F72" s="144" t="e">
        <f t="shared" ca="1" si="46"/>
        <v>#DIV/0!</v>
      </c>
      <c r="G72" s="144" t="e">
        <f t="shared" ca="1" si="47"/>
        <v>#DIV/0!</v>
      </c>
      <c r="H72" s="144" t="e">
        <f t="shared" ca="1" si="48"/>
        <v>#DIV/0!</v>
      </c>
      <c r="I72" s="144" t="e">
        <f t="shared" ca="1" si="49"/>
        <v>#DIV/0!</v>
      </c>
      <c r="J72" s="144" t="e">
        <f t="shared" ca="1" si="50"/>
        <v>#DIV/0!</v>
      </c>
      <c r="K72" s="144" t="e">
        <f t="shared" ca="1" si="51"/>
        <v>#DIV/0!</v>
      </c>
      <c r="L72" s="144" t="e">
        <f t="shared" ca="1" si="52"/>
        <v>#DIV/0!</v>
      </c>
      <c r="M72" s="144" t="e">
        <f t="shared" ca="1" si="61"/>
        <v>#DIV/0!</v>
      </c>
      <c r="N72" s="144" t="e">
        <f t="shared" ca="1" si="53"/>
        <v>#DIV/0!</v>
      </c>
      <c r="O72" s="144" t="e">
        <f t="shared" ca="1" si="54"/>
        <v>#DIV/0!</v>
      </c>
      <c r="P72" s="144" t="e">
        <f t="shared" ca="1" si="55"/>
        <v>#DIV/0!</v>
      </c>
      <c r="Q72" s="144" t="e">
        <f t="shared" ca="1" si="56"/>
        <v>#DIV/0!</v>
      </c>
      <c r="R72" s="144" t="e">
        <f t="shared" ca="1" si="57"/>
        <v>#DIV/0!</v>
      </c>
      <c r="S72" s="144" t="e">
        <f t="shared" ca="1" si="58"/>
        <v>#DIV/0!</v>
      </c>
      <c r="T72" s="84">
        <f t="shared" ca="1" si="59"/>
        <v>160</v>
      </c>
      <c r="U72" s="121">
        <f t="shared" ca="1" si="60"/>
        <v>40</v>
      </c>
      <c r="V72" s="78"/>
      <c r="W72" s="78"/>
      <c r="X72" s="75">
        <f>C640</f>
        <v>0</v>
      </c>
      <c r="Y72" s="75">
        <f>C644</f>
        <v>0</v>
      </c>
      <c r="Z72" s="76">
        <f>J640</f>
        <v>44</v>
      </c>
      <c r="AA72" s="77" t="e">
        <f>J641</f>
        <v>#DIV/0!</v>
      </c>
      <c r="AB72" s="76" t="e">
        <f>J642</f>
        <v>#DIV/0!</v>
      </c>
      <c r="AC72" s="76" t="e">
        <f>J643</f>
        <v>#DIV/0!</v>
      </c>
      <c r="AD72" s="76" t="e">
        <f>J644</f>
        <v>#DIV/0!</v>
      </c>
      <c r="AE72" s="76" t="e">
        <f>J645</f>
        <v>#DIV/0!</v>
      </c>
      <c r="AF72" s="76" t="e">
        <f>J646</f>
        <v>#DIV/0!</v>
      </c>
      <c r="AG72" s="76" t="e">
        <f>J647</f>
        <v>#DIV/0!</v>
      </c>
      <c r="AH72" s="76" t="e">
        <f>Q640</f>
        <v>#DIV/0!</v>
      </c>
      <c r="AI72" s="77" t="e">
        <f>Q641</f>
        <v>#DIV/0!</v>
      </c>
      <c r="AJ72" s="76" t="e">
        <f>Q642</f>
        <v>#DIV/0!</v>
      </c>
      <c r="AK72" s="76" t="e">
        <f>Q643</f>
        <v>#DIV/0!</v>
      </c>
      <c r="AL72" s="76" t="e">
        <f>Q644</f>
        <v>#DIV/0!</v>
      </c>
      <c r="AM72" s="76" t="e">
        <f>Q645</f>
        <v>#DIV/0!</v>
      </c>
      <c r="AN72" s="76" t="e">
        <f>Q646</f>
        <v>#DIV/0!</v>
      </c>
      <c r="AO72" s="76" t="e">
        <f>Q647</f>
        <v>#DIV/0!</v>
      </c>
      <c r="AP72" s="76">
        <f>S640</f>
        <v>44</v>
      </c>
      <c r="AQ72" s="75">
        <f>U640</f>
        <v>65</v>
      </c>
      <c r="AR72" s="75">
        <f>T640</f>
        <v>11</v>
      </c>
    </row>
    <row r="73" spans="1:44" ht="13.5" hidden="1" customHeight="1" x14ac:dyDescent="0.2">
      <c r="A73" s="87">
        <f t="shared" ca="1" si="41"/>
        <v>36</v>
      </c>
      <c r="B73" s="86">
        <f t="shared" ca="1" si="42"/>
        <v>0</v>
      </c>
      <c r="C73" s="85">
        <f t="shared" ca="1" si="43"/>
        <v>0</v>
      </c>
      <c r="D73" s="144">
        <f t="shared" ca="1" si="44"/>
        <v>160</v>
      </c>
      <c r="E73" s="144" t="e">
        <f t="shared" ca="1" si="45"/>
        <v>#DIV/0!</v>
      </c>
      <c r="F73" s="144" t="e">
        <f t="shared" ca="1" si="46"/>
        <v>#DIV/0!</v>
      </c>
      <c r="G73" s="144" t="e">
        <f t="shared" ca="1" si="47"/>
        <v>#DIV/0!</v>
      </c>
      <c r="H73" s="144" t="e">
        <f t="shared" ca="1" si="48"/>
        <v>#DIV/0!</v>
      </c>
      <c r="I73" s="144" t="e">
        <f t="shared" ca="1" si="49"/>
        <v>#DIV/0!</v>
      </c>
      <c r="J73" s="144" t="e">
        <f t="shared" ca="1" si="50"/>
        <v>#DIV/0!</v>
      </c>
      <c r="K73" s="144" t="e">
        <f t="shared" ca="1" si="51"/>
        <v>#DIV/0!</v>
      </c>
      <c r="L73" s="144" t="e">
        <f t="shared" ca="1" si="52"/>
        <v>#DIV/0!</v>
      </c>
      <c r="M73" s="144" t="e">
        <f t="shared" ca="1" si="61"/>
        <v>#DIV/0!</v>
      </c>
      <c r="N73" s="144" t="e">
        <f t="shared" ca="1" si="53"/>
        <v>#DIV/0!</v>
      </c>
      <c r="O73" s="144" t="e">
        <f t="shared" ca="1" si="54"/>
        <v>#DIV/0!</v>
      </c>
      <c r="P73" s="144" t="e">
        <f t="shared" ca="1" si="55"/>
        <v>#DIV/0!</v>
      </c>
      <c r="Q73" s="144" t="e">
        <f t="shared" ca="1" si="56"/>
        <v>#DIV/0!</v>
      </c>
      <c r="R73" s="144" t="e">
        <f t="shared" ca="1" si="57"/>
        <v>#DIV/0!</v>
      </c>
      <c r="S73" s="144" t="e">
        <f t="shared" ca="1" si="58"/>
        <v>#DIV/0!</v>
      </c>
      <c r="T73" s="84">
        <f t="shared" ca="1" si="59"/>
        <v>160</v>
      </c>
      <c r="U73" s="121">
        <f t="shared" ca="1" si="60"/>
        <v>40</v>
      </c>
      <c r="V73" s="78"/>
      <c r="W73" s="78"/>
      <c r="X73" s="75">
        <f>C648</f>
        <v>0</v>
      </c>
      <c r="Y73" s="75">
        <f>C652</f>
        <v>0</v>
      </c>
      <c r="Z73" s="77">
        <f>J648</f>
        <v>40</v>
      </c>
      <c r="AA73" s="76" t="e">
        <f>J649</f>
        <v>#DIV/0!</v>
      </c>
      <c r="AB73" s="77" t="e">
        <f>J650</f>
        <v>#DIV/0!</v>
      </c>
      <c r="AC73" s="77" t="e">
        <f>J651</f>
        <v>#DIV/0!</v>
      </c>
      <c r="AD73" s="77" t="e">
        <f>J652</f>
        <v>#DIV/0!</v>
      </c>
      <c r="AE73" s="77" t="e">
        <f>J653</f>
        <v>#DIV/0!</v>
      </c>
      <c r="AF73" s="77" t="e">
        <f>J654</f>
        <v>#DIV/0!</v>
      </c>
      <c r="AG73" s="77" t="e">
        <f>J655</f>
        <v>#DIV/0!</v>
      </c>
      <c r="AH73" s="77" t="e">
        <f>Q648</f>
        <v>#DIV/0!</v>
      </c>
      <c r="AI73" s="76" t="e">
        <f>Q649</f>
        <v>#DIV/0!</v>
      </c>
      <c r="AJ73" s="77" t="e">
        <f>Q650</f>
        <v>#DIV/0!</v>
      </c>
      <c r="AK73" s="77" t="e">
        <f>Q651</f>
        <v>#DIV/0!</v>
      </c>
      <c r="AL73" s="77" t="e">
        <f>Q652</f>
        <v>#DIV/0!</v>
      </c>
      <c r="AM73" s="77" t="e">
        <f>Q653</f>
        <v>#DIV/0!</v>
      </c>
      <c r="AN73" s="77" t="e">
        <f>Q654</f>
        <v>#DIV/0!</v>
      </c>
      <c r="AO73" s="77" t="e">
        <f>Q655</f>
        <v>#DIV/0!</v>
      </c>
      <c r="AP73" s="76">
        <f>S648</f>
        <v>40</v>
      </c>
      <c r="AQ73" s="75">
        <f>U648</f>
        <v>66</v>
      </c>
      <c r="AR73" s="75">
        <f>T648</f>
        <v>10</v>
      </c>
    </row>
    <row r="74" spans="1:44" ht="13.5" hidden="1" customHeight="1" x14ac:dyDescent="0.2">
      <c r="A74" s="87">
        <f t="shared" ca="1" si="41"/>
        <v>36</v>
      </c>
      <c r="B74" s="86">
        <f t="shared" ca="1" si="42"/>
        <v>0</v>
      </c>
      <c r="C74" s="85">
        <f t="shared" ca="1" si="43"/>
        <v>0</v>
      </c>
      <c r="D74" s="144">
        <f t="shared" ca="1" si="44"/>
        <v>160</v>
      </c>
      <c r="E74" s="144" t="e">
        <f t="shared" ca="1" si="45"/>
        <v>#DIV/0!</v>
      </c>
      <c r="F74" s="144" t="e">
        <f t="shared" ca="1" si="46"/>
        <v>#DIV/0!</v>
      </c>
      <c r="G74" s="144" t="e">
        <f t="shared" ca="1" si="47"/>
        <v>#DIV/0!</v>
      </c>
      <c r="H74" s="144" t="e">
        <f t="shared" ca="1" si="48"/>
        <v>#DIV/0!</v>
      </c>
      <c r="I74" s="144" t="e">
        <f t="shared" ca="1" si="49"/>
        <v>#DIV/0!</v>
      </c>
      <c r="J74" s="144" t="e">
        <f t="shared" ca="1" si="50"/>
        <v>#DIV/0!</v>
      </c>
      <c r="K74" s="144" t="e">
        <f t="shared" ca="1" si="51"/>
        <v>#DIV/0!</v>
      </c>
      <c r="L74" s="144" t="e">
        <f t="shared" ca="1" si="52"/>
        <v>#DIV/0!</v>
      </c>
      <c r="M74" s="144" t="e">
        <f t="shared" ca="1" si="61"/>
        <v>#DIV/0!</v>
      </c>
      <c r="N74" s="144" t="e">
        <f t="shared" ca="1" si="53"/>
        <v>#DIV/0!</v>
      </c>
      <c r="O74" s="144" t="e">
        <f t="shared" ca="1" si="54"/>
        <v>#DIV/0!</v>
      </c>
      <c r="P74" s="144" t="e">
        <f t="shared" ca="1" si="55"/>
        <v>#DIV/0!</v>
      </c>
      <c r="Q74" s="144" t="e">
        <f t="shared" ca="1" si="56"/>
        <v>#DIV/0!</v>
      </c>
      <c r="R74" s="144" t="e">
        <f t="shared" ca="1" si="57"/>
        <v>#DIV/0!</v>
      </c>
      <c r="S74" s="144" t="e">
        <f t="shared" ca="1" si="58"/>
        <v>#DIV/0!</v>
      </c>
      <c r="T74" s="84">
        <f t="shared" ca="1" si="59"/>
        <v>160</v>
      </c>
      <c r="U74" s="121">
        <f t="shared" ca="1" si="60"/>
        <v>40</v>
      </c>
      <c r="V74" s="78"/>
      <c r="W74" s="78"/>
      <c r="X74" s="75">
        <f>C656</f>
        <v>0</v>
      </c>
      <c r="Y74" s="75">
        <f>C660</f>
        <v>0</v>
      </c>
      <c r="Z74" s="76">
        <f>J656</f>
        <v>36</v>
      </c>
      <c r="AA74" s="77" t="e">
        <f>J657</f>
        <v>#DIV/0!</v>
      </c>
      <c r="AB74" s="76" t="e">
        <f>J658</f>
        <v>#DIV/0!</v>
      </c>
      <c r="AC74" s="76" t="e">
        <f>J659</f>
        <v>#DIV/0!</v>
      </c>
      <c r="AD74" s="76" t="e">
        <f>J660</f>
        <v>#DIV/0!</v>
      </c>
      <c r="AE74" s="76" t="e">
        <f>J661</f>
        <v>#DIV/0!</v>
      </c>
      <c r="AF74" s="76" t="e">
        <f>J662</f>
        <v>#DIV/0!</v>
      </c>
      <c r="AG74" s="76" t="e">
        <f>J663</f>
        <v>#DIV/0!</v>
      </c>
      <c r="AH74" s="76" t="e">
        <f>Q656</f>
        <v>#DIV/0!</v>
      </c>
      <c r="AI74" s="77" t="e">
        <f>Q657</f>
        <v>#DIV/0!</v>
      </c>
      <c r="AJ74" s="76" t="e">
        <f>Q658</f>
        <v>#DIV/0!</v>
      </c>
      <c r="AK74" s="76" t="e">
        <f>Q659</f>
        <v>#DIV/0!</v>
      </c>
      <c r="AL74" s="76" t="e">
        <f>Q660</f>
        <v>#DIV/0!</v>
      </c>
      <c r="AM74" s="76" t="e">
        <f>Q661</f>
        <v>#DIV/0!</v>
      </c>
      <c r="AN74" s="76" t="e">
        <f>Q662</f>
        <v>#DIV/0!</v>
      </c>
      <c r="AO74" s="76" t="e">
        <f>Q663</f>
        <v>#DIV/0!</v>
      </c>
      <c r="AP74" s="76">
        <f>S656</f>
        <v>36</v>
      </c>
      <c r="AQ74" s="75">
        <f>U656</f>
        <v>67</v>
      </c>
      <c r="AR74" s="75">
        <f>T656</f>
        <v>9</v>
      </c>
    </row>
    <row r="75" spans="1:44" ht="13.5" hidden="1" customHeight="1" x14ac:dyDescent="0.2">
      <c r="A75" s="87">
        <f t="shared" ca="1" si="41"/>
        <v>36</v>
      </c>
      <c r="B75" s="86">
        <f t="shared" ca="1" si="42"/>
        <v>0</v>
      </c>
      <c r="C75" s="85">
        <f t="shared" ca="1" si="43"/>
        <v>0</v>
      </c>
      <c r="D75" s="144">
        <f t="shared" ca="1" si="44"/>
        <v>160</v>
      </c>
      <c r="E75" s="144" t="e">
        <f t="shared" ca="1" si="45"/>
        <v>#DIV/0!</v>
      </c>
      <c r="F75" s="144" t="e">
        <f t="shared" ca="1" si="46"/>
        <v>#DIV/0!</v>
      </c>
      <c r="G75" s="144" t="e">
        <f t="shared" ca="1" si="47"/>
        <v>#DIV/0!</v>
      </c>
      <c r="H75" s="144" t="e">
        <f t="shared" ca="1" si="48"/>
        <v>#DIV/0!</v>
      </c>
      <c r="I75" s="144" t="e">
        <f t="shared" ca="1" si="49"/>
        <v>#DIV/0!</v>
      </c>
      <c r="J75" s="144" t="e">
        <f t="shared" ca="1" si="50"/>
        <v>#DIV/0!</v>
      </c>
      <c r="K75" s="144" t="e">
        <f t="shared" ca="1" si="51"/>
        <v>#DIV/0!</v>
      </c>
      <c r="L75" s="144" t="e">
        <f t="shared" ca="1" si="52"/>
        <v>#DIV/0!</v>
      </c>
      <c r="M75" s="144" t="e">
        <f t="shared" ca="1" si="61"/>
        <v>#DIV/0!</v>
      </c>
      <c r="N75" s="144" t="e">
        <f t="shared" ca="1" si="53"/>
        <v>#DIV/0!</v>
      </c>
      <c r="O75" s="144" t="e">
        <f t="shared" ca="1" si="54"/>
        <v>#DIV/0!</v>
      </c>
      <c r="P75" s="144" t="e">
        <f t="shared" ca="1" si="55"/>
        <v>#DIV/0!</v>
      </c>
      <c r="Q75" s="144" t="e">
        <f t="shared" ca="1" si="56"/>
        <v>#DIV/0!</v>
      </c>
      <c r="R75" s="144" t="e">
        <f t="shared" ca="1" si="57"/>
        <v>#DIV/0!</v>
      </c>
      <c r="S75" s="144" t="e">
        <f t="shared" ca="1" si="58"/>
        <v>#DIV/0!</v>
      </c>
      <c r="T75" s="84">
        <f t="shared" ca="1" si="59"/>
        <v>160</v>
      </c>
      <c r="U75" s="121">
        <f t="shared" ca="1" si="60"/>
        <v>40</v>
      </c>
      <c r="V75" s="78"/>
      <c r="W75" s="78"/>
      <c r="X75" s="75">
        <f>C664</f>
        <v>0</v>
      </c>
      <c r="Y75" s="75">
        <f>C668</f>
        <v>0</v>
      </c>
      <c r="Z75" s="77">
        <f>J664</f>
        <v>32</v>
      </c>
      <c r="AA75" s="76" t="e">
        <f>J665</f>
        <v>#DIV/0!</v>
      </c>
      <c r="AB75" s="76" t="e">
        <f>J666</f>
        <v>#DIV/0!</v>
      </c>
      <c r="AC75" s="76" t="e">
        <f>J667</f>
        <v>#DIV/0!</v>
      </c>
      <c r="AD75" s="76" t="e">
        <f>J668</f>
        <v>#DIV/0!</v>
      </c>
      <c r="AE75" s="76" t="e">
        <f>J669</f>
        <v>#DIV/0!</v>
      </c>
      <c r="AF75" s="76" t="e">
        <f>J670</f>
        <v>#DIV/0!</v>
      </c>
      <c r="AG75" s="76" t="e">
        <f>J671</f>
        <v>#DIV/0!</v>
      </c>
      <c r="AH75" s="76" t="e">
        <f>Q664</f>
        <v>#DIV/0!</v>
      </c>
      <c r="AI75" s="76" t="e">
        <f>Q665</f>
        <v>#DIV/0!</v>
      </c>
      <c r="AJ75" s="76" t="e">
        <f>Q666</f>
        <v>#DIV/0!</v>
      </c>
      <c r="AK75" s="76" t="e">
        <f>Q667</f>
        <v>#DIV/0!</v>
      </c>
      <c r="AL75" s="76" t="e">
        <f>Q668</f>
        <v>#DIV/0!</v>
      </c>
      <c r="AM75" s="76" t="e">
        <f>Q669</f>
        <v>#DIV/0!</v>
      </c>
      <c r="AN75" s="76" t="e">
        <f>Q670</f>
        <v>#DIV/0!</v>
      </c>
      <c r="AO75" s="76" t="e">
        <f>Q671</f>
        <v>#DIV/0!</v>
      </c>
      <c r="AP75" s="76">
        <f>S664</f>
        <v>32</v>
      </c>
      <c r="AQ75" s="75">
        <f>U664</f>
        <v>68</v>
      </c>
      <c r="AR75" s="75">
        <f>T664</f>
        <v>8</v>
      </c>
    </row>
    <row r="76" spans="1:44" ht="13.5" hidden="1" customHeight="1" x14ac:dyDescent="0.2">
      <c r="A76" s="87">
        <f t="shared" ca="1" si="41"/>
        <v>36</v>
      </c>
      <c r="B76" s="86">
        <f t="shared" ca="1" si="42"/>
        <v>0</v>
      </c>
      <c r="C76" s="85">
        <f t="shared" ca="1" si="43"/>
        <v>0</v>
      </c>
      <c r="D76" s="144">
        <f t="shared" ca="1" si="44"/>
        <v>160</v>
      </c>
      <c r="E76" s="144" t="e">
        <f t="shared" ca="1" si="45"/>
        <v>#DIV/0!</v>
      </c>
      <c r="F76" s="144" t="e">
        <f t="shared" ca="1" si="46"/>
        <v>#DIV/0!</v>
      </c>
      <c r="G76" s="144" t="e">
        <f t="shared" ca="1" si="47"/>
        <v>#DIV/0!</v>
      </c>
      <c r="H76" s="144" t="e">
        <f t="shared" ca="1" si="48"/>
        <v>#DIV/0!</v>
      </c>
      <c r="I76" s="144" t="e">
        <f t="shared" ca="1" si="49"/>
        <v>#DIV/0!</v>
      </c>
      <c r="J76" s="144" t="e">
        <f t="shared" ca="1" si="50"/>
        <v>#DIV/0!</v>
      </c>
      <c r="K76" s="144" t="e">
        <f t="shared" ca="1" si="51"/>
        <v>#DIV/0!</v>
      </c>
      <c r="L76" s="144" t="e">
        <f t="shared" ca="1" si="52"/>
        <v>#DIV/0!</v>
      </c>
      <c r="M76" s="144" t="e">
        <f t="shared" ca="1" si="61"/>
        <v>#DIV/0!</v>
      </c>
      <c r="N76" s="144" t="e">
        <f t="shared" ca="1" si="53"/>
        <v>#DIV/0!</v>
      </c>
      <c r="O76" s="144" t="e">
        <f t="shared" ca="1" si="54"/>
        <v>#DIV/0!</v>
      </c>
      <c r="P76" s="144" t="e">
        <f t="shared" ca="1" si="55"/>
        <v>#DIV/0!</v>
      </c>
      <c r="Q76" s="144" t="e">
        <f t="shared" ca="1" si="56"/>
        <v>#DIV/0!</v>
      </c>
      <c r="R76" s="144" t="e">
        <f t="shared" ca="1" si="57"/>
        <v>#DIV/0!</v>
      </c>
      <c r="S76" s="144" t="e">
        <f t="shared" ca="1" si="58"/>
        <v>#DIV/0!</v>
      </c>
      <c r="T76" s="84">
        <f t="shared" ca="1" si="59"/>
        <v>160</v>
      </c>
      <c r="U76" s="121">
        <f t="shared" ca="1" si="60"/>
        <v>40</v>
      </c>
      <c r="V76" s="78"/>
      <c r="W76" s="78"/>
      <c r="X76" s="75">
        <f>C672</f>
        <v>0</v>
      </c>
      <c r="Y76" s="75">
        <f>C676</f>
        <v>0</v>
      </c>
      <c r="Z76" s="76">
        <f>J672</f>
        <v>28</v>
      </c>
      <c r="AA76" s="77" t="e">
        <f>J673</f>
        <v>#DIV/0!</v>
      </c>
      <c r="AB76" s="76" t="e">
        <f>J674</f>
        <v>#DIV/0!</v>
      </c>
      <c r="AC76" s="76" t="e">
        <f>J675</f>
        <v>#DIV/0!</v>
      </c>
      <c r="AD76" s="76" t="e">
        <f>J676</f>
        <v>#DIV/0!</v>
      </c>
      <c r="AE76" s="76" t="e">
        <f>J677</f>
        <v>#DIV/0!</v>
      </c>
      <c r="AF76" s="76" t="e">
        <f>J678</f>
        <v>#DIV/0!</v>
      </c>
      <c r="AG76" s="76" t="e">
        <f>J679</f>
        <v>#DIV/0!</v>
      </c>
      <c r="AH76" s="76" t="e">
        <f>Q672</f>
        <v>#DIV/0!</v>
      </c>
      <c r="AI76" s="77" t="e">
        <f>Q673</f>
        <v>#DIV/0!</v>
      </c>
      <c r="AJ76" s="76" t="e">
        <f>Q674</f>
        <v>#DIV/0!</v>
      </c>
      <c r="AK76" s="76" t="e">
        <f>Q675</f>
        <v>#DIV/0!</v>
      </c>
      <c r="AL76" s="76" t="e">
        <f>Q676</f>
        <v>#DIV/0!</v>
      </c>
      <c r="AM76" s="76" t="e">
        <f>Q677</f>
        <v>#DIV/0!</v>
      </c>
      <c r="AN76" s="76" t="e">
        <f>Q678</f>
        <v>#DIV/0!</v>
      </c>
      <c r="AO76" s="76" t="e">
        <f>Q679</f>
        <v>#DIV/0!</v>
      </c>
      <c r="AP76" s="76">
        <f>S672</f>
        <v>28</v>
      </c>
      <c r="AQ76" s="75">
        <f>U672</f>
        <v>69</v>
      </c>
      <c r="AR76" s="75">
        <f>T672</f>
        <v>7</v>
      </c>
    </row>
    <row r="77" spans="1:44" ht="13.5" hidden="1" customHeight="1" x14ac:dyDescent="0.2">
      <c r="A77" s="87">
        <f t="shared" ca="1" si="41"/>
        <v>76</v>
      </c>
      <c r="B77" s="86" t="str">
        <f t="shared" ca="1" si="42"/>
        <v>Ecka Pucka</v>
      </c>
      <c r="C77" s="85" t="str">
        <f t="shared" ca="1" si="43"/>
        <v>Stuś Jan</v>
      </c>
      <c r="D77" s="144">
        <f t="shared" ca="1" si="44"/>
        <v>0</v>
      </c>
      <c r="E77" s="144" t="e">
        <f t="shared" ca="1" si="45"/>
        <v>#DIV/0!</v>
      </c>
      <c r="F77" s="144" t="e">
        <f t="shared" ca="1" si="46"/>
        <v>#DIV/0!</v>
      </c>
      <c r="G77" s="144" t="e">
        <f t="shared" ca="1" si="47"/>
        <v>#DIV/0!</v>
      </c>
      <c r="H77" s="144" t="e">
        <f t="shared" ca="1" si="48"/>
        <v>#DIV/0!</v>
      </c>
      <c r="I77" s="144" t="e">
        <f t="shared" ca="1" si="49"/>
        <v>#DIV/0!</v>
      </c>
      <c r="J77" s="144" t="e">
        <f t="shared" ca="1" si="50"/>
        <v>#DIV/0!</v>
      </c>
      <c r="K77" s="144" t="e">
        <f t="shared" ca="1" si="51"/>
        <v>#DIV/0!</v>
      </c>
      <c r="L77" s="144" t="e">
        <f t="shared" ca="1" si="52"/>
        <v>#DIV/0!</v>
      </c>
      <c r="M77" s="144" t="e">
        <f t="shared" ca="1" si="61"/>
        <v>#DIV/0!</v>
      </c>
      <c r="N77" s="144" t="e">
        <f t="shared" ca="1" si="53"/>
        <v>#DIV/0!</v>
      </c>
      <c r="O77" s="144" t="e">
        <f t="shared" ca="1" si="54"/>
        <v>#DIV/0!</v>
      </c>
      <c r="P77" s="144" t="e">
        <f t="shared" ca="1" si="55"/>
        <v>#DIV/0!</v>
      </c>
      <c r="Q77" s="144" t="e">
        <f t="shared" ca="1" si="56"/>
        <v>#DIV/0!</v>
      </c>
      <c r="R77" s="144" t="e">
        <f t="shared" ca="1" si="57"/>
        <v>#DIV/0!</v>
      </c>
      <c r="S77" s="144" t="e">
        <f t="shared" ca="1" si="58"/>
        <v>#DIV/0!</v>
      </c>
      <c r="T77" s="84">
        <f t="shared" ca="1" si="59"/>
        <v>0</v>
      </c>
      <c r="U77" s="121">
        <f t="shared" ca="1" si="60"/>
        <v>0</v>
      </c>
      <c r="V77" s="78"/>
      <c r="W77" s="78"/>
      <c r="X77" s="75">
        <f>C680</f>
        <v>0</v>
      </c>
      <c r="Y77" s="75">
        <f>C684</f>
        <v>0</v>
      </c>
      <c r="Z77" s="77">
        <f>J680</f>
        <v>24</v>
      </c>
      <c r="AA77" s="76" t="e">
        <f>J681</f>
        <v>#DIV/0!</v>
      </c>
      <c r="AB77" s="77" t="e">
        <f>J682</f>
        <v>#DIV/0!</v>
      </c>
      <c r="AC77" s="77" t="e">
        <f>J683</f>
        <v>#DIV/0!</v>
      </c>
      <c r="AD77" s="77" t="e">
        <f>J684</f>
        <v>#DIV/0!</v>
      </c>
      <c r="AE77" s="77" t="e">
        <f>J685</f>
        <v>#DIV/0!</v>
      </c>
      <c r="AF77" s="77" t="e">
        <f>J686</f>
        <v>#DIV/0!</v>
      </c>
      <c r="AG77" s="77" t="e">
        <f>J687</f>
        <v>#DIV/0!</v>
      </c>
      <c r="AH77" s="77" t="e">
        <f>Q680</f>
        <v>#DIV/0!</v>
      </c>
      <c r="AI77" s="76" t="e">
        <f>Q681</f>
        <v>#DIV/0!</v>
      </c>
      <c r="AJ77" s="77" t="e">
        <f>Q682</f>
        <v>#DIV/0!</v>
      </c>
      <c r="AK77" s="77" t="e">
        <f>Q683</f>
        <v>#DIV/0!</v>
      </c>
      <c r="AL77" s="77" t="e">
        <f>Q684</f>
        <v>#DIV/0!</v>
      </c>
      <c r="AM77" s="77" t="e">
        <f>Q685</f>
        <v>#DIV/0!</v>
      </c>
      <c r="AN77" s="77" t="e">
        <f>Q686</f>
        <v>#DIV/0!</v>
      </c>
      <c r="AO77" s="77" t="e">
        <f>Q687</f>
        <v>#DIV/0!</v>
      </c>
      <c r="AP77" s="76">
        <f>S680</f>
        <v>24</v>
      </c>
      <c r="AQ77" s="75">
        <f>U680</f>
        <v>70</v>
      </c>
      <c r="AR77" s="75">
        <f>T680</f>
        <v>6</v>
      </c>
    </row>
    <row r="78" spans="1:44" ht="13.5" hidden="1" customHeight="1" x14ac:dyDescent="0.2">
      <c r="A78" s="87">
        <f t="shared" ca="1" si="41"/>
        <v>77</v>
      </c>
      <c r="B78" s="86" t="str">
        <f t="shared" ca="1" si="42"/>
        <v>x</v>
      </c>
      <c r="C78" s="85" t="str">
        <f t="shared" ca="1" si="43"/>
        <v>x</v>
      </c>
      <c r="D78" s="144">
        <f t="shared" ca="1" si="44"/>
        <v>0</v>
      </c>
      <c r="E78" s="144" t="e">
        <f t="shared" ca="1" si="45"/>
        <v>#DIV/0!</v>
      </c>
      <c r="F78" s="144" t="e">
        <f t="shared" ca="1" si="46"/>
        <v>#DIV/0!</v>
      </c>
      <c r="G78" s="144" t="e">
        <f t="shared" ca="1" si="47"/>
        <v>#DIV/0!</v>
      </c>
      <c r="H78" s="144" t="e">
        <f t="shared" ca="1" si="48"/>
        <v>#DIV/0!</v>
      </c>
      <c r="I78" s="144" t="e">
        <f t="shared" ca="1" si="49"/>
        <v>#DIV/0!</v>
      </c>
      <c r="J78" s="144" t="e">
        <f t="shared" ca="1" si="50"/>
        <v>#DIV/0!</v>
      </c>
      <c r="K78" s="144" t="e">
        <f t="shared" ca="1" si="51"/>
        <v>#DIV/0!</v>
      </c>
      <c r="L78" s="144" t="e">
        <f t="shared" ca="1" si="52"/>
        <v>#DIV/0!</v>
      </c>
      <c r="M78" s="144" t="e">
        <f t="shared" ca="1" si="61"/>
        <v>#DIV/0!</v>
      </c>
      <c r="N78" s="144" t="e">
        <f t="shared" ca="1" si="53"/>
        <v>#DIV/0!</v>
      </c>
      <c r="O78" s="144" t="e">
        <f t="shared" ca="1" si="54"/>
        <v>#DIV/0!</v>
      </c>
      <c r="P78" s="144" t="e">
        <f t="shared" ca="1" si="55"/>
        <v>#DIV/0!</v>
      </c>
      <c r="Q78" s="144" t="e">
        <f t="shared" ca="1" si="56"/>
        <v>#DIV/0!</v>
      </c>
      <c r="R78" s="144" t="e">
        <f t="shared" ca="1" si="57"/>
        <v>#DIV/0!</v>
      </c>
      <c r="S78" s="144" t="e">
        <f t="shared" ca="1" si="58"/>
        <v>#DIV/0!</v>
      </c>
      <c r="T78" s="84">
        <f t="shared" ca="1" si="59"/>
        <v>0</v>
      </c>
      <c r="U78" s="121">
        <f t="shared" ca="1" si="60"/>
        <v>0</v>
      </c>
      <c r="V78" s="78"/>
      <c r="W78" s="78"/>
      <c r="X78" s="75">
        <f>C688</f>
        <v>0</v>
      </c>
      <c r="Y78" s="75">
        <f>C692</f>
        <v>0</v>
      </c>
      <c r="Z78" s="76">
        <f>J688</f>
        <v>20</v>
      </c>
      <c r="AA78" s="77" t="e">
        <f>J689</f>
        <v>#DIV/0!</v>
      </c>
      <c r="AB78" s="76" t="e">
        <f>J690</f>
        <v>#DIV/0!</v>
      </c>
      <c r="AC78" s="76" t="e">
        <f>J691</f>
        <v>#DIV/0!</v>
      </c>
      <c r="AD78" s="76" t="e">
        <f>J692</f>
        <v>#DIV/0!</v>
      </c>
      <c r="AE78" s="76" t="e">
        <f>J693</f>
        <v>#DIV/0!</v>
      </c>
      <c r="AF78" s="76" t="e">
        <f>J694</f>
        <v>#DIV/0!</v>
      </c>
      <c r="AG78" s="76" t="e">
        <f>J695</f>
        <v>#DIV/0!</v>
      </c>
      <c r="AH78" s="76" t="e">
        <f>Q688</f>
        <v>#DIV/0!</v>
      </c>
      <c r="AI78" s="77" t="e">
        <f>Q689</f>
        <v>#DIV/0!</v>
      </c>
      <c r="AJ78" s="76" t="e">
        <f>Q690</f>
        <v>#DIV/0!</v>
      </c>
      <c r="AK78" s="76" t="e">
        <f>Q691</f>
        <v>#DIV/0!</v>
      </c>
      <c r="AL78" s="76" t="e">
        <f>Q692</f>
        <v>#DIV/0!</v>
      </c>
      <c r="AM78" s="76" t="e">
        <f>Q693</f>
        <v>#DIV/0!</v>
      </c>
      <c r="AN78" s="76" t="e">
        <f>Q694</f>
        <v>#DIV/0!</v>
      </c>
      <c r="AO78" s="76" t="e">
        <f>Q695</f>
        <v>#DIV/0!</v>
      </c>
      <c r="AP78" s="76">
        <f>S688</f>
        <v>20</v>
      </c>
      <c r="AQ78" s="75">
        <f>U688</f>
        <v>71</v>
      </c>
      <c r="AR78" s="75">
        <f>T688</f>
        <v>5</v>
      </c>
    </row>
    <row r="79" spans="1:44" ht="13.5" hidden="1" customHeight="1" x14ac:dyDescent="0.2">
      <c r="A79" s="87">
        <f t="shared" ca="1" si="41"/>
        <v>78</v>
      </c>
      <c r="B79" s="86" t="str">
        <f t="shared" ca="1" si="42"/>
        <v>Viadrus</v>
      </c>
      <c r="C79" s="85" t="str">
        <f t="shared" ca="1" si="43"/>
        <v>Zlámalová Lydie</v>
      </c>
      <c r="D79" s="144">
        <f t="shared" ca="1" si="44"/>
        <v>0</v>
      </c>
      <c r="E79" s="144" t="e">
        <f t="shared" ca="1" si="45"/>
        <v>#DIV/0!</v>
      </c>
      <c r="F79" s="144" t="e">
        <f t="shared" ca="1" si="46"/>
        <v>#DIV/0!</v>
      </c>
      <c r="G79" s="144" t="e">
        <f t="shared" ca="1" si="47"/>
        <v>#DIV/0!</v>
      </c>
      <c r="H79" s="144" t="e">
        <f t="shared" ca="1" si="48"/>
        <v>#DIV/0!</v>
      </c>
      <c r="I79" s="144" t="e">
        <f t="shared" ca="1" si="49"/>
        <v>#DIV/0!</v>
      </c>
      <c r="J79" s="144" t="e">
        <f t="shared" ca="1" si="50"/>
        <v>#DIV/0!</v>
      </c>
      <c r="K79" s="144" t="e">
        <f t="shared" ca="1" si="51"/>
        <v>#DIV/0!</v>
      </c>
      <c r="L79" s="144" t="e">
        <f t="shared" ca="1" si="52"/>
        <v>#DIV/0!</v>
      </c>
      <c r="M79" s="144" t="e">
        <f t="shared" ca="1" si="61"/>
        <v>#DIV/0!</v>
      </c>
      <c r="N79" s="144" t="e">
        <f t="shared" ca="1" si="53"/>
        <v>#DIV/0!</v>
      </c>
      <c r="O79" s="144" t="e">
        <f t="shared" ca="1" si="54"/>
        <v>#DIV/0!</v>
      </c>
      <c r="P79" s="144" t="e">
        <f t="shared" ca="1" si="55"/>
        <v>#DIV/0!</v>
      </c>
      <c r="Q79" s="144" t="e">
        <f t="shared" ca="1" si="56"/>
        <v>#DIV/0!</v>
      </c>
      <c r="R79" s="144" t="e">
        <f t="shared" ca="1" si="57"/>
        <v>#DIV/0!</v>
      </c>
      <c r="S79" s="144" t="e">
        <f t="shared" ca="1" si="58"/>
        <v>#DIV/0!</v>
      </c>
      <c r="T79" s="84">
        <f t="shared" ca="1" si="59"/>
        <v>0</v>
      </c>
      <c r="U79" s="121">
        <f t="shared" ca="1" si="60"/>
        <v>0</v>
      </c>
      <c r="V79" s="78"/>
      <c r="W79" s="78"/>
      <c r="X79" s="75">
        <f>C696</f>
        <v>0</v>
      </c>
      <c r="Y79" s="75">
        <f>C700</f>
        <v>0</v>
      </c>
      <c r="Z79" s="77">
        <f>J696</f>
        <v>16</v>
      </c>
      <c r="AA79" s="76" t="e">
        <f>J697</f>
        <v>#DIV/0!</v>
      </c>
      <c r="AB79" s="76" t="e">
        <f>J698</f>
        <v>#DIV/0!</v>
      </c>
      <c r="AC79" s="76" t="e">
        <f>J699</f>
        <v>#DIV/0!</v>
      </c>
      <c r="AD79" s="76" t="e">
        <f>J700</f>
        <v>#DIV/0!</v>
      </c>
      <c r="AE79" s="76" t="e">
        <f>J701</f>
        <v>#DIV/0!</v>
      </c>
      <c r="AF79" s="76" t="e">
        <f>J702</f>
        <v>#DIV/0!</v>
      </c>
      <c r="AG79" s="76" t="e">
        <f>J703</f>
        <v>#DIV/0!</v>
      </c>
      <c r="AH79" s="76" t="e">
        <f>Q696</f>
        <v>#DIV/0!</v>
      </c>
      <c r="AI79" s="76" t="e">
        <f>Q697</f>
        <v>#DIV/0!</v>
      </c>
      <c r="AJ79" s="76" t="e">
        <f>Q698</f>
        <v>#DIV/0!</v>
      </c>
      <c r="AK79" s="76" t="e">
        <f>Q699</f>
        <v>#DIV/0!</v>
      </c>
      <c r="AL79" s="76" t="e">
        <f>Q700</f>
        <v>#DIV/0!</v>
      </c>
      <c r="AM79" s="76" t="e">
        <f>Q701</f>
        <v>#DIV/0!</v>
      </c>
      <c r="AN79" s="76" t="e">
        <f>Q702</f>
        <v>#DIV/0!</v>
      </c>
      <c r="AO79" s="76" t="e">
        <f>Q703</f>
        <v>#DIV/0!</v>
      </c>
      <c r="AP79" s="76">
        <f>S696</f>
        <v>16</v>
      </c>
      <c r="AQ79" s="75">
        <f>U696</f>
        <v>72</v>
      </c>
      <c r="AR79" s="75">
        <f>T696</f>
        <v>4</v>
      </c>
    </row>
    <row r="80" spans="1:44" ht="13.5" hidden="1" customHeight="1" x14ac:dyDescent="0.2">
      <c r="A80" s="87">
        <f t="shared" ca="1" si="41"/>
        <v>77</v>
      </c>
      <c r="B80" s="86" t="str">
        <f t="shared" ca="1" si="42"/>
        <v>x</v>
      </c>
      <c r="C80" s="85" t="str">
        <f t="shared" ca="1" si="43"/>
        <v>x</v>
      </c>
      <c r="D80" s="144">
        <f t="shared" ca="1" si="44"/>
        <v>0</v>
      </c>
      <c r="E80" s="144" t="e">
        <f t="shared" ca="1" si="45"/>
        <v>#DIV/0!</v>
      </c>
      <c r="F80" s="144" t="e">
        <f t="shared" ca="1" si="46"/>
        <v>#DIV/0!</v>
      </c>
      <c r="G80" s="144" t="e">
        <f t="shared" ca="1" si="47"/>
        <v>#DIV/0!</v>
      </c>
      <c r="H80" s="144" t="e">
        <f t="shared" ca="1" si="48"/>
        <v>#DIV/0!</v>
      </c>
      <c r="I80" s="144" t="e">
        <f t="shared" ca="1" si="49"/>
        <v>#DIV/0!</v>
      </c>
      <c r="J80" s="144" t="e">
        <f t="shared" ca="1" si="50"/>
        <v>#DIV/0!</v>
      </c>
      <c r="K80" s="144" t="e">
        <f t="shared" ca="1" si="51"/>
        <v>#DIV/0!</v>
      </c>
      <c r="L80" s="144" t="e">
        <f t="shared" ca="1" si="52"/>
        <v>#DIV/0!</v>
      </c>
      <c r="M80" s="144" t="e">
        <f t="shared" ca="1" si="61"/>
        <v>#DIV/0!</v>
      </c>
      <c r="N80" s="144" t="e">
        <f t="shared" ca="1" si="53"/>
        <v>#DIV/0!</v>
      </c>
      <c r="O80" s="144" t="e">
        <f t="shared" ca="1" si="54"/>
        <v>#DIV/0!</v>
      </c>
      <c r="P80" s="144" t="e">
        <f t="shared" ca="1" si="55"/>
        <v>#DIV/0!</v>
      </c>
      <c r="Q80" s="144" t="e">
        <f t="shared" ca="1" si="56"/>
        <v>#DIV/0!</v>
      </c>
      <c r="R80" s="144" t="e">
        <f t="shared" ca="1" si="57"/>
        <v>#DIV/0!</v>
      </c>
      <c r="S80" s="144" t="e">
        <f t="shared" ca="1" si="58"/>
        <v>#DIV/0!</v>
      </c>
      <c r="T80" s="84">
        <f t="shared" ca="1" si="59"/>
        <v>0</v>
      </c>
      <c r="U80" s="121">
        <f t="shared" ca="1" si="60"/>
        <v>0</v>
      </c>
      <c r="V80" s="78"/>
      <c r="W80" s="78"/>
      <c r="X80" s="75">
        <f>C704</f>
        <v>0</v>
      </c>
      <c r="Y80" s="75">
        <f>C708</f>
        <v>0</v>
      </c>
      <c r="Z80" s="76">
        <f>J704</f>
        <v>12</v>
      </c>
      <c r="AA80" s="77" t="e">
        <f>J705</f>
        <v>#DIV/0!</v>
      </c>
      <c r="AB80" s="76" t="e">
        <f>J706</f>
        <v>#DIV/0!</v>
      </c>
      <c r="AC80" s="76" t="e">
        <f>J707</f>
        <v>#DIV/0!</v>
      </c>
      <c r="AD80" s="76" t="e">
        <f>J708</f>
        <v>#DIV/0!</v>
      </c>
      <c r="AE80" s="76" t="e">
        <f>J709</f>
        <v>#DIV/0!</v>
      </c>
      <c r="AF80" s="76" t="e">
        <f>J710</f>
        <v>#DIV/0!</v>
      </c>
      <c r="AG80" s="76" t="e">
        <f>J711</f>
        <v>#DIV/0!</v>
      </c>
      <c r="AH80" s="76" t="e">
        <f>Q704</f>
        <v>#DIV/0!</v>
      </c>
      <c r="AI80" s="77" t="e">
        <f>Q705</f>
        <v>#DIV/0!</v>
      </c>
      <c r="AJ80" s="76" t="e">
        <f>Q706</f>
        <v>#DIV/0!</v>
      </c>
      <c r="AK80" s="76" t="e">
        <f>Q707</f>
        <v>#DIV/0!</v>
      </c>
      <c r="AL80" s="76" t="e">
        <f>Q708</f>
        <v>#DIV/0!</v>
      </c>
      <c r="AM80" s="76" t="e">
        <f>Q709</f>
        <v>#DIV/0!</v>
      </c>
      <c r="AN80" s="76" t="e">
        <f>Q710</f>
        <v>#DIV/0!</v>
      </c>
      <c r="AO80" s="76" t="e">
        <f>Q711</f>
        <v>#DIV/0!</v>
      </c>
      <c r="AP80" s="76">
        <f>S704</f>
        <v>12</v>
      </c>
      <c r="AQ80" s="75">
        <f>U704</f>
        <v>73</v>
      </c>
      <c r="AR80" s="75">
        <f>T704</f>
        <v>3</v>
      </c>
    </row>
    <row r="81" spans="1:44" ht="13.5" hidden="1" customHeight="1" x14ac:dyDescent="0.2">
      <c r="A81" s="87">
        <f t="shared" ca="1" si="41"/>
        <v>77</v>
      </c>
      <c r="B81" s="86" t="str">
        <f t="shared" ca="1" si="42"/>
        <v>x</v>
      </c>
      <c r="C81" s="85" t="str">
        <f t="shared" ca="1" si="43"/>
        <v>x</v>
      </c>
      <c r="D81" s="144">
        <f t="shared" ca="1" si="44"/>
        <v>0</v>
      </c>
      <c r="E81" s="144" t="e">
        <f t="shared" ca="1" si="45"/>
        <v>#DIV/0!</v>
      </c>
      <c r="F81" s="144" t="e">
        <f t="shared" ca="1" si="46"/>
        <v>#DIV/0!</v>
      </c>
      <c r="G81" s="144" t="e">
        <f t="shared" ca="1" si="47"/>
        <v>#DIV/0!</v>
      </c>
      <c r="H81" s="144" t="e">
        <f t="shared" ca="1" si="48"/>
        <v>#DIV/0!</v>
      </c>
      <c r="I81" s="144" t="e">
        <f t="shared" ca="1" si="49"/>
        <v>#DIV/0!</v>
      </c>
      <c r="J81" s="144" t="e">
        <f t="shared" ca="1" si="50"/>
        <v>#DIV/0!</v>
      </c>
      <c r="K81" s="144" t="e">
        <f t="shared" ca="1" si="51"/>
        <v>#DIV/0!</v>
      </c>
      <c r="L81" s="144" t="e">
        <f t="shared" ca="1" si="52"/>
        <v>#DIV/0!</v>
      </c>
      <c r="M81" s="144" t="e">
        <f t="shared" ca="1" si="61"/>
        <v>#DIV/0!</v>
      </c>
      <c r="N81" s="144" t="e">
        <f t="shared" ca="1" si="53"/>
        <v>#DIV/0!</v>
      </c>
      <c r="O81" s="144" t="e">
        <f t="shared" ca="1" si="54"/>
        <v>#DIV/0!</v>
      </c>
      <c r="P81" s="144" t="e">
        <f t="shared" ca="1" si="55"/>
        <v>#DIV/0!</v>
      </c>
      <c r="Q81" s="144" t="e">
        <f t="shared" ca="1" si="56"/>
        <v>#DIV/0!</v>
      </c>
      <c r="R81" s="144" t="e">
        <f t="shared" ca="1" si="57"/>
        <v>#DIV/0!</v>
      </c>
      <c r="S81" s="144" t="e">
        <f t="shared" ca="1" si="58"/>
        <v>#DIV/0!</v>
      </c>
      <c r="T81" s="84">
        <f t="shared" ca="1" si="59"/>
        <v>0</v>
      </c>
      <c r="U81" s="121">
        <f t="shared" ca="1" si="60"/>
        <v>0</v>
      </c>
      <c r="V81" s="78"/>
      <c r="W81" s="78"/>
      <c r="X81" s="75">
        <f>C712</f>
        <v>0</v>
      </c>
      <c r="Y81" s="75">
        <f>C716</f>
        <v>0</v>
      </c>
      <c r="Z81" s="77">
        <f>J712</f>
        <v>8</v>
      </c>
      <c r="AA81" s="76" t="e">
        <f>J713</f>
        <v>#DIV/0!</v>
      </c>
      <c r="AB81" s="77" t="e">
        <f>J714</f>
        <v>#DIV/0!</v>
      </c>
      <c r="AC81" s="77" t="e">
        <f>J715</f>
        <v>#DIV/0!</v>
      </c>
      <c r="AD81" s="77" t="e">
        <f>J716</f>
        <v>#DIV/0!</v>
      </c>
      <c r="AE81" s="77" t="e">
        <f>J717</f>
        <v>#DIV/0!</v>
      </c>
      <c r="AF81" s="77" t="e">
        <f>J718</f>
        <v>#DIV/0!</v>
      </c>
      <c r="AG81" s="77" t="e">
        <f>J719</f>
        <v>#DIV/0!</v>
      </c>
      <c r="AH81" s="77" t="e">
        <f>Q712</f>
        <v>#DIV/0!</v>
      </c>
      <c r="AI81" s="76" t="e">
        <f>Q713</f>
        <v>#DIV/0!</v>
      </c>
      <c r="AJ81" s="77" t="e">
        <f>Q714</f>
        <v>#DIV/0!</v>
      </c>
      <c r="AK81" s="77" t="e">
        <f>Q715</f>
        <v>#DIV/0!</v>
      </c>
      <c r="AL81" s="77" t="e">
        <f>Q716</f>
        <v>#DIV/0!</v>
      </c>
      <c r="AM81" s="77" t="e">
        <f>Q717</f>
        <v>#DIV/0!</v>
      </c>
      <c r="AN81" s="77" t="e">
        <f>Q718</f>
        <v>#DIV/0!</v>
      </c>
      <c r="AO81" s="77" t="e">
        <f>Q719</f>
        <v>#DIV/0!</v>
      </c>
      <c r="AP81" s="76">
        <f>S712</f>
        <v>8</v>
      </c>
      <c r="AQ81" s="75">
        <f>U712</f>
        <v>74</v>
      </c>
      <c r="AR81" s="75">
        <f>T712</f>
        <v>2</v>
      </c>
    </row>
    <row r="82" spans="1:44" ht="332.25" customHeight="1" x14ac:dyDescent="0.2">
      <c r="A82" s="83"/>
      <c r="B82" s="82"/>
      <c r="C82" s="81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79"/>
      <c r="V82" s="78"/>
      <c r="W82" s="78"/>
      <c r="X82" s="75">
        <f>C720</f>
        <v>0</v>
      </c>
      <c r="Y82" s="75">
        <f>C724</f>
        <v>0</v>
      </c>
      <c r="Z82" s="77">
        <f>J720</f>
        <v>4</v>
      </c>
      <c r="AA82" s="77" t="e">
        <f>J721</f>
        <v>#DIV/0!</v>
      </c>
      <c r="AB82" s="77" t="e">
        <f>J722</f>
        <v>#DIV/0!</v>
      </c>
      <c r="AC82" s="77" t="e">
        <f>J723</f>
        <v>#DIV/0!</v>
      </c>
      <c r="AD82" s="77" t="e">
        <f>J724</f>
        <v>#DIV/0!</v>
      </c>
      <c r="AE82" s="77" t="e">
        <f>J725</f>
        <v>#DIV/0!</v>
      </c>
      <c r="AF82" s="77" t="e">
        <f>J726</f>
        <v>#DIV/0!</v>
      </c>
      <c r="AG82" s="77" t="e">
        <f>J727</f>
        <v>#DIV/0!</v>
      </c>
      <c r="AH82" s="77" t="e">
        <f>Q720</f>
        <v>#DIV/0!</v>
      </c>
      <c r="AI82" s="77" t="e">
        <f>Q721</f>
        <v>#DIV/0!</v>
      </c>
      <c r="AJ82" s="77" t="e">
        <f>Q722</f>
        <v>#DIV/0!</v>
      </c>
      <c r="AK82" s="77" t="e">
        <f>Q723</f>
        <v>#DIV/0!</v>
      </c>
      <c r="AL82" s="77" t="e">
        <f>Q724</f>
        <v>#DIV/0!</v>
      </c>
      <c r="AM82" s="77" t="e">
        <f>Q725</f>
        <v>#DIV/0!</v>
      </c>
      <c r="AN82" s="77" t="e">
        <f>Q726</f>
        <v>#DIV/0!</v>
      </c>
      <c r="AO82" s="77" t="e">
        <f>Q727</f>
        <v>#DIV/0!</v>
      </c>
      <c r="AP82" s="76">
        <f>S720</f>
        <v>4</v>
      </c>
      <c r="AQ82" s="75">
        <f>U720</f>
        <v>75</v>
      </c>
      <c r="AR82" s="75">
        <f>T720</f>
        <v>1</v>
      </c>
    </row>
    <row r="83" spans="1:44" ht="15" customHeight="1" x14ac:dyDescent="0.2">
      <c r="A83" s="83"/>
      <c r="B83" s="82"/>
      <c r="C83" s="81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79"/>
      <c r="V83" s="78"/>
      <c r="W83" s="78"/>
      <c r="X83" s="75"/>
      <c r="Y83" s="75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6"/>
      <c r="AQ83" s="75"/>
      <c r="AR83" s="75"/>
    </row>
    <row r="84" spans="1:44" ht="13.5" thickBot="1" x14ac:dyDescent="0.25">
      <c r="A84" s="42"/>
    </row>
    <row r="85" spans="1:44" ht="12.75" customHeight="1" x14ac:dyDescent="0.2">
      <c r="A85" s="44"/>
      <c r="B85" s="499" t="s">
        <v>34</v>
      </c>
      <c r="C85" s="500"/>
      <c r="D85" s="500"/>
      <c r="E85" s="500"/>
      <c r="F85" s="500"/>
      <c r="G85" s="500"/>
      <c r="H85" s="500"/>
      <c r="I85" s="500"/>
      <c r="J85" s="500"/>
      <c r="K85" s="500"/>
      <c r="L85" s="500"/>
      <c r="M85" s="500"/>
      <c r="N85" s="500"/>
      <c r="O85" s="500"/>
      <c r="P85" s="500"/>
      <c r="Q85" s="500"/>
      <c r="R85" s="500"/>
      <c r="S85" s="500"/>
      <c r="T85" s="500"/>
      <c r="U85" s="501"/>
    </row>
    <row r="86" spans="1:44" ht="12.75" customHeight="1" thickBot="1" x14ac:dyDescent="0.25">
      <c r="A86" s="44"/>
      <c r="B86" s="502"/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4"/>
    </row>
    <row r="87" spans="1:44" ht="13.5" customHeight="1" thickBot="1" x14ac:dyDescent="0.25">
      <c r="A87" s="42"/>
      <c r="B87" s="74" t="s">
        <v>33</v>
      </c>
      <c r="C87" s="73" t="s">
        <v>32</v>
      </c>
      <c r="D87" s="72" t="s">
        <v>31</v>
      </c>
      <c r="E87" s="72" t="s">
        <v>30</v>
      </c>
      <c r="F87" s="72" t="s">
        <v>29</v>
      </c>
      <c r="G87" s="72" t="s">
        <v>28</v>
      </c>
      <c r="H87" s="118"/>
      <c r="I87" s="71" t="s">
        <v>27</v>
      </c>
      <c r="J87" s="72" t="s">
        <v>26</v>
      </c>
      <c r="K87" s="72" t="s">
        <v>31</v>
      </c>
      <c r="L87" s="72" t="s">
        <v>30</v>
      </c>
      <c r="M87" s="72" t="s">
        <v>29</v>
      </c>
      <c r="N87" s="71" t="s">
        <v>28</v>
      </c>
      <c r="O87" s="118"/>
      <c r="P87" s="71" t="s">
        <v>27</v>
      </c>
      <c r="Q87" s="71" t="s">
        <v>26</v>
      </c>
      <c r="R87" s="71" t="s">
        <v>25</v>
      </c>
      <c r="S87" s="71" t="s">
        <v>24</v>
      </c>
      <c r="T87" s="71" t="s">
        <v>23</v>
      </c>
      <c r="U87" s="70" t="s">
        <v>22</v>
      </c>
      <c r="X87" s="69"/>
      <c r="Y87" s="69"/>
    </row>
    <row r="88" spans="1:44" ht="12.75" customHeight="1" x14ac:dyDescent="0.2">
      <c r="B88" s="492">
        <v>1</v>
      </c>
      <c r="C88" s="469" t="s">
        <v>56</v>
      </c>
      <c r="D88" s="68">
        <v>119</v>
      </c>
      <c r="E88" s="68">
        <v>131</v>
      </c>
      <c r="F88" s="68">
        <v>103</v>
      </c>
      <c r="G88" s="68">
        <v>127</v>
      </c>
      <c r="H88" s="119"/>
      <c r="I88" s="117">
        <f>SUM(D88:H88)</f>
        <v>480</v>
      </c>
      <c r="J88" s="58">
        <f>AVERAGE(D88:H88)*4</f>
        <v>480</v>
      </c>
      <c r="K88" s="68">
        <v>137</v>
      </c>
      <c r="L88" s="68">
        <v>129</v>
      </c>
      <c r="M88" s="68">
        <v>124</v>
      </c>
      <c r="N88" s="68">
        <v>135</v>
      </c>
      <c r="O88" s="119"/>
      <c r="P88" s="67">
        <f t="shared" ref="P88:P151" si="62">SUM(K88:O88)</f>
        <v>525</v>
      </c>
      <c r="Q88" s="58">
        <f>AVERAGE(K88:O88)*4</f>
        <v>525</v>
      </c>
      <c r="R88" s="478">
        <f>SUM(D88:H95,K88:O95)</f>
        <v>7739</v>
      </c>
      <c r="S88" s="475">
        <f>AVERAGE(D88:H95,K88:O95)*4</f>
        <v>515.93333333333328</v>
      </c>
      <c r="T88" s="484">
        <f>MAX(D88:H95,K88:O95)</f>
        <v>156</v>
      </c>
      <c r="U88" s="481">
        <f>RANK(S88,$S$88:$S$720)+COUNTIF($S$88:S88,S88)-1</f>
        <v>4</v>
      </c>
      <c r="V88" s="65"/>
      <c r="Y88" s="42"/>
    </row>
    <row r="89" spans="1:44" ht="12.75" customHeight="1" thickBot="1" x14ac:dyDescent="0.25">
      <c r="B89" s="492"/>
      <c r="C89" s="469"/>
      <c r="D89" s="68">
        <v>126</v>
      </c>
      <c r="E89" s="68">
        <v>122</v>
      </c>
      <c r="F89" s="68">
        <v>127</v>
      </c>
      <c r="G89" s="68">
        <v>117</v>
      </c>
      <c r="H89" s="119"/>
      <c r="I89" s="115">
        <f t="shared" ref="I89" si="63">SUM(D89:H89)</f>
        <v>492</v>
      </c>
      <c r="J89" s="58">
        <f t="shared" ref="J89:J152" si="64">AVERAGE(D89:H89)*4</f>
        <v>492</v>
      </c>
      <c r="K89" s="68">
        <v>131</v>
      </c>
      <c r="L89" s="68">
        <v>136</v>
      </c>
      <c r="M89" s="68">
        <v>103</v>
      </c>
      <c r="N89" s="68">
        <v>131</v>
      </c>
      <c r="O89" s="119"/>
      <c r="P89" s="67">
        <f t="shared" si="62"/>
        <v>501</v>
      </c>
      <c r="Q89" s="58">
        <f t="shared" ref="Q89:Q152" si="65">AVERAGE(K89:O89)*4</f>
        <v>501</v>
      </c>
      <c r="R89" s="478"/>
      <c r="S89" s="475"/>
      <c r="T89" s="484"/>
      <c r="U89" s="481"/>
      <c r="V89" s="65"/>
      <c r="Y89" s="42"/>
    </row>
    <row r="90" spans="1:44" ht="12.75" customHeight="1" thickBot="1" x14ac:dyDescent="0.25">
      <c r="B90" s="492"/>
      <c r="C90" s="469"/>
      <c r="D90" s="53">
        <v>129</v>
      </c>
      <c r="E90" s="53">
        <v>153</v>
      </c>
      <c r="F90" s="53">
        <v>141</v>
      </c>
      <c r="G90" s="53">
        <v>136</v>
      </c>
      <c r="H90" s="120"/>
      <c r="I90" s="55">
        <f t="shared" ref="I90:I160" si="66">SUM(D90:H90)</f>
        <v>559</v>
      </c>
      <c r="J90" s="58">
        <f t="shared" si="64"/>
        <v>559</v>
      </c>
      <c r="K90" s="53">
        <v>134</v>
      </c>
      <c r="L90" s="53">
        <v>115</v>
      </c>
      <c r="M90" s="53">
        <v>121</v>
      </c>
      <c r="N90" s="53">
        <v>116</v>
      </c>
      <c r="O90" s="120"/>
      <c r="P90" s="66">
        <f t="shared" si="62"/>
        <v>486</v>
      </c>
      <c r="Q90" s="58">
        <f t="shared" si="65"/>
        <v>486</v>
      </c>
      <c r="R90" s="478"/>
      <c r="S90" s="475"/>
      <c r="T90" s="484"/>
      <c r="U90" s="481"/>
      <c r="V90" s="64"/>
      <c r="X90" s="42"/>
      <c r="Y90" s="42"/>
    </row>
    <row r="91" spans="1:44" ht="12.75" customHeight="1" thickBot="1" x14ac:dyDescent="0.25">
      <c r="B91" s="492"/>
      <c r="C91" s="469"/>
      <c r="D91" s="53">
        <v>146</v>
      </c>
      <c r="E91" s="53">
        <v>120</v>
      </c>
      <c r="F91" s="53">
        <v>126</v>
      </c>
      <c r="G91" s="53">
        <v>126</v>
      </c>
      <c r="H91" s="120"/>
      <c r="I91" s="55">
        <f t="shared" si="66"/>
        <v>518</v>
      </c>
      <c r="J91" s="58">
        <f t="shared" si="64"/>
        <v>518</v>
      </c>
      <c r="K91" s="53">
        <v>123</v>
      </c>
      <c r="L91" s="53">
        <v>122</v>
      </c>
      <c r="M91" s="53">
        <v>137</v>
      </c>
      <c r="N91" s="53">
        <v>140</v>
      </c>
      <c r="O91" s="120"/>
      <c r="P91" s="66">
        <f t="shared" si="62"/>
        <v>522</v>
      </c>
      <c r="Q91" s="58">
        <f t="shared" si="65"/>
        <v>522</v>
      </c>
      <c r="R91" s="478"/>
      <c r="S91" s="475"/>
      <c r="T91" s="484"/>
      <c r="U91" s="481"/>
      <c r="V91" s="65"/>
      <c r="X91" s="42"/>
      <c r="Y91" s="42"/>
    </row>
    <row r="92" spans="1:44" ht="12.75" customHeight="1" thickBot="1" x14ac:dyDescent="0.25">
      <c r="B92" s="492"/>
      <c r="C92" s="489" t="s">
        <v>55</v>
      </c>
      <c r="D92" s="53">
        <v>138</v>
      </c>
      <c r="E92" s="53">
        <v>131</v>
      </c>
      <c r="F92" s="53">
        <v>144</v>
      </c>
      <c r="G92" s="53">
        <v>149</v>
      </c>
      <c r="H92" s="120"/>
      <c r="I92" s="55">
        <f t="shared" si="66"/>
        <v>562</v>
      </c>
      <c r="J92" s="58">
        <f t="shared" si="64"/>
        <v>562</v>
      </c>
      <c r="K92" s="53">
        <v>119</v>
      </c>
      <c r="L92" s="53">
        <v>130</v>
      </c>
      <c r="M92" s="53">
        <v>115</v>
      </c>
      <c r="N92" s="53">
        <v>136</v>
      </c>
      <c r="O92" s="120"/>
      <c r="P92" s="66">
        <f t="shared" si="62"/>
        <v>500</v>
      </c>
      <c r="Q92" s="58">
        <f t="shared" si="65"/>
        <v>500</v>
      </c>
      <c r="R92" s="478"/>
      <c r="S92" s="475"/>
      <c r="T92" s="484"/>
      <c r="U92" s="481"/>
      <c r="V92" s="65"/>
      <c r="X92" s="42"/>
      <c r="Y92" s="42"/>
    </row>
    <row r="93" spans="1:44" ht="12.75" customHeight="1" thickBot="1" x14ac:dyDescent="0.25">
      <c r="B93" s="492"/>
      <c r="C93" s="489"/>
      <c r="D93" s="53">
        <v>156</v>
      </c>
      <c r="E93" s="53">
        <v>121</v>
      </c>
      <c r="F93" s="53">
        <v>133</v>
      </c>
      <c r="G93" s="53">
        <v>144</v>
      </c>
      <c r="H93" s="120"/>
      <c r="I93" s="55">
        <f t="shared" si="66"/>
        <v>554</v>
      </c>
      <c r="J93" s="58">
        <f t="shared" si="64"/>
        <v>554</v>
      </c>
      <c r="K93" s="53">
        <v>121</v>
      </c>
      <c r="L93" s="53">
        <v>126</v>
      </c>
      <c r="M93" s="53">
        <v>115</v>
      </c>
      <c r="N93" s="53">
        <v>139</v>
      </c>
      <c r="O93" s="120"/>
      <c r="P93" s="66">
        <f t="shared" si="62"/>
        <v>501</v>
      </c>
      <c r="Q93" s="58">
        <f t="shared" si="65"/>
        <v>501</v>
      </c>
      <c r="R93" s="478"/>
      <c r="S93" s="475"/>
      <c r="T93" s="484"/>
      <c r="U93" s="481"/>
      <c r="V93" s="65"/>
      <c r="X93" s="42"/>
      <c r="Y93" s="42"/>
    </row>
    <row r="94" spans="1:44" ht="12.75" customHeight="1" thickBot="1" x14ac:dyDescent="0.25">
      <c r="B94" s="492"/>
      <c r="C94" s="489"/>
      <c r="D94" s="53">
        <v>130</v>
      </c>
      <c r="E94" s="53">
        <v>119</v>
      </c>
      <c r="F94" s="53">
        <v>126</v>
      </c>
      <c r="G94" s="53">
        <v>124</v>
      </c>
      <c r="H94" s="120"/>
      <c r="I94" s="55">
        <f t="shared" si="66"/>
        <v>499</v>
      </c>
      <c r="J94" s="58">
        <f t="shared" si="64"/>
        <v>499</v>
      </c>
      <c r="K94" s="53">
        <v>122</v>
      </c>
      <c r="L94" s="53">
        <v>140</v>
      </c>
      <c r="M94" s="53">
        <v>127</v>
      </c>
      <c r="N94" s="53">
        <v>130</v>
      </c>
      <c r="O94" s="120"/>
      <c r="P94" s="66">
        <f t="shared" si="62"/>
        <v>519</v>
      </c>
      <c r="Q94" s="58">
        <f t="shared" si="65"/>
        <v>519</v>
      </c>
      <c r="R94" s="478"/>
      <c r="S94" s="475"/>
      <c r="T94" s="484"/>
      <c r="U94" s="481"/>
      <c r="V94" s="65"/>
      <c r="X94" s="42"/>
      <c r="Y94" s="42"/>
    </row>
    <row r="95" spans="1:44" ht="12.75" customHeight="1" thickBot="1" x14ac:dyDescent="0.25">
      <c r="B95" s="492"/>
      <c r="C95" s="489"/>
      <c r="D95" s="230">
        <v>122</v>
      </c>
      <c r="E95" s="230">
        <v>148</v>
      </c>
      <c r="F95" s="230">
        <v>127</v>
      </c>
      <c r="G95" s="230">
        <v>124</v>
      </c>
      <c r="H95" s="231"/>
      <c r="I95" s="228">
        <f t="shared" si="66"/>
        <v>521</v>
      </c>
      <c r="J95" s="56">
        <f t="shared" si="64"/>
        <v>521</v>
      </c>
      <c r="K95" s="230"/>
      <c r="L95" s="230"/>
      <c r="M95" s="230"/>
      <c r="N95" s="230"/>
      <c r="O95" s="231"/>
      <c r="P95" s="62">
        <f t="shared" si="62"/>
        <v>0</v>
      </c>
      <c r="Q95" s="56" t="e">
        <f t="shared" si="65"/>
        <v>#DIV/0!</v>
      </c>
      <c r="R95" s="478"/>
      <c r="S95" s="475"/>
      <c r="T95" s="484"/>
      <c r="U95" s="481"/>
      <c r="V95" s="64"/>
      <c r="X95" s="42"/>
      <c r="Y95" s="42"/>
    </row>
    <row r="96" spans="1:44" ht="12.75" customHeight="1" thickBot="1" x14ac:dyDescent="0.25">
      <c r="B96" s="491">
        <v>2</v>
      </c>
      <c r="C96" s="472" t="s">
        <v>57</v>
      </c>
      <c r="D96" s="53">
        <v>121</v>
      </c>
      <c r="E96" s="53">
        <v>132</v>
      </c>
      <c r="F96" s="53">
        <v>127</v>
      </c>
      <c r="G96" s="53">
        <v>135</v>
      </c>
      <c r="H96" s="120"/>
      <c r="I96" s="60">
        <f t="shared" si="66"/>
        <v>515</v>
      </c>
      <c r="J96" s="232">
        <f t="shared" si="64"/>
        <v>515</v>
      </c>
      <c r="K96" s="53">
        <v>128</v>
      </c>
      <c r="L96" s="53">
        <v>122</v>
      </c>
      <c r="M96" s="53">
        <v>137</v>
      </c>
      <c r="N96" s="53">
        <v>131</v>
      </c>
      <c r="O96" s="120"/>
      <c r="P96" s="60">
        <f t="shared" si="62"/>
        <v>518</v>
      </c>
      <c r="Q96" s="232">
        <f t="shared" si="65"/>
        <v>518</v>
      </c>
      <c r="R96" s="477">
        <f>SUM(D96:H103,K96:O103)</f>
        <v>7703</v>
      </c>
      <c r="S96" s="488">
        <f t="shared" ref="S96" si="67">AVERAGE(D96:H103,K96:O103)*4</f>
        <v>513.5333333333333</v>
      </c>
      <c r="T96" s="483">
        <f>MAX(D96:H103,K96:O103)</f>
        <v>152</v>
      </c>
      <c r="U96" s="480">
        <f>RANK(S96,$S$88:$S$720)+COUNTIF($S$88:S96,S96)-1</f>
        <v>7</v>
      </c>
    </row>
    <row r="97" spans="2:23" ht="12.75" customHeight="1" thickBot="1" x14ac:dyDescent="0.25">
      <c r="B97" s="492"/>
      <c r="C97" s="469"/>
      <c r="D97" s="68">
        <v>125</v>
      </c>
      <c r="E97" s="68">
        <v>132</v>
      </c>
      <c r="F97" s="53">
        <v>124</v>
      </c>
      <c r="G97" s="53">
        <v>139</v>
      </c>
      <c r="H97" s="120"/>
      <c r="I97" s="227">
        <f t="shared" ref="I97" si="68">SUM(D97:H97)</f>
        <v>520</v>
      </c>
      <c r="J97" s="58">
        <f t="shared" si="64"/>
        <v>520</v>
      </c>
      <c r="K97" s="53">
        <v>134</v>
      </c>
      <c r="L97" s="53">
        <v>118</v>
      </c>
      <c r="M97" s="53">
        <v>140</v>
      </c>
      <c r="N97" s="53">
        <v>126</v>
      </c>
      <c r="O97" s="120"/>
      <c r="P97" s="227">
        <f t="shared" si="62"/>
        <v>518</v>
      </c>
      <c r="Q97" s="58">
        <f t="shared" si="65"/>
        <v>518</v>
      </c>
      <c r="R97" s="478"/>
      <c r="S97" s="475"/>
      <c r="T97" s="484"/>
      <c r="U97" s="481"/>
    </row>
    <row r="98" spans="2:23" ht="12.75" customHeight="1" thickBot="1" x14ac:dyDescent="0.25">
      <c r="B98" s="492"/>
      <c r="C98" s="469"/>
      <c r="D98" s="53">
        <v>139</v>
      </c>
      <c r="E98" s="53">
        <v>138</v>
      </c>
      <c r="F98" s="53">
        <v>144</v>
      </c>
      <c r="G98" s="53">
        <v>125</v>
      </c>
      <c r="H98" s="120"/>
      <c r="I98" s="227">
        <f t="shared" si="66"/>
        <v>546</v>
      </c>
      <c r="J98" s="58">
        <f t="shared" si="64"/>
        <v>546</v>
      </c>
      <c r="K98" s="53">
        <v>123</v>
      </c>
      <c r="L98" s="53">
        <v>119</v>
      </c>
      <c r="M98" s="53">
        <v>128</v>
      </c>
      <c r="N98" s="53">
        <v>123</v>
      </c>
      <c r="O98" s="120"/>
      <c r="P98" s="227">
        <f t="shared" si="62"/>
        <v>493</v>
      </c>
      <c r="Q98" s="58">
        <f t="shared" si="65"/>
        <v>493</v>
      </c>
      <c r="R98" s="478"/>
      <c r="S98" s="475"/>
      <c r="T98" s="484"/>
      <c r="U98" s="481"/>
    </row>
    <row r="99" spans="2:23" ht="12.75" customHeight="1" thickBot="1" x14ac:dyDescent="0.25">
      <c r="B99" s="492"/>
      <c r="C99" s="469"/>
      <c r="D99" s="53">
        <v>131</v>
      </c>
      <c r="E99" s="53">
        <v>128</v>
      </c>
      <c r="F99" s="53">
        <v>124</v>
      </c>
      <c r="G99" s="53">
        <v>118</v>
      </c>
      <c r="H99" s="120"/>
      <c r="I99" s="227">
        <f t="shared" si="66"/>
        <v>501</v>
      </c>
      <c r="J99" s="58">
        <f t="shared" si="64"/>
        <v>501</v>
      </c>
      <c r="K99" s="53">
        <v>137</v>
      </c>
      <c r="L99" s="53">
        <v>141</v>
      </c>
      <c r="M99" s="53">
        <v>125</v>
      </c>
      <c r="N99" s="53">
        <v>111</v>
      </c>
      <c r="O99" s="120"/>
      <c r="P99" s="227">
        <f t="shared" si="62"/>
        <v>514</v>
      </c>
      <c r="Q99" s="58">
        <f t="shared" si="65"/>
        <v>514</v>
      </c>
      <c r="R99" s="478"/>
      <c r="S99" s="475"/>
      <c r="T99" s="484"/>
      <c r="U99" s="481"/>
      <c r="W99" s="143"/>
    </row>
    <row r="100" spans="2:23" ht="12.75" customHeight="1" thickBot="1" x14ac:dyDescent="0.25">
      <c r="B100" s="492"/>
      <c r="C100" s="489" t="s">
        <v>55</v>
      </c>
      <c r="D100" s="53">
        <v>134</v>
      </c>
      <c r="E100" s="53">
        <v>136</v>
      </c>
      <c r="F100" s="53">
        <v>112</v>
      </c>
      <c r="G100" s="53">
        <v>136</v>
      </c>
      <c r="H100" s="120"/>
      <c r="I100" s="227">
        <f t="shared" si="66"/>
        <v>518</v>
      </c>
      <c r="J100" s="58">
        <f t="shared" si="64"/>
        <v>518</v>
      </c>
      <c r="K100" s="53">
        <v>152</v>
      </c>
      <c r="L100" s="53">
        <v>122</v>
      </c>
      <c r="M100" s="53">
        <v>121</v>
      </c>
      <c r="N100" s="53">
        <v>141</v>
      </c>
      <c r="O100" s="120"/>
      <c r="P100" s="227">
        <f t="shared" si="62"/>
        <v>536</v>
      </c>
      <c r="Q100" s="58">
        <f t="shared" si="65"/>
        <v>536</v>
      </c>
      <c r="R100" s="478"/>
      <c r="S100" s="475"/>
      <c r="T100" s="484"/>
      <c r="U100" s="481"/>
    </row>
    <row r="101" spans="2:23" ht="12.75" customHeight="1" thickBot="1" x14ac:dyDescent="0.25">
      <c r="B101" s="492"/>
      <c r="C101" s="489"/>
      <c r="D101" s="53">
        <v>116</v>
      </c>
      <c r="E101" s="53">
        <v>127</v>
      </c>
      <c r="F101" s="53">
        <v>132</v>
      </c>
      <c r="G101" s="53">
        <v>137</v>
      </c>
      <c r="H101" s="120"/>
      <c r="I101" s="227">
        <f t="shared" si="66"/>
        <v>512</v>
      </c>
      <c r="J101" s="58">
        <f t="shared" si="64"/>
        <v>512</v>
      </c>
      <c r="K101" s="53">
        <v>123</v>
      </c>
      <c r="L101" s="53">
        <v>134</v>
      </c>
      <c r="M101" s="53">
        <v>143</v>
      </c>
      <c r="N101" s="53">
        <v>117</v>
      </c>
      <c r="O101" s="120"/>
      <c r="P101" s="227">
        <f t="shared" si="62"/>
        <v>517</v>
      </c>
      <c r="Q101" s="58">
        <f t="shared" si="65"/>
        <v>517</v>
      </c>
      <c r="R101" s="478"/>
      <c r="S101" s="475"/>
      <c r="T101" s="484"/>
      <c r="U101" s="481"/>
    </row>
    <row r="102" spans="2:23" ht="13.5" customHeight="1" thickBot="1" x14ac:dyDescent="0.25">
      <c r="B102" s="492"/>
      <c r="C102" s="489"/>
      <c r="D102" s="53">
        <v>118</v>
      </c>
      <c r="E102" s="53">
        <v>138</v>
      </c>
      <c r="F102" s="53">
        <v>116</v>
      </c>
      <c r="G102" s="53">
        <v>112</v>
      </c>
      <c r="H102" s="120"/>
      <c r="I102" s="227">
        <f t="shared" si="66"/>
        <v>484</v>
      </c>
      <c r="J102" s="58">
        <f t="shared" si="64"/>
        <v>484</v>
      </c>
      <c r="K102" s="53">
        <v>139</v>
      </c>
      <c r="L102" s="53">
        <v>145</v>
      </c>
      <c r="M102" s="53">
        <v>126</v>
      </c>
      <c r="N102" s="53">
        <v>107</v>
      </c>
      <c r="O102" s="120"/>
      <c r="P102" s="227">
        <f t="shared" si="62"/>
        <v>517</v>
      </c>
      <c r="Q102" s="58">
        <f t="shared" si="65"/>
        <v>517</v>
      </c>
      <c r="R102" s="478"/>
      <c r="S102" s="475"/>
      <c r="T102" s="484"/>
      <c r="U102" s="481"/>
    </row>
    <row r="103" spans="2:23" ht="12.75" customHeight="1" thickBot="1" x14ac:dyDescent="0.25">
      <c r="B103" s="493"/>
      <c r="C103" s="490"/>
      <c r="D103" s="233">
        <v>121</v>
      </c>
      <c r="E103" s="233">
        <v>120</v>
      </c>
      <c r="F103" s="233">
        <v>119</v>
      </c>
      <c r="G103" s="233">
        <v>134</v>
      </c>
      <c r="H103" s="234"/>
      <c r="I103" s="229">
        <f t="shared" si="66"/>
        <v>494</v>
      </c>
      <c r="J103" s="63">
        <f t="shared" si="64"/>
        <v>494</v>
      </c>
      <c r="K103" s="233"/>
      <c r="L103" s="233"/>
      <c r="M103" s="233"/>
      <c r="N103" s="233"/>
      <c r="O103" s="234"/>
      <c r="P103" s="52">
        <f t="shared" si="62"/>
        <v>0</v>
      </c>
      <c r="Q103" s="63" t="e">
        <f t="shared" si="65"/>
        <v>#DIV/0!</v>
      </c>
      <c r="R103" s="479"/>
      <c r="S103" s="476"/>
      <c r="T103" s="485"/>
      <c r="U103" s="482"/>
    </row>
    <row r="104" spans="2:23" ht="12.75" customHeight="1" thickBot="1" x14ac:dyDescent="0.25">
      <c r="B104" s="492">
        <v>3</v>
      </c>
      <c r="C104" s="469" t="s">
        <v>95</v>
      </c>
      <c r="D104" s="68">
        <v>120</v>
      </c>
      <c r="E104" s="68">
        <v>110</v>
      </c>
      <c r="F104" s="68">
        <v>110</v>
      </c>
      <c r="G104" s="68">
        <v>116</v>
      </c>
      <c r="H104" s="119"/>
      <c r="I104" s="226">
        <f t="shared" si="66"/>
        <v>456</v>
      </c>
      <c r="J104" s="58">
        <f t="shared" si="64"/>
        <v>456</v>
      </c>
      <c r="K104" s="68">
        <v>113</v>
      </c>
      <c r="L104" s="68">
        <v>124</v>
      </c>
      <c r="M104" s="68">
        <v>127</v>
      </c>
      <c r="N104" s="68">
        <v>120</v>
      </c>
      <c r="O104" s="119"/>
      <c r="P104" s="226">
        <f t="shared" si="62"/>
        <v>484</v>
      </c>
      <c r="Q104" s="58">
        <f t="shared" si="65"/>
        <v>484</v>
      </c>
      <c r="R104" s="478">
        <f>SUM(D104:H111,K104:O111)</f>
        <v>6958</v>
      </c>
      <c r="S104" s="475">
        <f t="shared" ref="S104" si="69">AVERAGE(D104:H111,K104:O111)*4</f>
        <v>463.86666666666667</v>
      </c>
      <c r="T104" s="484">
        <f>MAX(D104:H111,K104:O111)</f>
        <v>142</v>
      </c>
      <c r="U104" s="481">
        <f>RANK(S104,$S$88:$S$720)+COUNTIF($S$88:S104,S104)-1</f>
        <v>28</v>
      </c>
    </row>
    <row r="105" spans="2:23" ht="12.75" customHeight="1" thickBot="1" x14ac:dyDescent="0.25">
      <c r="B105" s="492"/>
      <c r="C105" s="469"/>
      <c r="D105" s="68">
        <v>115</v>
      </c>
      <c r="E105" s="68">
        <v>121</v>
      </c>
      <c r="F105" s="53">
        <v>129</v>
      </c>
      <c r="G105" s="53">
        <v>100</v>
      </c>
      <c r="H105" s="120"/>
      <c r="I105" s="116">
        <f t="shared" ref="I105" si="70">SUM(D105:H105)</f>
        <v>465</v>
      </c>
      <c r="J105" s="58">
        <f t="shared" si="64"/>
        <v>465</v>
      </c>
      <c r="K105" s="53">
        <v>102</v>
      </c>
      <c r="L105" s="53">
        <v>102</v>
      </c>
      <c r="M105" s="53">
        <v>114</v>
      </c>
      <c r="N105" s="53">
        <v>114</v>
      </c>
      <c r="O105" s="120"/>
      <c r="P105" s="116">
        <f t="shared" si="62"/>
        <v>432</v>
      </c>
      <c r="Q105" s="58">
        <f t="shared" si="65"/>
        <v>432</v>
      </c>
      <c r="R105" s="478"/>
      <c r="S105" s="475"/>
      <c r="T105" s="484"/>
      <c r="U105" s="481"/>
    </row>
    <row r="106" spans="2:23" ht="12.75" customHeight="1" thickBot="1" x14ac:dyDescent="0.25">
      <c r="B106" s="492"/>
      <c r="C106" s="469"/>
      <c r="D106" s="53">
        <v>121</v>
      </c>
      <c r="E106" s="53">
        <v>129</v>
      </c>
      <c r="F106" s="53">
        <v>103</v>
      </c>
      <c r="G106" s="53">
        <v>125</v>
      </c>
      <c r="H106" s="120"/>
      <c r="I106" s="55">
        <f t="shared" si="66"/>
        <v>478</v>
      </c>
      <c r="J106" s="58">
        <f t="shared" si="64"/>
        <v>478</v>
      </c>
      <c r="K106" s="53">
        <v>120</v>
      </c>
      <c r="L106" s="53">
        <v>115</v>
      </c>
      <c r="M106" s="53">
        <v>134</v>
      </c>
      <c r="N106" s="53">
        <v>128</v>
      </c>
      <c r="O106" s="120"/>
      <c r="P106" s="55">
        <f t="shared" si="62"/>
        <v>497</v>
      </c>
      <c r="Q106" s="58">
        <f t="shared" si="65"/>
        <v>497</v>
      </c>
      <c r="R106" s="478"/>
      <c r="S106" s="475"/>
      <c r="T106" s="484"/>
      <c r="U106" s="481"/>
    </row>
    <row r="107" spans="2:23" ht="12.75" customHeight="1" thickBot="1" x14ac:dyDescent="0.25">
      <c r="B107" s="492"/>
      <c r="C107" s="469"/>
      <c r="D107" s="53">
        <v>115</v>
      </c>
      <c r="E107" s="53">
        <v>108</v>
      </c>
      <c r="F107" s="53">
        <v>104</v>
      </c>
      <c r="G107" s="53">
        <v>105</v>
      </c>
      <c r="H107" s="120"/>
      <c r="I107" s="55">
        <f t="shared" si="66"/>
        <v>432</v>
      </c>
      <c r="J107" s="58">
        <f t="shared" si="64"/>
        <v>432</v>
      </c>
      <c r="K107" s="53">
        <v>119</v>
      </c>
      <c r="L107" s="53">
        <v>110</v>
      </c>
      <c r="M107" s="53">
        <v>121</v>
      </c>
      <c r="N107" s="53">
        <v>113</v>
      </c>
      <c r="O107" s="120"/>
      <c r="P107" s="55">
        <f t="shared" si="62"/>
        <v>463</v>
      </c>
      <c r="Q107" s="58">
        <f t="shared" si="65"/>
        <v>463</v>
      </c>
      <c r="R107" s="478"/>
      <c r="S107" s="475"/>
      <c r="T107" s="484"/>
      <c r="U107" s="481"/>
    </row>
    <row r="108" spans="2:23" ht="12.75" customHeight="1" thickBot="1" x14ac:dyDescent="0.25">
      <c r="B108" s="492"/>
      <c r="C108" s="470" t="s">
        <v>94</v>
      </c>
      <c r="D108" s="53">
        <v>114</v>
      </c>
      <c r="E108" s="53">
        <v>91</v>
      </c>
      <c r="F108" s="53">
        <v>122</v>
      </c>
      <c r="G108" s="53">
        <v>101</v>
      </c>
      <c r="H108" s="120"/>
      <c r="I108" s="55">
        <f t="shared" si="66"/>
        <v>428</v>
      </c>
      <c r="J108" s="58">
        <f t="shared" si="64"/>
        <v>428</v>
      </c>
      <c r="K108" s="53">
        <v>86</v>
      </c>
      <c r="L108" s="53">
        <v>113</v>
      </c>
      <c r="M108" s="53">
        <v>135</v>
      </c>
      <c r="N108" s="53">
        <v>126</v>
      </c>
      <c r="O108" s="120"/>
      <c r="P108" s="55">
        <f t="shared" si="62"/>
        <v>460</v>
      </c>
      <c r="Q108" s="58">
        <f t="shared" si="65"/>
        <v>460</v>
      </c>
      <c r="R108" s="478"/>
      <c r="S108" s="475"/>
      <c r="T108" s="484"/>
      <c r="U108" s="481"/>
    </row>
    <row r="109" spans="2:23" ht="13.5" customHeight="1" thickBot="1" x14ac:dyDescent="0.25">
      <c r="B109" s="492"/>
      <c r="C109" s="470"/>
      <c r="D109" s="53">
        <v>138</v>
      </c>
      <c r="E109" s="53">
        <v>118</v>
      </c>
      <c r="F109" s="53">
        <v>115</v>
      </c>
      <c r="G109" s="53">
        <v>117</v>
      </c>
      <c r="H109" s="120"/>
      <c r="I109" s="55">
        <f t="shared" si="66"/>
        <v>488</v>
      </c>
      <c r="J109" s="58">
        <f t="shared" si="64"/>
        <v>488</v>
      </c>
      <c r="K109" s="53">
        <v>96</v>
      </c>
      <c r="L109" s="53">
        <v>125</v>
      </c>
      <c r="M109" s="53">
        <v>129</v>
      </c>
      <c r="N109" s="53">
        <v>102</v>
      </c>
      <c r="O109" s="120"/>
      <c r="P109" s="55">
        <f t="shared" si="62"/>
        <v>452</v>
      </c>
      <c r="Q109" s="58">
        <f t="shared" si="65"/>
        <v>452</v>
      </c>
      <c r="R109" s="478"/>
      <c r="S109" s="475"/>
      <c r="T109" s="484"/>
      <c r="U109" s="481"/>
    </row>
    <row r="110" spans="2:23" ht="12.75" customHeight="1" thickBot="1" x14ac:dyDescent="0.25">
      <c r="B110" s="492"/>
      <c r="C110" s="470"/>
      <c r="D110" s="53">
        <v>100</v>
      </c>
      <c r="E110" s="53">
        <v>127</v>
      </c>
      <c r="F110" s="53">
        <v>118</v>
      </c>
      <c r="G110" s="53">
        <v>124</v>
      </c>
      <c r="H110" s="120"/>
      <c r="I110" s="55">
        <f t="shared" si="66"/>
        <v>469</v>
      </c>
      <c r="J110" s="58">
        <f t="shared" si="64"/>
        <v>469</v>
      </c>
      <c r="K110" s="53">
        <v>116</v>
      </c>
      <c r="L110" s="53">
        <v>124</v>
      </c>
      <c r="M110" s="53">
        <v>108</v>
      </c>
      <c r="N110" s="53">
        <v>113</v>
      </c>
      <c r="O110" s="120"/>
      <c r="P110" s="55">
        <f t="shared" si="62"/>
        <v>461</v>
      </c>
      <c r="Q110" s="58">
        <f t="shared" si="65"/>
        <v>461</v>
      </c>
      <c r="R110" s="478"/>
      <c r="S110" s="475"/>
      <c r="T110" s="484"/>
      <c r="U110" s="481"/>
    </row>
    <row r="111" spans="2:23" ht="12.75" customHeight="1" thickBot="1" x14ac:dyDescent="0.25">
      <c r="B111" s="492"/>
      <c r="C111" s="470"/>
      <c r="D111" s="230">
        <v>120</v>
      </c>
      <c r="E111" s="230">
        <v>127</v>
      </c>
      <c r="F111" s="230">
        <v>104</v>
      </c>
      <c r="G111" s="230">
        <v>142</v>
      </c>
      <c r="H111" s="231"/>
      <c r="I111" s="228">
        <f t="shared" si="66"/>
        <v>493</v>
      </c>
      <c r="J111" s="56">
        <f t="shared" si="64"/>
        <v>493</v>
      </c>
      <c r="K111" s="230"/>
      <c r="L111" s="230"/>
      <c r="M111" s="230"/>
      <c r="N111" s="230"/>
      <c r="O111" s="231"/>
      <c r="P111" s="62">
        <f t="shared" si="62"/>
        <v>0</v>
      </c>
      <c r="Q111" s="56" t="e">
        <f t="shared" si="65"/>
        <v>#DIV/0!</v>
      </c>
      <c r="R111" s="478"/>
      <c r="S111" s="475"/>
      <c r="T111" s="484"/>
      <c r="U111" s="481"/>
    </row>
    <row r="112" spans="2:23" ht="12.75" customHeight="1" thickBot="1" x14ac:dyDescent="0.25">
      <c r="B112" s="491">
        <v>4</v>
      </c>
      <c r="C112" s="472" t="s">
        <v>96</v>
      </c>
      <c r="D112" s="53">
        <v>102</v>
      </c>
      <c r="E112" s="53">
        <v>134</v>
      </c>
      <c r="F112" s="53">
        <v>112</v>
      </c>
      <c r="G112" s="53">
        <v>113</v>
      </c>
      <c r="H112" s="120"/>
      <c r="I112" s="60">
        <f t="shared" si="66"/>
        <v>461</v>
      </c>
      <c r="J112" s="232">
        <f t="shared" si="64"/>
        <v>461</v>
      </c>
      <c r="K112" s="53">
        <v>126</v>
      </c>
      <c r="L112" s="53">
        <v>148</v>
      </c>
      <c r="M112" s="53">
        <v>138</v>
      </c>
      <c r="N112" s="53">
        <v>132</v>
      </c>
      <c r="O112" s="120"/>
      <c r="P112" s="60">
        <f t="shared" si="62"/>
        <v>544</v>
      </c>
      <c r="Q112" s="232">
        <f t="shared" si="65"/>
        <v>544</v>
      </c>
      <c r="R112" s="477">
        <f>SUM(D112:H119,K112:O119)</f>
        <v>7314</v>
      </c>
      <c r="S112" s="488">
        <f t="shared" ref="S112" si="71">AVERAGE(D112:H119,K112:O119)*4</f>
        <v>487.6</v>
      </c>
      <c r="T112" s="483">
        <f>MAX(D112:H119,K112:O119)</f>
        <v>148</v>
      </c>
      <c r="U112" s="480">
        <f>RANK(S112,$S$88:$S$720)+COUNTIF($S$88:S112,S112)-1</f>
        <v>19</v>
      </c>
    </row>
    <row r="113" spans="2:21" ht="12.75" customHeight="1" thickBot="1" x14ac:dyDescent="0.25">
      <c r="B113" s="492"/>
      <c r="C113" s="469"/>
      <c r="D113" s="68">
        <v>127</v>
      </c>
      <c r="E113" s="68">
        <v>127</v>
      </c>
      <c r="F113" s="53">
        <v>129</v>
      </c>
      <c r="G113" s="53">
        <v>139</v>
      </c>
      <c r="H113" s="120"/>
      <c r="I113" s="227">
        <f t="shared" ref="I113" si="72">SUM(D113:H113)</f>
        <v>522</v>
      </c>
      <c r="J113" s="58">
        <f t="shared" si="64"/>
        <v>522</v>
      </c>
      <c r="K113" s="53">
        <v>113</v>
      </c>
      <c r="L113" s="53">
        <v>110</v>
      </c>
      <c r="M113" s="53">
        <v>119</v>
      </c>
      <c r="N113" s="53">
        <v>122</v>
      </c>
      <c r="O113" s="120"/>
      <c r="P113" s="227">
        <f t="shared" si="62"/>
        <v>464</v>
      </c>
      <c r="Q113" s="58">
        <f t="shared" si="65"/>
        <v>464</v>
      </c>
      <c r="R113" s="478"/>
      <c r="S113" s="475"/>
      <c r="T113" s="484"/>
      <c r="U113" s="481"/>
    </row>
    <row r="114" spans="2:21" ht="12.75" customHeight="1" thickBot="1" x14ac:dyDescent="0.25">
      <c r="B114" s="492"/>
      <c r="C114" s="469"/>
      <c r="D114" s="53">
        <v>120</v>
      </c>
      <c r="E114" s="53">
        <v>134</v>
      </c>
      <c r="F114" s="53">
        <v>121</v>
      </c>
      <c r="G114" s="53">
        <v>127</v>
      </c>
      <c r="H114" s="120"/>
      <c r="I114" s="227">
        <f t="shared" si="66"/>
        <v>502</v>
      </c>
      <c r="J114" s="58">
        <f t="shared" si="64"/>
        <v>502</v>
      </c>
      <c r="K114" s="53">
        <v>122</v>
      </c>
      <c r="L114" s="53">
        <v>122</v>
      </c>
      <c r="M114" s="53">
        <v>123</v>
      </c>
      <c r="N114" s="53">
        <v>122</v>
      </c>
      <c r="O114" s="120"/>
      <c r="P114" s="227">
        <f t="shared" si="62"/>
        <v>489</v>
      </c>
      <c r="Q114" s="58">
        <f t="shared" si="65"/>
        <v>489</v>
      </c>
      <c r="R114" s="478"/>
      <c r="S114" s="475"/>
      <c r="T114" s="484"/>
      <c r="U114" s="481"/>
    </row>
    <row r="115" spans="2:21" ht="12.75" customHeight="1" thickBot="1" x14ac:dyDescent="0.25">
      <c r="B115" s="492"/>
      <c r="C115" s="469"/>
      <c r="D115" s="53">
        <v>114</v>
      </c>
      <c r="E115" s="53">
        <v>115</v>
      </c>
      <c r="F115" s="53">
        <v>113</v>
      </c>
      <c r="G115" s="53">
        <v>97</v>
      </c>
      <c r="H115" s="120"/>
      <c r="I115" s="227">
        <f t="shared" si="66"/>
        <v>439</v>
      </c>
      <c r="J115" s="58">
        <f t="shared" si="64"/>
        <v>439</v>
      </c>
      <c r="K115" s="53">
        <v>138</v>
      </c>
      <c r="L115" s="53">
        <v>107</v>
      </c>
      <c r="M115" s="53">
        <v>130</v>
      </c>
      <c r="N115" s="53">
        <v>122</v>
      </c>
      <c r="O115" s="120"/>
      <c r="P115" s="227">
        <f t="shared" si="62"/>
        <v>497</v>
      </c>
      <c r="Q115" s="58">
        <f t="shared" si="65"/>
        <v>497</v>
      </c>
      <c r="R115" s="478"/>
      <c r="S115" s="475"/>
      <c r="T115" s="484"/>
      <c r="U115" s="481"/>
    </row>
    <row r="116" spans="2:21" ht="13.5" customHeight="1" thickBot="1" x14ac:dyDescent="0.25">
      <c r="B116" s="492"/>
      <c r="C116" s="470" t="s">
        <v>94</v>
      </c>
      <c r="D116" s="53">
        <v>119</v>
      </c>
      <c r="E116" s="53">
        <v>139</v>
      </c>
      <c r="F116" s="53">
        <v>144</v>
      </c>
      <c r="G116" s="53">
        <v>124</v>
      </c>
      <c r="H116" s="120"/>
      <c r="I116" s="227">
        <f t="shared" si="66"/>
        <v>526</v>
      </c>
      <c r="J116" s="58">
        <f t="shared" si="64"/>
        <v>526</v>
      </c>
      <c r="K116" s="53">
        <v>140</v>
      </c>
      <c r="L116" s="53">
        <v>112</v>
      </c>
      <c r="M116" s="53">
        <v>111</v>
      </c>
      <c r="N116" s="53">
        <v>126</v>
      </c>
      <c r="O116" s="120"/>
      <c r="P116" s="227">
        <f t="shared" si="62"/>
        <v>489</v>
      </c>
      <c r="Q116" s="58">
        <f t="shared" si="65"/>
        <v>489</v>
      </c>
      <c r="R116" s="478"/>
      <c r="S116" s="475"/>
      <c r="T116" s="484"/>
      <c r="U116" s="481"/>
    </row>
    <row r="117" spans="2:21" ht="13.5" customHeight="1" thickBot="1" x14ac:dyDescent="0.25">
      <c r="B117" s="492"/>
      <c r="C117" s="470"/>
      <c r="D117" s="53">
        <v>129</v>
      </c>
      <c r="E117" s="53">
        <v>106</v>
      </c>
      <c r="F117" s="53">
        <v>130</v>
      </c>
      <c r="G117" s="53">
        <v>121</v>
      </c>
      <c r="H117" s="120"/>
      <c r="I117" s="227">
        <f t="shared" si="66"/>
        <v>486</v>
      </c>
      <c r="J117" s="58">
        <f t="shared" si="64"/>
        <v>486</v>
      </c>
      <c r="K117" s="53">
        <v>130</v>
      </c>
      <c r="L117" s="53">
        <v>137</v>
      </c>
      <c r="M117" s="53">
        <v>131</v>
      </c>
      <c r="N117" s="53">
        <v>98</v>
      </c>
      <c r="O117" s="120"/>
      <c r="P117" s="227">
        <f t="shared" si="62"/>
        <v>496</v>
      </c>
      <c r="Q117" s="58">
        <f t="shared" si="65"/>
        <v>496</v>
      </c>
      <c r="R117" s="478"/>
      <c r="S117" s="475"/>
      <c r="T117" s="484"/>
      <c r="U117" s="481"/>
    </row>
    <row r="118" spans="2:21" ht="13.5" customHeight="1" thickBot="1" x14ac:dyDescent="0.25">
      <c r="B118" s="492"/>
      <c r="C118" s="470"/>
      <c r="D118" s="53">
        <v>110</v>
      </c>
      <c r="E118" s="53">
        <v>126</v>
      </c>
      <c r="F118" s="53">
        <v>121</v>
      </c>
      <c r="G118" s="53">
        <v>115</v>
      </c>
      <c r="H118" s="120"/>
      <c r="I118" s="227">
        <f t="shared" si="66"/>
        <v>472</v>
      </c>
      <c r="J118" s="58">
        <f t="shared" si="64"/>
        <v>472</v>
      </c>
      <c r="K118" s="53">
        <v>126</v>
      </c>
      <c r="L118" s="53">
        <v>135</v>
      </c>
      <c r="M118" s="53">
        <v>104</v>
      </c>
      <c r="N118" s="53">
        <v>108</v>
      </c>
      <c r="O118" s="120"/>
      <c r="P118" s="227">
        <f t="shared" si="62"/>
        <v>473</v>
      </c>
      <c r="Q118" s="58">
        <f t="shared" si="65"/>
        <v>473</v>
      </c>
      <c r="R118" s="478"/>
      <c r="S118" s="475"/>
      <c r="T118" s="484"/>
      <c r="U118" s="481"/>
    </row>
    <row r="119" spans="2:21" ht="13.5" customHeight="1" thickBot="1" x14ac:dyDescent="0.25">
      <c r="B119" s="493"/>
      <c r="C119" s="471"/>
      <c r="D119" s="233">
        <v>117</v>
      </c>
      <c r="E119" s="233">
        <v>109</v>
      </c>
      <c r="F119" s="233">
        <v>122</v>
      </c>
      <c r="G119" s="233">
        <v>106</v>
      </c>
      <c r="H119" s="234"/>
      <c r="I119" s="229">
        <f t="shared" si="66"/>
        <v>454</v>
      </c>
      <c r="J119" s="63">
        <f t="shared" si="64"/>
        <v>454</v>
      </c>
      <c r="K119" s="233"/>
      <c r="L119" s="233"/>
      <c r="M119" s="233"/>
      <c r="N119" s="233"/>
      <c r="O119" s="234"/>
      <c r="P119" s="52">
        <f t="shared" si="62"/>
        <v>0</v>
      </c>
      <c r="Q119" s="63" t="e">
        <f t="shared" si="65"/>
        <v>#DIV/0!</v>
      </c>
      <c r="R119" s="479"/>
      <c r="S119" s="476"/>
      <c r="T119" s="485"/>
      <c r="U119" s="482"/>
    </row>
    <row r="120" spans="2:21" ht="13.5" customHeight="1" thickBot="1" x14ac:dyDescent="0.25">
      <c r="B120" s="492">
        <v>5</v>
      </c>
      <c r="C120" s="469" t="s">
        <v>97</v>
      </c>
      <c r="D120" s="68">
        <v>132</v>
      </c>
      <c r="E120" s="68">
        <v>129</v>
      </c>
      <c r="F120" s="68">
        <v>123</v>
      </c>
      <c r="G120" s="68">
        <v>124</v>
      </c>
      <c r="H120" s="119"/>
      <c r="I120" s="226">
        <f t="shared" si="66"/>
        <v>508</v>
      </c>
      <c r="J120" s="58">
        <f t="shared" si="64"/>
        <v>508</v>
      </c>
      <c r="K120" s="68">
        <v>121</v>
      </c>
      <c r="L120" s="68">
        <v>127</v>
      </c>
      <c r="M120" s="68">
        <v>123</v>
      </c>
      <c r="N120" s="68">
        <v>109</v>
      </c>
      <c r="O120" s="119"/>
      <c r="P120" s="226">
        <f t="shared" si="62"/>
        <v>480</v>
      </c>
      <c r="Q120" s="58">
        <f t="shared" si="65"/>
        <v>480</v>
      </c>
      <c r="R120" s="478">
        <f>SUM(D120:H127,K120:O127)</f>
        <v>7560</v>
      </c>
      <c r="S120" s="475">
        <f t="shared" ref="S120" si="73">AVERAGE(D120:H127,K120:O127)*4</f>
        <v>504</v>
      </c>
      <c r="T120" s="484">
        <f>MAX(D120:H127,K120:O127)</f>
        <v>158</v>
      </c>
      <c r="U120" s="481">
        <f>RANK(S120,$S$88:$S$720)+COUNTIF($S$88:S120,S120)-1</f>
        <v>14</v>
      </c>
    </row>
    <row r="121" spans="2:21" ht="13.5" customHeight="1" thickBot="1" x14ac:dyDescent="0.25">
      <c r="B121" s="492"/>
      <c r="C121" s="469"/>
      <c r="D121" s="68">
        <v>126</v>
      </c>
      <c r="E121" s="68">
        <v>129</v>
      </c>
      <c r="F121" s="53">
        <v>124</v>
      </c>
      <c r="G121" s="53">
        <v>121</v>
      </c>
      <c r="H121" s="120"/>
      <c r="I121" s="116">
        <f t="shared" ref="I121" si="74">SUM(D121:H121)</f>
        <v>500</v>
      </c>
      <c r="J121" s="58">
        <f t="shared" si="64"/>
        <v>500</v>
      </c>
      <c r="K121" s="53">
        <v>137</v>
      </c>
      <c r="L121" s="53">
        <v>131</v>
      </c>
      <c r="M121" s="53">
        <v>131</v>
      </c>
      <c r="N121" s="53">
        <v>109</v>
      </c>
      <c r="O121" s="120"/>
      <c r="P121" s="116">
        <f t="shared" si="62"/>
        <v>508</v>
      </c>
      <c r="Q121" s="58">
        <f t="shared" si="65"/>
        <v>508</v>
      </c>
      <c r="R121" s="478"/>
      <c r="S121" s="475"/>
      <c r="T121" s="484"/>
      <c r="U121" s="481"/>
    </row>
    <row r="122" spans="2:21" ht="13.5" customHeight="1" thickBot="1" x14ac:dyDescent="0.25">
      <c r="B122" s="492"/>
      <c r="C122" s="469"/>
      <c r="D122" s="53">
        <v>133</v>
      </c>
      <c r="E122" s="53">
        <v>128</v>
      </c>
      <c r="F122" s="53">
        <v>133</v>
      </c>
      <c r="G122" s="53">
        <v>129</v>
      </c>
      <c r="H122" s="120"/>
      <c r="I122" s="55">
        <f t="shared" si="66"/>
        <v>523</v>
      </c>
      <c r="J122" s="58">
        <f t="shared" si="64"/>
        <v>523</v>
      </c>
      <c r="K122" s="53">
        <v>124</v>
      </c>
      <c r="L122" s="53">
        <v>153</v>
      </c>
      <c r="M122" s="53">
        <v>158</v>
      </c>
      <c r="N122" s="53">
        <v>120</v>
      </c>
      <c r="O122" s="120"/>
      <c r="P122" s="55">
        <f t="shared" si="62"/>
        <v>555</v>
      </c>
      <c r="Q122" s="58">
        <f t="shared" si="65"/>
        <v>555</v>
      </c>
      <c r="R122" s="478"/>
      <c r="S122" s="475"/>
      <c r="T122" s="484"/>
      <c r="U122" s="481"/>
    </row>
    <row r="123" spans="2:21" ht="13.5" customHeight="1" thickBot="1" x14ac:dyDescent="0.25">
      <c r="B123" s="492"/>
      <c r="C123" s="469"/>
      <c r="D123" s="53">
        <v>128</v>
      </c>
      <c r="E123" s="53">
        <v>150</v>
      </c>
      <c r="F123" s="53">
        <v>121</v>
      </c>
      <c r="G123" s="53">
        <v>119</v>
      </c>
      <c r="H123" s="120"/>
      <c r="I123" s="55">
        <f t="shared" si="66"/>
        <v>518</v>
      </c>
      <c r="J123" s="58">
        <f t="shared" si="64"/>
        <v>518</v>
      </c>
      <c r="K123" s="53">
        <v>128</v>
      </c>
      <c r="L123" s="53">
        <v>131</v>
      </c>
      <c r="M123" s="53">
        <v>124</v>
      </c>
      <c r="N123" s="53">
        <v>137</v>
      </c>
      <c r="O123" s="120"/>
      <c r="P123" s="55">
        <f t="shared" si="62"/>
        <v>520</v>
      </c>
      <c r="Q123" s="58">
        <f t="shared" si="65"/>
        <v>520</v>
      </c>
      <c r="R123" s="478"/>
      <c r="S123" s="475"/>
      <c r="T123" s="484"/>
      <c r="U123" s="481"/>
    </row>
    <row r="124" spans="2:21" ht="13.5" customHeight="1" thickBot="1" x14ac:dyDescent="0.25">
      <c r="B124" s="492"/>
      <c r="C124" s="470" t="s">
        <v>98</v>
      </c>
      <c r="D124" s="53">
        <v>125</v>
      </c>
      <c r="E124" s="53">
        <v>110</v>
      </c>
      <c r="F124" s="53">
        <v>132</v>
      </c>
      <c r="G124" s="53">
        <v>119</v>
      </c>
      <c r="H124" s="120"/>
      <c r="I124" s="55">
        <f t="shared" si="66"/>
        <v>486</v>
      </c>
      <c r="J124" s="58">
        <f t="shared" si="64"/>
        <v>486</v>
      </c>
      <c r="K124" s="53">
        <v>118</v>
      </c>
      <c r="L124" s="53">
        <v>124</v>
      </c>
      <c r="M124" s="53">
        <v>125</v>
      </c>
      <c r="N124" s="53">
        <v>129</v>
      </c>
      <c r="O124" s="120"/>
      <c r="P124" s="55">
        <f t="shared" si="62"/>
        <v>496</v>
      </c>
      <c r="Q124" s="58">
        <f t="shared" si="65"/>
        <v>496</v>
      </c>
      <c r="R124" s="478"/>
      <c r="S124" s="475"/>
      <c r="T124" s="484"/>
      <c r="U124" s="481"/>
    </row>
    <row r="125" spans="2:21" ht="13.5" customHeight="1" thickBot="1" x14ac:dyDescent="0.25">
      <c r="B125" s="492"/>
      <c r="C125" s="470"/>
      <c r="D125" s="53">
        <v>128</v>
      </c>
      <c r="E125" s="53">
        <v>123</v>
      </c>
      <c r="F125" s="53">
        <v>110</v>
      </c>
      <c r="G125" s="53">
        <v>122</v>
      </c>
      <c r="H125" s="120"/>
      <c r="I125" s="55">
        <f t="shared" si="66"/>
        <v>483</v>
      </c>
      <c r="J125" s="58">
        <f t="shared" si="64"/>
        <v>483</v>
      </c>
      <c r="K125" s="53">
        <v>127</v>
      </c>
      <c r="L125" s="53">
        <v>129</v>
      </c>
      <c r="M125" s="53">
        <v>121</v>
      </c>
      <c r="N125" s="53">
        <v>116</v>
      </c>
      <c r="O125" s="120"/>
      <c r="P125" s="55">
        <f t="shared" si="62"/>
        <v>493</v>
      </c>
      <c r="Q125" s="58">
        <f t="shared" si="65"/>
        <v>493</v>
      </c>
      <c r="R125" s="478"/>
      <c r="S125" s="475"/>
      <c r="T125" s="484"/>
      <c r="U125" s="481"/>
    </row>
    <row r="126" spans="2:21" ht="13.5" customHeight="1" thickBot="1" x14ac:dyDescent="0.25">
      <c r="B126" s="492"/>
      <c r="C126" s="470"/>
      <c r="D126" s="53">
        <v>117</v>
      </c>
      <c r="E126" s="53">
        <v>128</v>
      </c>
      <c r="F126" s="53">
        <v>109</v>
      </c>
      <c r="G126" s="53">
        <v>134</v>
      </c>
      <c r="H126" s="120"/>
      <c r="I126" s="55">
        <f t="shared" si="66"/>
        <v>488</v>
      </c>
      <c r="J126" s="58">
        <f t="shared" si="64"/>
        <v>488</v>
      </c>
      <c r="K126" s="53">
        <v>134</v>
      </c>
      <c r="L126" s="53">
        <v>127</v>
      </c>
      <c r="M126" s="53">
        <v>114</v>
      </c>
      <c r="N126" s="53">
        <v>104</v>
      </c>
      <c r="O126" s="120"/>
      <c r="P126" s="55">
        <f t="shared" si="62"/>
        <v>479</v>
      </c>
      <c r="Q126" s="58">
        <f t="shared" si="65"/>
        <v>479</v>
      </c>
      <c r="R126" s="478"/>
      <c r="S126" s="475"/>
      <c r="T126" s="484"/>
      <c r="U126" s="481"/>
    </row>
    <row r="127" spans="2:21" ht="13.5" customHeight="1" thickBot="1" x14ac:dyDescent="0.25">
      <c r="B127" s="492"/>
      <c r="C127" s="470"/>
      <c r="D127" s="230">
        <v>135</v>
      </c>
      <c r="E127" s="230">
        <v>139</v>
      </c>
      <c r="F127" s="230">
        <v>130</v>
      </c>
      <c r="G127" s="230">
        <v>119</v>
      </c>
      <c r="H127" s="231"/>
      <c r="I127" s="62">
        <f t="shared" si="66"/>
        <v>523</v>
      </c>
      <c r="J127" s="56">
        <f t="shared" si="64"/>
        <v>523</v>
      </c>
      <c r="K127" s="230"/>
      <c r="L127" s="230"/>
      <c r="M127" s="230"/>
      <c r="N127" s="230"/>
      <c r="O127" s="231"/>
      <c r="P127" s="62">
        <f t="shared" si="62"/>
        <v>0</v>
      </c>
      <c r="Q127" s="56" t="e">
        <f t="shared" si="65"/>
        <v>#DIV/0!</v>
      </c>
      <c r="R127" s="478"/>
      <c r="S127" s="475"/>
      <c r="T127" s="484"/>
      <c r="U127" s="481"/>
    </row>
    <row r="128" spans="2:21" ht="13.5" customHeight="1" thickBot="1" x14ac:dyDescent="0.25">
      <c r="B128" s="491">
        <v>6</v>
      </c>
      <c r="C128" s="472" t="s">
        <v>99</v>
      </c>
      <c r="D128" s="53">
        <v>144</v>
      </c>
      <c r="E128" s="53">
        <v>146</v>
      </c>
      <c r="F128" s="53">
        <v>139</v>
      </c>
      <c r="G128" s="53">
        <v>137</v>
      </c>
      <c r="H128" s="120"/>
      <c r="I128" s="60">
        <f t="shared" si="66"/>
        <v>566</v>
      </c>
      <c r="J128" s="232">
        <f t="shared" si="64"/>
        <v>566</v>
      </c>
      <c r="K128" s="53">
        <v>150</v>
      </c>
      <c r="L128" s="53">
        <v>131</v>
      </c>
      <c r="M128" s="53">
        <v>117</v>
      </c>
      <c r="N128" s="53">
        <v>107</v>
      </c>
      <c r="O128" s="120"/>
      <c r="P128" s="60">
        <f t="shared" si="62"/>
        <v>505</v>
      </c>
      <c r="Q128" s="232">
        <f t="shared" si="65"/>
        <v>505</v>
      </c>
      <c r="R128" s="477">
        <f>SUM(D128:H135,K128:O135)</f>
        <v>7779</v>
      </c>
      <c r="S128" s="488">
        <f t="shared" ref="S128" si="75">AVERAGE(D128:H135,K128:O135)*4</f>
        <v>518.6</v>
      </c>
      <c r="T128" s="483">
        <f>MAX(D128:H135,K128:O135)</f>
        <v>161</v>
      </c>
      <c r="U128" s="480">
        <f>RANK(S128,$S$88:$S$720)+COUNTIF($S$88:S128,S128)-1</f>
        <v>3</v>
      </c>
    </row>
    <row r="129" spans="2:21" ht="13.5" customHeight="1" thickBot="1" x14ac:dyDescent="0.25">
      <c r="B129" s="492"/>
      <c r="C129" s="469"/>
      <c r="D129" s="68">
        <v>118</v>
      </c>
      <c r="E129" s="68">
        <v>123</v>
      </c>
      <c r="F129" s="53">
        <v>131</v>
      </c>
      <c r="G129" s="53">
        <v>118</v>
      </c>
      <c r="H129" s="120"/>
      <c r="I129" s="60">
        <f t="shared" ref="I129" si="76">SUM(D129:H129)</f>
        <v>490</v>
      </c>
      <c r="J129" s="58">
        <f t="shared" si="64"/>
        <v>490</v>
      </c>
      <c r="K129" s="53">
        <v>121</v>
      </c>
      <c r="L129" s="53">
        <v>128</v>
      </c>
      <c r="M129" s="53">
        <v>129</v>
      </c>
      <c r="N129" s="53">
        <v>134</v>
      </c>
      <c r="O129" s="120"/>
      <c r="P129" s="60">
        <f t="shared" si="62"/>
        <v>512</v>
      </c>
      <c r="Q129" s="58">
        <f t="shared" si="65"/>
        <v>512</v>
      </c>
      <c r="R129" s="478"/>
      <c r="S129" s="475"/>
      <c r="T129" s="484"/>
      <c r="U129" s="481"/>
    </row>
    <row r="130" spans="2:21" ht="13.5" customHeight="1" thickBot="1" x14ac:dyDescent="0.25">
      <c r="B130" s="492"/>
      <c r="C130" s="469"/>
      <c r="D130" s="53">
        <v>113</v>
      </c>
      <c r="E130" s="53">
        <v>129</v>
      </c>
      <c r="F130" s="53">
        <v>128</v>
      </c>
      <c r="G130" s="53">
        <v>117</v>
      </c>
      <c r="H130" s="120"/>
      <c r="I130" s="225">
        <f t="shared" si="66"/>
        <v>487</v>
      </c>
      <c r="J130" s="58">
        <f t="shared" si="64"/>
        <v>487</v>
      </c>
      <c r="K130" s="53">
        <v>148</v>
      </c>
      <c r="L130" s="53">
        <v>127</v>
      </c>
      <c r="M130" s="53">
        <v>145</v>
      </c>
      <c r="N130" s="53">
        <v>116</v>
      </c>
      <c r="O130" s="120"/>
      <c r="P130" s="225">
        <f t="shared" si="62"/>
        <v>536</v>
      </c>
      <c r="Q130" s="58">
        <f t="shared" si="65"/>
        <v>536</v>
      </c>
      <c r="R130" s="478"/>
      <c r="S130" s="475"/>
      <c r="T130" s="484"/>
      <c r="U130" s="481"/>
    </row>
    <row r="131" spans="2:21" ht="13.5" customHeight="1" thickBot="1" x14ac:dyDescent="0.25">
      <c r="B131" s="492"/>
      <c r="C131" s="469"/>
      <c r="D131" s="53">
        <v>138</v>
      </c>
      <c r="E131" s="53">
        <v>132</v>
      </c>
      <c r="F131" s="53">
        <v>135</v>
      </c>
      <c r="G131" s="53">
        <v>129</v>
      </c>
      <c r="H131" s="120"/>
      <c r="I131" s="225">
        <f t="shared" si="66"/>
        <v>534</v>
      </c>
      <c r="J131" s="58">
        <f t="shared" si="64"/>
        <v>534</v>
      </c>
      <c r="K131" s="53">
        <v>123</v>
      </c>
      <c r="L131" s="53">
        <v>138</v>
      </c>
      <c r="M131" s="53">
        <v>132</v>
      </c>
      <c r="N131" s="53">
        <v>129</v>
      </c>
      <c r="O131" s="120"/>
      <c r="P131" s="225">
        <f t="shared" si="62"/>
        <v>522</v>
      </c>
      <c r="Q131" s="58">
        <f t="shared" si="65"/>
        <v>522</v>
      </c>
      <c r="R131" s="478"/>
      <c r="S131" s="475"/>
      <c r="T131" s="484"/>
      <c r="U131" s="481"/>
    </row>
    <row r="132" spans="2:21" ht="13.5" customHeight="1" thickBot="1" x14ac:dyDescent="0.25">
      <c r="B132" s="492"/>
      <c r="C132" s="470" t="s">
        <v>98</v>
      </c>
      <c r="D132" s="53">
        <v>131</v>
      </c>
      <c r="E132" s="53">
        <v>117</v>
      </c>
      <c r="F132" s="53">
        <v>125</v>
      </c>
      <c r="G132" s="53">
        <v>124</v>
      </c>
      <c r="H132" s="120"/>
      <c r="I132" s="225">
        <f t="shared" si="66"/>
        <v>497</v>
      </c>
      <c r="J132" s="58">
        <f t="shared" si="64"/>
        <v>497</v>
      </c>
      <c r="K132" s="53">
        <v>121</v>
      </c>
      <c r="L132" s="53">
        <v>131</v>
      </c>
      <c r="M132" s="53">
        <v>117</v>
      </c>
      <c r="N132" s="53">
        <v>161</v>
      </c>
      <c r="O132" s="120"/>
      <c r="P132" s="225">
        <f t="shared" si="62"/>
        <v>530</v>
      </c>
      <c r="Q132" s="58">
        <f t="shared" si="65"/>
        <v>530</v>
      </c>
      <c r="R132" s="478"/>
      <c r="S132" s="475"/>
      <c r="T132" s="484"/>
      <c r="U132" s="481"/>
    </row>
    <row r="133" spans="2:21" ht="13.5" customHeight="1" thickBot="1" x14ac:dyDescent="0.25">
      <c r="B133" s="492"/>
      <c r="C133" s="470"/>
      <c r="D133" s="53">
        <v>117</v>
      </c>
      <c r="E133" s="53">
        <v>137</v>
      </c>
      <c r="F133" s="53">
        <v>117</v>
      </c>
      <c r="G133" s="53">
        <v>138</v>
      </c>
      <c r="H133" s="120"/>
      <c r="I133" s="225">
        <f t="shared" si="66"/>
        <v>509</v>
      </c>
      <c r="J133" s="58">
        <f t="shared" si="64"/>
        <v>509</v>
      </c>
      <c r="K133" s="53">
        <v>139</v>
      </c>
      <c r="L133" s="53">
        <v>123</v>
      </c>
      <c r="M133" s="53">
        <v>126</v>
      </c>
      <c r="N133" s="53">
        <v>118</v>
      </c>
      <c r="O133" s="120"/>
      <c r="P133" s="225">
        <f t="shared" si="62"/>
        <v>506</v>
      </c>
      <c r="Q133" s="58">
        <f t="shared" si="65"/>
        <v>506</v>
      </c>
      <c r="R133" s="478"/>
      <c r="S133" s="475"/>
      <c r="T133" s="484"/>
      <c r="U133" s="481"/>
    </row>
    <row r="134" spans="2:21" ht="13.5" customHeight="1" thickBot="1" x14ac:dyDescent="0.25">
      <c r="B134" s="492"/>
      <c r="C134" s="470"/>
      <c r="D134" s="53">
        <v>104</v>
      </c>
      <c r="E134" s="53">
        <v>124</v>
      </c>
      <c r="F134" s="53">
        <v>147</v>
      </c>
      <c r="G134" s="53">
        <v>145</v>
      </c>
      <c r="H134" s="120"/>
      <c r="I134" s="225">
        <f t="shared" si="66"/>
        <v>520</v>
      </c>
      <c r="J134" s="58">
        <f t="shared" si="64"/>
        <v>520</v>
      </c>
      <c r="K134" s="53">
        <v>137</v>
      </c>
      <c r="L134" s="53">
        <v>140</v>
      </c>
      <c r="M134" s="53">
        <v>131</v>
      </c>
      <c r="N134" s="53">
        <v>124</v>
      </c>
      <c r="O134" s="120"/>
      <c r="P134" s="225">
        <f t="shared" si="62"/>
        <v>532</v>
      </c>
      <c r="Q134" s="58">
        <f t="shared" si="65"/>
        <v>532</v>
      </c>
      <c r="R134" s="478"/>
      <c r="S134" s="475"/>
      <c r="T134" s="484"/>
      <c r="U134" s="481"/>
    </row>
    <row r="135" spans="2:21" ht="13.5" customHeight="1" thickBot="1" x14ac:dyDescent="0.25">
      <c r="B135" s="493"/>
      <c r="C135" s="471"/>
      <c r="D135" s="233">
        <v>137</v>
      </c>
      <c r="E135" s="233">
        <v>151</v>
      </c>
      <c r="F135" s="233">
        <v>117</v>
      </c>
      <c r="G135" s="233">
        <v>128</v>
      </c>
      <c r="H135" s="234"/>
      <c r="I135" s="52">
        <f t="shared" si="66"/>
        <v>533</v>
      </c>
      <c r="J135" s="63">
        <f t="shared" si="64"/>
        <v>533</v>
      </c>
      <c r="K135" s="233"/>
      <c r="L135" s="233"/>
      <c r="M135" s="233"/>
      <c r="N135" s="233"/>
      <c r="O135" s="234"/>
      <c r="P135" s="52">
        <f t="shared" si="62"/>
        <v>0</v>
      </c>
      <c r="Q135" s="63" t="e">
        <f t="shared" si="65"/>
        <v>#DIV/0!</v>
      </c>
      <c r="R135" s="479"/>
      <c r="S135" s="476"/>
      <c r="T135" s="485"/>
      <c r="U135" s="482"/>
    </row>
    <row r="136" spans="2:21" ht="13.5" customHeight="1" thickBot="1" x14ac:dyDescent="0.25">
      <c r="B136" s="492">
        <v>7</v>
      </c>
      <c r="C136" s="469" t="s">
        <v>100</v>
      </c>
      <c r="D136" s="68">
        <v>109</v>
      </c>
      <c r="E136" s="68">
        <v>130</v>
      </c>
      <c r="F136" s="68">
        <v>139</v>
      </c>
      <c r="G136" s="68">
        <v>92</v>
      </c>
      <c r="H136" s="119"/>
      <c r="I136" s="57">
        <f t="shared" si="66"/>
        <v>470</v>
      </c>
      <c r="J136" s="58">
        <f t="shared" si="64"/>
        <v>470</v>
      </c>
      <c r="K136" s="68">
        <v>118</v>
      </c>
      <c r="L136" s="68">
        <v>139</v>
      </c>
      <c r="M136" s="68">
        <v>126</v>
      </c>
      <c r="N136" s="68">
        <v>117</v>
      </c>
      <c r="O136" s="119"/>
      <c r="P136" s="57">
        <f t="shared" si="62"/>
        <v>500</v>
      </c>
      <c r="Q136" s="58">
        <f t="shared" si="65"/>
        <v>500</v>
      </c>
      <c r="R136" s="478">
        <f>SUM(D136:H143,K136:O143)</f>
        <v>7269</v>
      </c>
      <c r="S136" s="475">
        <f t="shared" ref="S136" si="77">AVERAGE(D136:H143,K136:O143)*4</f>
        <v>484.6</v>
      </c>
      <c r="T136" s="484">
        <f>MAX(D136:H143,K136:O143)</f>
        <v>156</v>
      </c>
      <c r="U136" s="481">
        <f>RANK(S136,$S$88:$S$720)+COUNTIF($S$88:S136,S136)-1</f>
        <v>22</v>
      </c>
    </row>
    <row r="137" spans="2:21" ht="13.5" customHeight="1" thickBot="1" x14ac:dyDescent="0.25">
      <c r="B137" s="492"/>
      <c r="C137" s="469"/>
      <c r="D137" s="68">
        <v>123</v>
      </c>
      <c r="E137" s="68">
        <v>121</v>
      </c>
      <c r="F137" s="53">
        <v>124</v>
      </c>
      <c r="G137" s="53">
        <v>126</v>
      </c>
      <c r="H137" s="120"/>
      <c r="I137" s="115">
        <f t="shared" ref="I137" si="78">SUM(D137:H137)</f>
        <v>494</v>
      </c>
      <c r="J137" s="58">
        <f t="shared" si="64"/>
        <v>494</v>
      </c>
      <c r="K137" s="53">
        <v>131</v>
      </c>
      <c r="L137" s="53">
        <v>124</v>
      </c>
      <c r="M137" s="53">
        <v>139</v>
      </c>
      <c r="N137" s="53">
        <v>116</v>
      </c>
      <c r="O137" s="120"/>
      <c r="P137" s="115">
        <f t="shared" si="62"/>
        <v>510</v>
      </c>
      <c r="Q137" s="58">
        <f t="shared" si="65"/>
        <v>510</v>
      </c>
      <c r="R137" s="478"/>
      <c r="S137" s="475"/>
      <c r="T137" s="484"/>
      <c r="U137" s="481"/>
    </row>
    <row r="138" spans="2:21" ht="13.5" customHeight="1" thickBot="1" x14ac:dyDescent="0.25">
      <c r="B138" s="492"/>
      <c r="C138" s="469"/>
      <c r="D138" s="53">
        <v>130</v>
      </c>
      <c r="E138" s="53">
        <v>131</v>
      </c>
      <c r="F138" s="53">
        <v>121</v>
      </c>
      <c r="G138" s="53">
        <v>124</v>
      </c>
      <c r="H138" s="120"/>
      <c r="I138" s="55">
        <f t="shared" si="66"/>
        <v>506</v>
      </c>
      <c r="J138" s="58">
        <f t="shared" si="64"/>
        <v>506</v>
      </c>
      <c r="K138" s="53">
        <v>74</v>
      </c>
      <c r="L138" s="53">
        <v>123</v>
      </c>
      <c r="M138" s="53">
        <v>93</v>
      </c>
      <c r="N138" s="53">
        <v>100</v>
      </c>
      <c r="O138" s="120"/>
      <c r="P138" s="55">
        <f t="shared" si="62"/>
        <v>390</v>
      </c>
      <c r="Q138" s="58">
        <f t="shared" si="65"/>
        <v>390</v>
      </c>
      <c r="R138" s="478"/>
      <c r="S138" s="475"/>
      <c r="T138" s="484"/>
      <c r="U138" s="481"/>
    </row>
    <row r="139" spans="2:21" ht="13.5" customHeight="1" thickBot="1" x14ac:dyDescent="0.25">
      <c r="B139" s="492"/>
      <c r="C139" s="469"/>
      <c r="D139" s="53">
        <v>113</v>
      </c>
      <c r="E139" s="53">
        <v>116</v>
      </c>
      <c r="F139" s="53">
        <v>119</v>
      </c>
      <c r="G139" s="53">
        <v>125</v>
      </c>
      <c r="H139" s="120"/>
      <c r="I139" s="55">
        <f t="shared" si="66"/>
        <v>473</v>
      </c>
      <c r="J139" s="58">
        <f t="shared" si="64"/>
        <v>473</v>
      </c>
      <c r="K139" s="53">
        <v>106</v>
      </c>
      <c r="L139" s="53">
        <v>132</v>
      </c>
      <c r="M139" s="53">
        <v>123</v>
      </c>
      <c r="N139" s="53">
        <v>141</v>
      </c>
      <c r="O139" s="120"/>
      <c r="P139" s="55">
        <f t="shared" si="62"/>
        <v>502</v>
      </c>
      <c r="Q139" s="58">
        <f t="shared" si="65"/>
        <v>502</v>
      </c>
      <c r="R139" s="478"/>
      <c r="S139" s="475"/>
      <c r="T139" s="484"/>
      <c r="U139" s="481"/>
    </row>
    <row r="140" spans="2:21" ht="13.5" customHeight="1" thickBot="1" x14ac:dyDescent="0.25">
      <c r="B140" s="492"/>
      <c r="C140" s="470" t="s">
        <v>101</v>
      </c>
      <c r="D140" s="53">
        <v>124</v>
      </c>
      <c r="E140" s="53">
        <v>117</v>
      </c>
      <c r="F140" s="53">
        <v>138</v>
      </c>
      <c r="G140" s="53">
        <v>110</v>
      </c>
      <c r="H140" s="120"/>
      <c r="I140" s="55">
        <f t="shared" si="66"/>
        <v>489</v>
      </c>
      <c r="J140" s="58">
        <f t="shared" si="64"/>
        <v>489</v>
      </c>
      <c r="K140" s="53">
        <v>121</v>
      </c>
      <c r="L140" s="53">
        <v>135</v>
      </c>
      <c r="M140" s="53">
        <v>133</v>
      </c>
      <c r="N140" s="53">
        <v>118</v>
      </c>
      <c r="O140" s="120"/>
      <c r="P140" s="55">
        <f t="shared" si="62"/>
        <v>507</v>
      </c>
      <c r="Q140" s="58">
        <f t="shared" si="65"/>
        <v>507</v>
      </c>
      <c r="R140" s="478"/>
      <c r="S140" s="475"/>
      <c r="T140" s="484"/>
      <c r="U140" s="481"/>
    </row>
    <row r="141" spans="2:21" ht="13.5" customHeight="1" thickBot="1" x14ac:dyDescent="0.25">
      <c r="B141" s="492"/>
      <c r="C141" s="470"/>
      <c r="D141" s="53">
        <v>145</v>
      </c>
      <c r="E141" s="53">
        <v>130</v>
      </c>
      <c r="F141" s="53">
        <v>134</v>
      </c>
      <c r="G141" s="53">
        <v>125</v>
      </c>
      <c r="H141" s="120"/>
      <c r="I141" s="55">
        <f t="shared" si="66"/>
        <v>534</v>
      </c>
      <c r="J141" s="58">
        <f t="shared" si="64"/>
        <v>534</v>
      </c>
      <c r="K141" s="53">
        <v>116</v>
      </c>
      <c r="L141" s="53">
        <v>113</v>
      </c>
      <c r="M141" s="53">
        <v>156</v>
      </c>
      <c r="N141" s="53">
        <v>107</v>
      </c>
      <c r="O141" s="120"/>
      <c r="P141" s="55">
        <f t="shared" si="62"/>
        <v>492</v>
      </c>
      <c r="Q141" s="58">
        <f t="shared" si="65"/>
        <v>492</v>
      </c>
      <c r="R141" s="478"/>
      <c r="S141" s="475"/>
      <c r="T141" s="484"/>
      <c r="U141" s="481"/>
    </row>
    <row r="142" spans="2:21" ht="13.5" customHeight="1" thickBot="1" x14ac:dyDescent="0.25">
      <c r="B142" s="492"/>
      <c r="C142" s="470"/>
      <c r="D142" s="53">
        <v>101</v>
      </c>
      <c r="E142" s="53">
        <v>118</v>
      </c>
      <c r="F142" s="53">
        <v>119</v>
      </c>
      <c r="G142" s="53">
        <v>104</v>
      </c>
      <c r="H142" s="120"/>
      <c r="I142" s="55">
        <f t="shared" si="66"/>
        <v>442</v>
      </c>
      <c r="J142" s="58">
        <f t="shared" si="64"/>
        <v>442</v>
      </c>
      <c r="K142" s="53">
        <v>133</v>
      </c>
      <c r="L142" s="53">
        <v>103</v>
      </c>
      <c r="M142" s="53">
        <v>105</v>
      </c>
      <c r="N142" s="53">
        <v>112</v>
      </c>
      <c r="O142" s="120"/>
      <c r="P142" s="55">
        <f t="shared" si="62"/>
        <v>453</v>
      </c>
      <c r="Q142" s="58">
        <f t="shared" si="65"/>
        <v>453</v>
      </c>
      <c r="R142" s="478"/>
      <c r="S142" s="475"/>
      <c r="T142" s="484"/>
      <c r="U142" s="481"/>
    </row>
    <row r="143" spans="2:21" ht="13.5" customHeight="1" thickBot="1" x14ac:dyDescent="0.25">
      <c r="B143" s="492"/>
      <c r="C143" s="470"/>
      <c r="D143" s="230">
        <v>135</v>
      </c>
      <c r="E143" s="230">
        <v>113</v>
      </c>
      <c r="F143" s="230">
        <v>133</v>
      </c>
      <c r="G143" s="230">
        <v>126</v>
      </c>
      <c r="H143" s="231"/>
      <c r="I143" s="62">
        <f t="shared" si="66"/>
        <v>507</v>
      </c>
      <c r="J143" s="56">
        <f t="shared" si="64"/>
        <v>507</v>
      </c>
      <c r="K143" s="230"/>
      <c r="L143" s="230"/>
      <c r="M143" s="230"/>
      <c r="N143" s="230"/>
      <c r="O143" s="231"/>
      <c r="P143" s="62">
        <f t="shared" si="62"/>
        <v>0</v>
      </c>
      <c r="Q143" s="56" t="e">
        <f t="shared" si="65"/>
        <v>#DIV/0!</v>
      </c>
      <c r="R143" s="478"/>
      <c r="S143" s="475"/>
      <c r="T143" s="484"/>
      <c r="U143" s="481"/>
    </row>
    <row r="144" spans="2:21" ht="13.5" customHeight="1" thickBot="1" x14ac:dyDescent="0.25">
      <c r="B144" s="491">
        <v>8</v>
      </c>
      <c r="C144" s="472" t="s">
        <v>102</v>
      </c>
      <c r="D144" s="53">
        <v>149</v>
      </c>
      <c r="E144" s="53">
        <v>124</v>
      </c>
      <c r="F144" s="53">
        <v>130</v>
      </c>
      <c r="G144" s="53">
        <v>113</v>
      </c>
      <c r="H144" s="120"/>
      <c r="I144" s="60">
        <f t="shared" si="66"/>
        <v>516</v>
      </c>
      <c r="J144" s="232">
        <f t="shared" si="64"/>
        <v>516</v>
      </c>
      <c r="K144" s="53">
        <v>119</v>
      </c>
      <c r="L144" s="53">
        <v>129</v>
      </c>
      <c r="M144" s="53">
        <v>120</v>
      </c>
      <c r="N144" s="53">
        <v>151</v>
      </c>
      <c r="O144" s="120"/>
      <c r="P144" s="60">
        <f t="shared" si="62"/>
        <v>519</v>
      </c>
      <c r="Q144" s="232">
        <f t="shared" si="65"/>
        <v>519</v>
      </c>
      <c r="R144" s="477">
        <f>SUM(D144:H151,K144:O151)</f>
        <v>7706</v>
      </c>
      <c r="S144" s="488">
        <f t="shared" ref="S144" si="79">AVERAGE(D144:H151,K144:O151)*4</f>
        <v>513.73333333333335</v>
      </c>
      <c r="T144" s="483">
        <f>MAX(D144:H151,K144:O151)</f>
        <v>151</v>
      </c>
      <c r="U144" s="480">
        <f>RANK(S144,$S$88:$S$720)+COUNTIF($S$88:S144,S144)-1</f>
        <v>6</v>
      </c>
    </row>
    <row r="145" spans="2:21" ht="13.5" customHeight="1" thickBot="1" x14ac:dyDescent="0.25">
      <c r="B145" s="492"/>
      <c r="C145" s="469"/>
      <c r="D145" s="68">
        <v>127</v>
      </c>
      <c r="E145" s="68">
        <v>130</v>
      </c>
      <c r="F145" s="53">
        <v>127</v>
      </c>
      <c r="G145" s="53">
        <v>136</v>
      </c>
      <c r="H145" s="120"/>
      <c r="I145" s="60">
        <f t="shared" ref="I145" si="80">SUM(D145:H145)</f>
        <v>520</v>
      </c>
      <c r="J145" s="58">
        <f t="shared" si="64"/>
        <v>520</v>
      </c>
      <c r="K145" s="53">
        <v>131</v>
      </c>
      <c r="L145" s="53">
        <v>135</v>
      </c>
      <c r="M145" s="53">
        <v>131</v>
      </c>
      <c r="N145" s="53">
        <v>116</v>
      </c>
      <c r="O145" s="120"/>
      <c r="P145" s="60">
        <f t="shared" si="62"/>
        <v>513</v>
      </c>
      <c r="Q145" s="58">
        <f t="shared" si="65"/>
        <v>513</v>
      </c>
      <c r="R145" s="478"/>
      <c r="S145" s="475"/>
      <c r="T145" s="484"/>
      <c r="U145" s="481"/>
    </row>
    <row r="146" spans="2:21" ht="13.5" customHeight="1" thickBot="1" x14ac:dyDescent="0.25">
      <c r="B146" s="492"/>
      <c r="C146" s="469"/>
      <c r="D146" s="53">
        <v>122</v>
      </c>
      <c r="E146" s="53">
        <v>132</v>
      </c>
      <c r="F146" s="53">
        <v>119</v>
      </c>
      <c r="G146" s="53">
        <v>120</v>
      </c>
      <c r="H146" s="120"/>
      <c r="I146" s="227">
        <f t="shared" si="66"/>
        <v>493</v>
      </c>
      <c r="J146" s="58">
        <f t="shared" si="64"/>
        <v>493</v>
      </c>
      <c r="K146" s="53">
        <v>121</v>
      </c>
      <c r="L146" s="53">
        <v>135</v>
      </c>
      <c r="M146" s="53">
        <v>133</v>
      </c>
      <c r="N146" s="53">
        <v>140</v>
      </c>
      <c r="O146" s="120"/>
      <c r="P146" s="227">
        <f t="shared" si="62"/>
        <v>529</v>
      </c>
      <c r="Q146" s="58">
        <f t="shared" si="65"/>
        <v>529</v>
      </c>
      <c r="R146" s="478"/>
      <c r="S146" s="475"/>
      <c r="T146" s="484"/>
      <c r="U146" s="481"/>
    </row>
    <row r="147" spans="2:21" ht="13.5" customHeight="1" thickBot="1" x14ac:dyDescent="0.25">
      <c r="B147" s="492"/>
      <c r="C147" s="469"/>
      <c r="D147" s="53">
        <v>102</v>
      </c>
      <c r="E147" s="53">
        <v>126</v>
      </c>
      <c r="F147" s="53">
        <v>131</v>
      </c>
      <c r="G147" s="53">
        <v>131</v>
      </c>
      <c r="H147" s="120"/>
      <c r="I147" s="227">
        <f t="shared" si="66"/>
        <v>490</v>
      </c>
      <c r="J147" s="58">
        <f t="shared" si="64"/>
        <v>490</v>
      </c>
      <c r="K147" s="53">
        <v>131</v>
      </c>
      <c r="L147" s="53">
        <v>126</v>
      </c>
      <c r="M147" s="53">
        <v>127</v>
      </c>
      <c r="N147" s="53">
        <v>126</v>
      </c>
      <c r="O147" s="120"/>
      <c r="P147" s="227">
        <f t="shared" si="62"/>
        <v>510</v>
      </c>
      <c r="Q147" s="58">
        <f t="shared" si="65"/>
        <v>510</v>
      </c>
      <c r="R147" s="478"/>
      <c r="S147" s="475"/>
      <c r="T147" s="484"/>
      <c r="U147" s="481"/>
    </row>
    <row r="148" spans="2:21" ht="13.5" customHeight="1" thickBot="1" x14ac:dyDescent="0.25">
      <c r="B148" s="492"/>
      <c r="C148" s="470" t="s">
        <v>101</v>
      </c>
      <c r="D148" s="53">
        <v>118</v>
      </c>
      <c r="E148" s="53">
        <v>127</v>
      </c>
      <c r="F148" s="53">
        <v>127</v>
      </c>
      <c r="G148" s="53">
        <v>118</v>
      </c>
      <c r="H148" s="120"/>
      <c r="I148" s="227">
        <f t="shared" si="66"/>
        <v>490</v>
      </c>
      <c r="J148" s="58">
        <f t="shared" si="64"/>
        <v>490</v>
      </c>
      <c r="K148" s="53">
        <v>129</v>
      </c>
      <c r="L148" s="53">
        <v>111</v>
      </c>
      <c r="M148" s="53">
        <v>129</v>
      </c>
      <c r="N148" s="53">
        <v>127</v>
      </c>
      <c r="O148" s="120"/>
      <c r="P148" s="227">
        <f t="shared" si="62"/>
        <v>496</v>
      </c>
      <c r="Q148" s="58">
        <f t="shared" si="65"/>
        <v>496</v>
      </c>
      <c r="R148" s="478"/>
      <c r="S148" s="475"/>
      <c r="T148" s="484"/>
      <c r="U148" s="481"/>
    </row>
    <row r="149" spans="2:21" ht="13.5" customHeight="1" thickBot="1" x14ac:dyDescent="0.25">
      <c r="B149" s="492"/>
      <c r="C149" s="470"/>
      <c r="D149" s="53">
        <v>135</v>
      </c>
      <c r="E149" s="53">
        <v>127</v>
      </c>
      <c r="F149" s="53">
        <v>127</v>
      </c>
      <c r="G149" s="53">
        <v>119</v>
      </c>
      <c r="H149" s="120"/>
      <c r="I149" s="227">
        <f t="shared" si="66"/>
        <v>508</v>
      </c>
      <c r="J149" s="58">
        <f t="shared" si="64"/>
        <v>508</v>
      </c>
      <c r="K149" s="53">
        <v>122</v>
      </c>
      <c r="L149" s="53">
        <v>132</v>
      </c>
      <c r="M149" s="53">
        <v>146</v>
      </c>
      <c r="N149" s="53">
        <v>135</v>
      </c>
      <c r="O149" s="120"/>
      <c r="P149" s="227">
        <f t="shared" si="62"/>
        <v>535</v>
      </c>
      <c r="Q149" s="58">
        <f t="shared" si="65"/>
        <v>535</v>
      </c>
      <c r="R149" s="478"/>
      <c r="S149" s="475"/>
      <c r="T149" s="484"/>
      <c r="U149" s="481"/>
    </row>
    <row r="150" spans="2:21" ht="13.5" customHeight="1" thickBot="1" x14ac:dyDescent="0.25">
      <c r="B150" s="492"/>
      <c r="C150" s="470"/>
      <c r="D150" s="53">
        <v>129</v>
      </c>
      <c r="E150" s="53">
        <v>133</v>
      </c>
      <c r="F150" s="53">
        <v>132</v>
      </c>
      <c r="G150" s="53">
        <v>115</v>
      </c>
      <c r="H150" s="120"/>
      <c r="I150" s="227">
        <f t="shared" si="66"/>
        <v>509</v>
      </c>
      <c r="J150" s="58">
        <f t="shared" si="64"/>
        <v>509</v>
      </c>
      <c r="K150" s="53">
        <v>143</v>
      </c>
      <c r="L150" s="53">
        <v>128</v>
      </c>
      <c r="M150" s="53">
        <v>136</v>
      </c>
      <c r="N150" s="53">
        <v>140</v>
      </c>
      <c r="O150" s="120"/>
      <c r="P150" s="227">
        <f t="shared" si="62"/>
        <v>547</v>
      </c>
      <c r="Q150" s="58">
        <f t="shared" si="65"/>
        <v>547</v>
      </c>
      <c r="R150" s="478"/>
      <c r="S150" s="475"/>
      <c r="T150" s="484"/>
      <c r="U150" s="481"/>
    </row>
    <row r="151" spans="2:21" ht="13.5" customHeight="1" thickBot="1" x14ac:dyDescent="0.25">
      <c r="B151" s="493"/>
      <c r="C151" s="471"/>
      <c r="D151" s="233">
        <v>126</v>
      </c>
      <c r="E151" s="233">
        <v>134</v>
      </c>
      <c r="F151" s="233">
        <v>139</v>
      </c>
      <c r="G151" s="233">
        <v>132</v>
      </c>
      <c r="H151" s="234"/>
      <c r="I151" s="52">
        <f t="shared" si="66"/>
        <v>531</v>
      </c>
      <c r="J151" s="63">
        <f t="shared" si="64"/>
        <v>531</v>
      </c>
      <c r="K151" s="233"/>
      <c r="L151" s="233"/>
      <c r="M151" s="233"/>
      <c r="N151" s="233"/>
      <c r="O151" s="234"/>
      <c r="P151" s="52">
        <f t="shared" si="62"/>
        <v>0</v>
      </c>
      <c r="Q151" s="63" t="e">
        <f t="shared" si="65"/>
        <v>#DIV/0!</v>
      </c>
      <c r="R151" s="479"/>
      <c r="S151" s="476"/>
      <c r="T151" s="485"/>
      <c r="U151" s="482"/>
    </row>
    <row r="152" spans="2:21" ht="13.5" customHeight="1" thickBot="1" x14ac:dyDescent="0.25">
      <c r="B152" s="492">
        <v>9</v>
      </c>
      <c r="C152" s="469" t="s">
        <v>104</v>
      </c>
      <c r="D152" s="68">
        <v>124</v>
      </c>
      <c r="E152" s="68">
        <v>114</v>
      </c>
      <c r="F152" s="68">
        <v>117</v>
      </c>
      <c r="G152" s="68">
        <v>143</v>
      </c>
      <c r="H152" s="119"/>
      <c r="I152" s="57">
        <f t="shared" si="66"/>
        <v>498</v>
      </c>
      <c r="J152" s="58">
        <f t="shared" si="64"/>
        <v>498</v>
      </c>
      <c r="K152" s="68">
        <v>117</v>
      </c>
      <c r="L152" s="68">
        <v>121</v>
      </c>
      <c r="M152" s="68">
        <v>135</v>
      </c>
      <c r="N152" s="68">
        <v>130</v>
      </c>
      <c r="O152" s="119"/>
      <c r="P152" s="57">
        <f t="shared" ref="P152:P215" si="81">SUM(K152:O152)</f>
        <v>503</v>
      </c>
      <c r="Q152" s="58">
        <f t="shared" si="65"/>
        <v>503</v>
      </c>
      <c r="R152" s="478">
        <f>SUM(D152:H159,K152:O159)</f>
        <v>7675</v>
      </c>
      <c r="S152" s="475">
        <f t="shared" ref="S152" si="82">AVERAGE(D152:H159,K152:O159)*4</f>
        <v>511.66666666666669</v>
      </c>
      <c r="T152" s="484">
        <f>MAX(D152:H159,K152:O159)</f>
        <v>149</v>
      </c>
      <c r="U152" s="481">
        <f>RANK(S152,$S$88:$S$720)+COUNTIF($S$88:S152,S152)-1</f>
        <v>9</v>
      </c>
    </row>
    <row r="153" spans="2:21" ht="13.5" customHeight="1" thickBot="1" x14ac:dyDescent="0.25">
      <c r="B153" s="492"/>
      <c r="C153" s="469"/>
      <c r="D153" s="68">
        <v>121</v>
      </c>
      <c r="E153" s="68">
        <v>135</v>
      </c>
      <c r="F153" s="53">
        <v>132</v>
      </c>
      <c r="G153" s="53">
        <v>123</v>
      </c>
      <c r="H153" s="120"/>
      <c r="I153" s="115">
        <f t="shared" ref="I153" si="83">SUM(D153:H153)</f>
        <v>511</v>
      </c>
      <c r="J153" s="58">
        <f t="shared" ref="J153:J216" si="84">AVERAGE(D153:H153)*4</f>
        <v>511</v>
      </c>
      <c r="K153" s="53">
        <v>129</v>
      </c>
      <c r="L153" s="53">
        <v>121</v>
      </c>
      <c r="M153" s="53">
        <v>124</v>
      </c>
      <c r="N153" s="53">
        <v>131</v>
      </c>
      <c r="O153" s="120"/>
      <c r="P153" s="115">
        <f t="shared" si="81"/>
        <v>505</v>
      </c>
      <c r="Q153" s="58">
        <f t="shared" ref="Q153:Q216" si="85">AVERAGE(K153:O153)*4</f>
        <v>505</v>
      </c>
      <c r="R153" s="478"/>
      <c r="S153" s="475"/>
      <c r="T153" s="484"/>
      <c r="U153" s="481"/>
    </row>
    <row r="154" spans="2:21" ht="13.5" customHeight="1" thickBot="1" x14ac:dyDescent="0.25">
      <c r="B154" s="492"/>
      <c r="C154" s="469"/>
      <c r="D154" s="53">
        <v>140</v>
      </c>
      <c r="E154" s="53">
        <v>122</v>
      </c>
      <c r="F154" s="53">
        <v>134</v>
      </c>
      <c r="G154" s="53">
        <v>119</v>
      </c>
      <c r="H154" s="120"/>
      <c r="I154" s="55">
        <f t="shared" si="66"/>
        <v>515</v>
      </c>
      <c r="J154" s="58">
        <f t="shared" si="84"/>
        <v>515</v>
      </c>
      <c r="K154" s="53">
        <v>149</v>
      </c>
      <c r="L154" s="53">
        <v>134</v>
      </c>
      <c r="M154" s="53">
        <v>125</v>
      </c>
      <c r="N154" s="53">
        <v>131</v>
      </c>
      <c r="O154" s="120"/>
      <c r="P154" s="55">
        <f t="shared" si="81"/>
        <v>539</v>
      </c>
      <c r="Q154" s="58">
        <f t="shared" si="85"/>
        <v>539</v>
      </c>
      <c r="R154" s="478"/>
      <c r="S154" s="475"/>
      <c r="T154" s="484"/>
      <c r="U154" s="481"/>
    </row>
    <row r="155" spans="2:21" ht="13.5" customHeight="1" thickBot="1" x14ac:dyDescent="0.25">
      <c r="B155" s="492"/>
      <c r="C155" s="469"/>
      <c r="D155" s="53">
        <v>128</v>
      </c>
      <c r="E155" s="53">
        <v>118</v>
      </c>
      <c r="F155" s="53">
        <v>106</v>
      </c>
      <c r="G155" s="53">
        <v>110</v>
      </c>
      <c r="H155" s="120"/>
      <c r="I155" s="55">
        <f t="shared" si="66"/>
        <v>462</v>
      </c>
      <c r="J155" s="58">
        <f t="shared" si="84"/>
        <v>462</v>
      </c>
      <c r="K155" s="53">
        <v>122</v>
      </c>
      <c r="L155" s="53">
        <v>136</v>
      </c>
      <c r="M155" s="53">
        <v>137</v>
      </c>
      <c r="N155" s="53">
        <v>128</v>
      </c>
      <c r="O155" s="120"/>
      <c r="P155" s="55">
        <f t="shared" si="81"/>
        <v>523</v>
      </c>
      <c r="Q155" s="58">
        <f t="shared" si="85"/>
        <v>523</v>
      </c>
      <c r="R155" s="478"/>
      <c r="S155" s="475"/>
      <c r="T155" s="484"/>
      <c r="U155" s="481"/>
    </row>
    <row r="156" spans="2:21" ht="13.5" customHeight="1" thickBot="1" x14ac:dyDescent="0.25">
      <c r="B156" s="492"/>
      <c r="C156" s="470" t="s">
        <v>106</v>
      </c>
      <c r="D156" s="53">
        <v>148</v>
      </c>
      <c r="E156" s="53">
        <v>141</v>
      </c>
      <c r="F156" s="53">
        <v>140</v>
      </c>
      <c r="G156" s="53">
        <v>120</v>
      </c>
      <c r="H156" s="120"/>
      <c r="I156" s="55">
        <f t="shared" si="66"/>
        <v>549</v>
      </c>
      <c r="J156" s="58">
        <f t="shared" si="84"/>
        <v>549</v>
      </c>
      <c r="K156" s="53">
        <v>113</v>
      </c>
      <c r="L156" s="53">
        <v>135</v>
      </c>
      <c r="M156" s="53">
        <v>137</v>
      </c>
      <c r="N156" s="53">
        <v>117</v>
      </c>
      <c r="O156" s="120"/>
      <c r="P156" s="55">
        <f t="shared" si="81"/>
        <v>502</v>
      </c>
      <c r="Q156" s="58">
        <f t="shared" si="85"/>
        <v>502</v>
      </c>
      <c r="R156" s="478"/>
      <c r="S156" s="475"/>
      <c r="T156" s="484"/>
      <c r="U156" s="481"/>
    </row>
    <row r="157" spans="2:21" ht="13.5" customHeight="1" thickBot="1" x14ac:dyDescent="0.25">
      <c r="B157" s="492"/>
      <c r="C157" s="470"/>
      <c r="D157" s="53">
        <v>132</v>
      </c>
      <c r="E157" s="53">
        <v>128</v>
      </c>
      <c r="F157" s="53">
        <v>139</v>
      </c>
      <c r="G157" s="53">
        <v>134</v>
      </c>
      <c r="H157" s="120"/>
      <c r="I157" s="55">
        <f t="shared" si="66"/>
        <v>533</v>
      </c>
      <c r="J157" s="58">
        <f t="shared" si="84"/>
        <v>533</v>
      </c>
      <c r="K157" s="53">
        <v>127</v>
      </c>
      <c r="L157" s="53">
        <v>131</v>
      </c>
      <c r="M157" s="53">
        <v>119</v>
      </c>
      <c r="N157" s="53">
        <v>123</v>
      </c>
      <c r="O157" s="120"/>
      <c r="P157" s="55">
        <f t="shared" si="81"/>
        <v>500</v>
      </c>
      <c r="Q157" s="58">
        <f t="shared" si="85"/>
        <v>500</v>
      </c>
      <c r="R157" s="478"/>
      <c r="S157" s="475"/>
      <c r="T157" s="484"/>
      <c r="U157" s="481"/>
    </row>
    <row r="158" spans="2:21" ht="13.5" customHeight="1" thickBot="1" x14ac:dyDescent="0.25">
      <c r="B158" s="494"/>
      <c r="C158" s="470"/>
      <c r="D158" s="53">
        <v>129</v>
      </c>
      <c r="E158" s="53">
        <v>123</v>
      </c>
      <c r="F158" s="53">
        <v>144</v>
      </c>
      <c r="G158" s="53">
        <v>139</v>
      </c>
      <c r="H158" s="120"/>
      <c r="I158" s="55">
        <f t="shared" si="66"/>
        <v>535</v>
      </c>
      <c r="J158" s="58">
        <f t="shared" si="84"/>
        <v>535</v>
      </c>
      <c r="K158" s="53">
        <v>138</v>
      </c>
      <c r="L158" s="53">
        <v>126</v>
      </c>
      <c r="M158" s="53">
        <v>127</v>
      </c>
      <c r="N158" s="53">
        <v>109</v>
      </c>
      <c r="O158" s="120"/>
      <c r="P158" s="55">
        <f t="shared" si="81"/>
        <v>500</v>
      </c>
      <c r="Q158" s="58">
        <f t="shared" si="85"/>
        <v>500</v>
      </c>
      <c r="R158" s="477"/>
      <c r="S158" s="475"/>
      <c r="T158" s="483"/>
      <c r="U158" s="480"/>
    </row>
    <row r="159" spans="2:21" ht="13.5" customHeight="1" thickBot="1" x14ac:dyDescent="0.25">
      <c r="B159" s="495"/>
      <c r="C159" s="470"/>
      <c r="D159" s="230">
        <v>134</v>
      </c>
      <c r="E159" s="230">
        <v>118</v>
      </c>
      <c r="F159" s="230">
        <v>134</v>
      </c>
      <c r="G159" s="230">
        <v>114</v>
      </c>
      <c r="H159" s="231"/>
      <c r="I159" s="62">
        <f t="shared" si="66"/>
        <v>500</v>
      </c>
      <c r="J159" s="56">
        <f t="shared" si="84"/>
        <v>500</v>
      </c>
      <c r="K159" s="230"/>
      <c r="L159" s="230"/>
      <c r="M159" s="230"/>
      <c r="N159" s="230"/>
      <c r="O159" s="231"/>
      <c r="P159" s="62">
        <f t="shared" si="81"/>
        <v>0</v>
      </c>
      <c r="Q159" s="56" t="e">
        <f t="shared" si="85"/>
        <v>#DIV/0!</v>
      </c>
      <c r="R159" s="478"/>
      <c r="S159" s="475"/>
      <c r="T159" s="484"/>
      <c r="U159" s="481"/>
    </row>
    <row r="160" spans="2:21" ht="13.5" customHeight="1" thickBot="1" x14ac:dyDescent="0.25">
      <c r="B160" s="491">
        <v>10</v>
      </c>
      <c r="C160" s="472" t="s">
        <v>105</v>
      </c>
      <c r="D160" s="53">
        <v>117</v>
      </c>
      <c r="E160" s="53">
        <v>114</v>
      </c>
      <c r="F160" s="53">
        <v>135</v>
      </c>
      <c r="G160" s="53">
        <v>122</v>
      </c>
      <c r="H160" s="120"/>
      <c r="I160" s="60">
        <f t="shared" si="66"/>
        <v>488</v>
      </c>
      <c r="J160" s="232">
        <f t="shared" si="84"/>
        <v>488</v>
      </c>
      <c r="K160" s="53">
        <v>105</v>
      </c>
      <c r="L160" s="53">
        <v>148</v>
      </c>
      <c r="M160" s="53">
        <v>141</v>
      </c>
      <c r="N160" s="53">
        <v>117</v>
      </c>
      <c r="O160" s="120"/>
      <c r="P160" s="60">
        <f t="shared" si="81"/>
        <v>511</v>
      </c>
      <c r="Q160" s="232">
        <f t="shared" si="85"/>
        <v>511</v>
      </c>
      <c r="R160" s="477">
        <f>SUM(D160:H167,K160:O167)</f>
        <v>7577</v>
      </c>
      <c r="S160" s="488">
        <f t="shared" ref="S160" si="86">AVERAGE(D160:H167,K160:O167)*4</f>
        <v>505.13333333333333</v>
      </c>
      <c r="T160" s="483">
        <f>MAX(D160:H167,K160:O167)</f>
        <v>149</v>
      </c>
      <c r="U160" s="480">
        <f>RANK(S160,$S$88:$S$720)+COUNTIF($S$88:S160,S160)-1</f>
        <v>13</v>
      </c>
    </row>
    <row r="161" spans="2:21" ht="13.5" customHeight="1" thickBot="1" x14ac:dyDescent="0.25">
      <c r="B161" s="492"/>
      <c r="C161" s="469"/>
      <c r="D161" s="68">
        <v>111</v>
      </c>
      <c r="E161" s="68">
        <v>104</v>
      </c>
      <c r="F161" s="53">
        <v>127</v>
      </c>
      <c r="G161" s="53">
        <v>119</v>
      </c>
      <c r="H161" s="120"/>
      <c r="I161" s="60">
        <f t="shared" ref="I161" si="87">SUM(D161:H161)</f>
        <v>461</v>
      </c>
      <c r="J161" s="58">
        <f t="shared" si="84"/>
        <v>461</v>
      </c>
      <c r="K161" s="53">
        <v>118</v>
      </c>
      <c r="L161" s="53">
        <v>118</v>
      </c>
      <c r="M161" s="53">
        <v>128</v>
      </c>
      <c r="N161" s="53">
        <v>110</v>
      </c>
      <c r="O161" s="120"/>
      <c r="P161" s="60">
        <f t="shared" si="81"/>
        <v>474</v>
      </c>
      <c r="Q161" s="58">
        <f t="shared" si="85"/>
        <v>474</v>
      </c>
      <c r="R161" s="478"/>
      <c r="S161" s="475"/>
      <c r="T161" s="484"/>
      <c r="U161" s="481"/>
    </row>
    <row r="162" spans="2:21" ht="13.5" customHeight="1" thickBot="1" x14ac:dyDescent="0.25">
      <c r="B162" s="492"/>
      <c r="C162" s="469"/>
      <c r="D162" s="53">
        <v>132</v>
      </c>
      <c r="E162" s="53">
        <v>125</v>
      </c>
      <c r="F162" s="53">
        <v>142</v>
      </c>
      <c r="G162" s="53">
        <v>111</v>
      </c>
      <c r="H162" s="120"/>
      <c r="I162" s="227">
        <f t="shared" ref="I162:I234" si="88">SUM(D162:H162)</f>
        <v>510</v>
      </c>
      <c r="J162" s="58">
        <f t="shared" si="84"/>
        <v>510</v>
      </c>
      <c r="K162" s="53">
        <v>118</v>
      </c>
      <c r="L162" s="53">
        <v>143</v>
      </c>
      <c r="M162" s="53">
        <v>128</v>
      </c>
      <c r="N162" s="53">
        <v>131</v>
      </c>
      <c r="O162" s="120"/>
      <c r="P162" s="227">
        <f t="shared" si="81"/>
        <v>520</v>
      </c>
      <c r="Q162" s="58">
        <f t="shared" si="85"/>
        <v>520</v>
      </c>
      <c r="R162" s="478"/>
      <c r="S162" s="475"/>
      <c r="T162" s="484"/>
      <c r="U162" s="481"/>
    </row>
    <row r="163" spans="2:21" ht="13.5" customHeight="1" thickBot="1" x14ac:dyDescent="0.25">
      <c r="B163" s="492"/>
      <c r="C163" s="469"/>
      <c r="D163" s="53">
        <v>136</v>
      </c>
      <c r="E163" s="53">
        <v>139</v>
      </c>
      <c r="F163" s="53">
        <v>130</v>
      </c>
      <c r="G163" s="53">
        <v>134</v>
      </c>
      <c r="H163" s="120"/>
      <c r="I163" s="227">
        <f t="shared" si="88"/>
        <v>539</v>
      </c>
      <c r="J163" s="58">
        <f t="shared" si="84"/>
        <v>539</v>
      </c>
      <c r="K163" s="53">
        <v>128</v>
      </c>
      <c r="L163" s="53">
        <v>121</v>
      </c>
      <c r="M163" s="53">
        <v>125</v>
      </c>
      <c r="N163" s="53">
        <v>109</v>
      </c>
      <c r="O163" s="120"/>
      <c r="P163" s="227">
        <f t="shared" si="81"/>
        <v>483</v>
      </c>
      <c r="Q163" s="58">
        <f t="shared" si="85"/>
        <v>483</v>
      </c>
      <c r="R163" s="478"/>
      <c r="S163" s="475"/>
      <c r="T163" s="484"/>
      <c r="U163" s="481"/>
    </row>
    <row r="164" spans="2:21" ht="13.5" customHeight="1" thickBot="1" x14ac:dyDescent="0.25">
      <c r="B164" s="492"/>
      <c r="C164" s="470" t="s">
        <v>106</v>
      </c>
      <c r="D164" s="53">
        <v>122</v>
      </c>
      <c r="E164" s="53">
        <v>134</v>
      </c>
      <c r="F164" s="53">
        <v>136</v>
      </c>
      <c r="G164" s="53">
        <v>123</v>
      </c>
      <c r="H164" s="120"/>
      <c r="I164" s="227">
        <f t="shared" si="88"/>
        <v>515</v>
      </c>
      <c r="J164" s="58">
        <f t="shared" si="84"/>
        <v>515</v>
      </c>
      <c r="K164" s="53">
        <v>128</v>
      </c>
      <c r="L164" s="53">
        <v>137</v>
      </c>
      <c r="M164" s="53">
        <v>128</v>
      </c>
      <c r="N164" s="53">
        <v>135</v>
      </c>
      <c r="O164" s="120"/>
      <c r="P164" s="227">
        <f t="shared" si="81"/>
        <v>528</v>
      </c>
      <c r="Q164" s="58">
        <f t="shared" si="85"/>
        <v>528</v>
      </c>
      <c r="R164" s="478"/>
      <c r="S164" s="475"/>
      <c r="T164" s="484"/>
      <c r="U164" s="481"/>
    </row>
    <row r="165" spans="2:21" ht="13.5" customHeight="1" thickBot="1" x14ac:dyDescent="0.25">
      <c r="B165" s="492"/>
      <c r="C165" s="470"/>
      <c r="D165" s="53">
        <v>114</v>
      </c>
      <c r="E165" s="53">
        <v>121</v>
      </c>
      <c r="F165" s="53">
        <v>112</v>
      </c>
      <c r="G165" s="53">
        <v>132</v>
      </c>
      <c r="H165" s="120"/>
      <c r="I165" s="227">
        <f t="shared" si="88"/>
        <v>479</v>
      </c>
      <c r="J165" s="58">
        <f t="shared" si="84"/>
        <v>479</v>
      </c>
      <c r="K165" s="53">
        <v>142</v>
      </c>
      <c r="L165" s="53">
        <v>138</v>
      </c>
      <c r="M165" s="53">
        <v>125</v>
      </c>
      <c r="N165" s="53">
        <v>127</v>
      </c>
      <c r="O165" s="120"/>
      <c r="P165" s="227">
        <f t="shared" si="81"/>
        <v>532</v>
      </c>
      <c r="Q165" s="58">
        <f t="shared" si="85"/>
        <v>532</v>
      </c>
      <c r="R165" s="478"/>
      <c r="S165" s="475"/>
      <c r="T165" s="484"/>
      <c r="U165" s="481"/>
    </row>
    <row r="166" spans="2:21" ht="13.5" customHeight="1" thickBot="1" x14ac:dyDescent="0.25">
      <c r="B166" s="492"/>
      <c r="C166" s="470"/>
      <c r="D166" s="53">
        <v>123</v>
      </c>
      <c r="E166" s="53">
        <v>142</v>
      </c>
      <c r="F166" s="53">
        <v>136</v>
      </c>
      <c r="G166" s="53">
        <v>117</v>
      </c>
      <c r="H166" s="120"/>
      <c r="I166" s="227">
        <f t="shared" si="88"/>
        <v>518</v>
      </c>
      <c r="J166" s="58">
        <f t="shared" si="84"/>
        <v>518</v>
      </c>
      <c r="K166" s="53">
        <v>129</v>
      </c>
      <c r="L166" s="53">
        <v>120</v>
      </c>
      <c r="M166" s="53">
        <v>149</v>
      </c>
      <c r="N166" s="53">
        <v>126</v>
      </c>
      <c r="O166" s="120"/>
      <c r="P166" s="227">
        <f t="shared" si="81"/>
        <v>524</v>
      </c>
      <c r="Q166" s="58">
        <f t="shared" si="85"/>
        <v>524</v>
      </c>
      <c r="R166" s="478"/>
      <c r="S166" s="475"/>
      <c r="T166" s="484"/>
      <c r="U166" s="481"/>
    </row>
    <row r="167" spans="2:21" ht="13.5" customHeight="1" thickBot="1" x14ac:dyDescent="0.25">
      <c r="B167" s="493"/>
      <c r="C167" s="471"/>
      <c r="D167" s="233">
        <v>122</v>
      </c>
      <c r="E167" s="233">
        <v>114</v>
      </c>
      <c r="F167" s="233">
        <v>133</v>
      </c>
      <c r="G167" s="233">
        <v>126</v>
      </c>
      <c r="H167" s="234"/>
      <c r="I167" s="52">
        <f t="shared" si="88"/>
        <v>495</v>
      </c>
      <c r="J167" s="63">
        <f t="shared" si="84"/>
        <v>495</v>
      </c>
      <c r="K167" s="233"/>
      <c r="L167" s="233"/>
      <c r="M167" s="233"/>
      <c r="N167" s="233"/>
      <c r="O167" s="234"/>
      <c r="P167" s="52">
        <f t="shared" si="81"/>
        <v>0</v>
      </c>
      <c r="Q167" s="63" t="e">
        <f t="shared" si="85"/>
        <v>#DIV/0!</v>
      </c>
      <c r="R167" s="479"/>
      <c r="S167" s="476"/>
      <c r="T167" s="485"/>
      <c r="U167" s="482"/>
    </row>
    <row r="168" spans="2:21" ht="13.5" customHeight="1" thickBot="1" x14ac:dyDescent="0.25">
      <c r="B168" s="492">
        <v>11</v>
      </c>
      <c r="C168" s="469" t="s">
        <v>107</v>
      </c>
      <c r="D168" s="68">
        <v>119</v>
      </c>
      <c r="E168" s="68">
        <v>123</v>
      </c>
      <c r="F168" s="68">
        <v>131</v>
      </c>
      <c r="G168" s="68">
        <v>111</v>
      </c>
      <c r="H168" s="119"/>
      <c r="I168" s="57">
        <f t="shared" si="88"/>
        <v>484</v>
      </c>
      <c r="J168" s="58">
        <f t="shared" si="84"/>
        <v>484</v>
      </c>
      <c r="K168" s="68">
        <v>119</v>
      </c>
      <c r="L168" s="68">
        <v>130</v>
      </c>
      <c r="M168" s="68">
        <v>121</v>
      </c>
      <c r="N168" s="68">
        <v>118</v>
      </c>
      <c r="O168" s="119"/>
      <c r="P168" s="57">
        <f t="shared" si="81"/>
        <v>488</v>
      </c>
      <c r="Q168" s="58">
        <f t="shared" si="85"/>
        <v>488</v>
      </c>
      <c r="R168" s="478">
        <f>SUM(D168:H175,K168:O175)</f>
        <v>7330</v>
      </c>
      <c r="S168" s="475">
        <f t="shared" ref="S168" si="89">AVERAGE(D168:H175,K168:O175)*4</f>
        <v>488.66666666666669</v>
      </c>
      <c r="T168" s="484">
        <f>MAX(D168:H175,K168:O175)</f>
        <v>150</v>
      </c>
      <c r="U168" s="481">
        <f>RANK(S168,$S$88:$S$720)+COUNTIF($S$88:S168,S168)-1</f>
        <v>17</v>
      </c>
    </row>
    <row r="169" spans="2:21" ht="13.5" customHeight="1" thickBot="1" x14ac:dyDescent="0.25">
      <c r="B169" s="492"/>
      <c r="C169" s="469"/>
      <c r="D169" s="68">
        <v>104</v>
      </c>
      <c r="E169" s="68">
        <v>136</v>
      </c>
      <c r="F169" s="53">
        <v>113</v>
      </c>
      <c r="G169" s="53">
        <v>146</v>
      </c>
      <c r="H169" s="120"/>
      <c r="I169" s="115">
        <f t="shared" ref="I169" si="90">SUM(D169:H169)</f>
        <v>499</v>
      </c>
      <c r="J169" s="58">
        <f t="shared" si="84"/>
        <v>499</v>
      </c>
      <c r="K169" s="53">
        <v>124</v>
      </c>
      <c r="L169" s="53">
        <v>114</v>
      </c>
      <c r="M169" s="53">
        <v>114</v>
      </c>
      <c r="N169" s="53">
        <v>130</v>
      </c>
      <c r="O169" s="120"/>
      <c r="P169" s="115">
        <f t="shared" si="81"/>
        <v>482</v>
      </c>
      <c r="Q169" s="58">
        <f t="shared" si="85"/>
        <v>482</v>
      </c>
      <c r="R169" s="478"/>
      <c r="S169" s="475"/>
      <c r="T169" s="484"/>
      <c r="U169" s="481"/>
    </row>
    <row r="170" spans="2:21" ht="13.5" customHeight="1" thickBot="1" x14ac:dyDescent="0.25">
      <c r="B170" s="492"/>
      <c r="C170" s="469"/>
      <c r="D170" s="53">
        <v>122</v>
      </c>
      <c r="E170" s="53">
        <v>102</v>
      </c>
      <c r="F170" s="53">
        <v>120</v>
      </c>
      <c r="G170" s="53">
        <v>130</v>
      </c>
      <c r="H170" s="120"/>
      <c r="I170" s="55">
        <f t="shared" si="88"/>
        <v>474</v>
      </c>
      <c r="J170" s="58">
        <f t="shared" si="84"/>
        <v>474</v>
      </c>
      <c r="K170" s="53">
        <v>141</v>
      </c>
      <c r="L170" s="53">
        <v>125</v>
      </c>
      <c r="M170" s="53">
        <v>134</v>
      </c>
      <c r="N170" s="53">
        <v>114</v>
      </c>
      <c r="O170" s="120"/>
      <c r="P170" s="55">
        <f t="shared" si="81"/>
        <v>514</v>
      </c>
      <c r="Q170" s="58">
        <f t="shared" si="85"/>
        <v>514</v>
      </c>
      <c r="R170" s="478"/>
      <c r="S170" s="475"/>
      <c r="T170" s="484"/>
      <c r="U170" s="481"/>
    </row>
    <row r="171" spans="2:21" ht="13.5" customHeight="1" thickBot="1" x14ac:dyDescent="0.25">
      <c r="B171" s="492"/>
      <c r="C171" s="469"/>
      <c r="D171" s="53">
        <v>135</v>
      </c>
      <c r="E171" s="53">
        <v>119</v>
      </c>
      <c r="F171" s="53">
        <v>127</v>
      </c>
      <c r="G171" s="53">
        <v>126</v>
      </c>
      <c r="H171" s="120"/>
      <c r="I171" s="55">
        <f t="shared" si="88"/>
        <v>507</v>
      </c>
      <c r="J171" s="58">
        <f t="shared" si="84"/>
        <v>507</v>
      </c>
      <c r="K171" s="53">
        <v>119</v>
      </c>
      <c r="L171" s="53">
        <v>109</v>
      </c>
      <c r="M171" s="53">
        <v>127</v>
      </c>
      <c r="N171" s="53">
        <v>111</v>
      </c>
      <c r="O171" s="120"/>
      <c r="P171" s="55">
        <f t="shared" si="81"/>
        <v>466</v>
      </c>
      <c r="Q171" s="58">
        <f t="shared" si="85"/>
        <v>466</v>
      </c>
      <c r="R171" s="478"/>
      <c r="S171" s="475"/>
      <c r="T171" s="484"/>
      <c r="U171" s="481"/>
    </row>
    <row r="172" spans="2:21" ht="13.5" customHeight="1" thickBot="1" x14ac:dyDescent="0.25">
      <c r="B172" s="492"/>
      <c r="C172" s="470" t="s">
        <v>108</v>
      </c>
      <c r="D172" s="53">
        <v>107</v>
      </c>
      <c r="E172" s="53">
        <v>139</v>
      </c>
      <c r="F172" s="53">
        <v>117</v>
      </c>
      <c r="G172" s="53">
        <v>130</v>
      </c>
      <c r="H172" s="120"/>
      <c r="I172" s="55">
        <f t="shared" si="88"/>
        <v>493</v>
      </c>
      <c r="J172" s="58">
        <f t="shared" si="84"/>
        <v>493</v>
      </c>
      <c r="K172" s="53">
        <v>128</v>
      </c>
      <c r="L172" s="53">
        <v>119</v>
      </c>
      <c r="M172" s="53">
        <v>115</v>
      </c>
      <c r="N172" s="53">
        <v>123</v>
      </c>
      <c r="O172" s="120"/>
      <c r="P172" s="55">
        <f t="shared" si="81"/>
        <v>485</v>
      </c>
      <c r="Q172" s="58">
        <f t="shared" si="85"/>
        <v>485</v>
      </c>
      <c r="R172" s="478"/>
      <c r="S172" s="475"/>
      <c r="T172" s="484"/>
      <c r="U172" s="481"/>
    </row>
    <row r="173" spans="2:21" ht="13.5" customHeight="1" thickBot="1" x14ac:dyDescent="0.25">
      <c r="B173" s="492"/>
      <c r="C173" s="470"/>
      <c r="D173" s="53">
        <v>126</v>
      </c>
      <c r="E173" s="53">
        <v>113</v>
      </c>
      <c r="F173" s="53">
        <v>110</v>
      </c>
      <c r="G173" s="53">
        <v>105</v>
      </c>
      <c r="H173" s="120"/>
      <c r="I173" s="55">
        <f t="shared" si="88"/>
        <v>454</v>
      </c>
      <c r="J173" s="58">
        <f t="shared" si="84"/>
        <v>454</v>
      </c>
      <c r="K173" s="53">
        <v>124</v>
      </c>
      <c r="L173" s="53">
        <v>117</v>
      </c>
      <c r="M173" s="53">
        <v>133</v>
      </c>
      <c r="N173" s="53">
        <v>116</v>
      </c>
      <c r="O173" s="120"/>
      <c r="P173" s="55">
        <f t="shared" si="81"/>
        <v>490</v>
      </c>
      <c r="Q173" s="58">
        <f t="shared" si="85"/>
        <v>490</v>
      </c>
      <c r="R173" s="478"/>
      <c r="S173" s="475"/>
      <c r="T173" s="484"/>
      <c r="U173" s="481"/>
    </row>
    <row r="174" spans="2:21" ht="13.5" customHeight="1" thickBot="1" x14ac:dyDescent="0.25">
      <c r="B174" s="492"/>
      <c r="C174" s="470"/>
      <c r="D174" s="53">
        <v>112</v>
      </c>
      <c r="E174" s="53">
        <v>118</v>
      </c>
      <c r="F174" s="53">
        <v>134</v>
      </c>
      <c r="G174" s="53">
        <v>150</v>
      </c>
      <c r="H174" s="120"/>
      <c r="I174" s="55">
        <f t="shared" si="88"/>
        <v>514</v>
      </c>
      <c r="J174" s="58">
        <f t="shared" si="84"/>
        <v>514</v>
      </c>
      <c r="K174" s="53">
        <v>138</v>
      </c>
      <c r="L174" s="53">
        <v>117</v>
      </c>
      <c r="M174" s="53">
        <v>120</v>
      </c>
      <c r="N174" s="53">
        <v>131</v>
      </c>
      <c r="O174" s="120"/>
      <c r="P174" s="55">
        <f t="shared" si="81"/>
        <v>506</v>
      </c>
      <c r="Q174" s="58">
        <f t="shared" si="85"/>
        <v>506</v>
      </c>
      <c r="R174" s="478"/>
      <c r="S174" s="475"/>
      <c r="T174" s="484"/>
      <c r="U174" s="481"/>
    </row>
    <row r="175" spans="2:21" ht="13.5" customHeight="1" thickBot="1" x14ac:dyDescent="0.25">
      <c r="B175" s="492"/>
      <c r="C175" s="470"/>
      <c r="D175" s="230">
        <v>123</v>
      </c>
      <c r="E175" s="230">
        <v>125</v>
      </c>
      <c r="F175" s="230">
        <v>111</v>
      </c>
      <c r="G175" s="230">
        <v>115</v>
      </c>
      <c r="H175" s="231"/>
      <c r="I175" s="62">
        <f t="shared" si="88"/>
        <v>474</v>
      </c>
      <c r="J175" s="56">
        <f t="shared" si="84"/>
        <v>474</v>
      </c>
      <c r="K175" s="230"/>
      <c r="L175" s="230"/>
      <c r="M175" s="230"/>
      <c r="N175" s="230"/>
      <c r="O175" s="231"/>
      <c r="P175" s="62">
        <f t="shared" si="81"/>
        <v>0</v>
      </c>
      <c r="Q175" s="56" t="e">
        <f t="shared" si="85"/>
        <v>#DIV/0!</v>
      </c>
      <c r="R175" s="478"/>
      <c r="S175" s="475"/>
      <c r="T175" s="484"/>
      <c r="U175" s="481"/>
    </row>
    <row r="176" spans="2:21" ht="13.5" customHeight="1" thickBot="1" x14ac:dyDescent="0.25">
      <c r="B176" s="491">
        <v>12</v>
      </c>
      <c r="C176" s="472" t="s">
        <v>109</v>
      </c>
      <c r="D176" s="53">
        <v>151</v>
      </c>
      <c r="E176" s="53">
        <v>116</v>
      </c>
      <c r="F176" s="53">
        <v>123</v>
      </c>
      <c r="G176" s="53">
        <v>118</v>
      </c>
      <c r="H176" s="120"/>
      <c r="I176" s="60">
        <f t="shared" si="88"/>
        <v>508</v>
      </c>
      <c r="J176" s="232">
        <f t="shared" si="84"/>
        <v>508</v>
      </c>
      <c r="K176" s="53">
        <v>123</v>
      </c>
      <c r="L176" s="53">
        <v>121</v>
      </c>
      <c r="M176" s="53">
        <v>123</v>
      </c>
      <c r="N176" s="53">
        <v>139</v>
      </c>
      <c r="O176" s="120"/>
      <c r="P176" s="60">
        <f t="shared" si="81"/>
        <v>506</v>
      </c>
      <c r="Q176" s="232">
        <f t="shared" si="85"/>
        <v>506</v>
      </c>
      <c r="R176" s="477">
        <f>SUM(D176:H183,K176:O183)</f>
        <v>7809</v>
      </c>
      <c r="S176" s="488">
        <f t="shared" ref="S176" si="91">AVERAGE(D176:H183,K176:O183)*4</f>
        <v>520.6</v>
      </c>
      <c r="T176" s="483">
        <f>MAX(D176:H183,K176:O183)</f>
        <v>151</v>
      </c>
      <c r="U176" s="480">
        <f>RANK(S176,$S$88:$S$720)+COUNTIF($S$88:S176,S176)-1</f>
        <v>2</v>
      </c>
    </row>
    <row r="177" spans="2:21" ht="13.5" customHeight="1" thickBot="1" x14ac:dyDescent="0.25">
      <c r="B177" s="492"/>
      <c r="C177" s="469"/>
      <c r="D177" s="68">
        <v>135</v>
      </c>
      <c r="E177" s="68">
        <v>138</v>
      </c>
      <c r="F177" s="53">
        <v>131</v>
      </c>
      <c r="G177" s="53">
        <v>122</v>
      </c>
      <c r="H177" s="120"/>
      <c r="I177" s="60">
        <f t="shared" ref="I177" si="92">SUM(D177:H177)</f>
        <v>526</v>
      </c>
      <c r="J177" s="58">
        <f t="shared" si="84"/>
        <v>526</v>
      </c>
      <c r="K177" s="53">
        <v>132</v>
      </c>
      <c r="L177" s="53">
        <v>125</v>
      </c>
      <c r="M177" s="53">
        <v>141</v>
      </c>
      <c r="N177" s="53">
        <v>122</v>
      </c>
      <c r="O177" s="120"/>
      <c r="P177" s="60">
        <f t="shared" si="81"/>
        <v>520</v>
      </c>
      <c r="Q177" s="58">
        <f t="shared" si="85"/>
        <v>520</v>
      </c>
      <c r="R177" s="478"/>
      <c r="S177" s="475"/>
      <c r="T177" s="484"/>
      <c r="U177" s="481"/>
    </row>
    <row r="178" spans="2:21" ht="13.5" customHeight="1" thickBot="1" x14ac:dyDescent="0.25">
      <c r="B178" s="492"/>
      <c r="C178" s="469"/>
      <c r="D178" s="53">
        <v>145</v>
      </c>
      <c r="E178" s="53">
        <v>128</v>
      </c>
      <c r="F178" s="53">
        <v>123</v>
      </c>
      <c r="G178" s="53">
        <v>111</v>
      </c>
      <c r="H178" s="120"/>
      <c r="I178" s="227">
        <f t="shared" si="88"/>
        <v>507</v>
      </c>
      <c r="J178" s="58">
        <f t="shared" si="84"/>
        <v>507</v>
      </c>
      <c r="K178" s="53">
        <v>140</v>
      </c>
      <c r="L178" s="53">
        <v>126</v>
      </c>
      <c r="M178" s="53">
        <v>129</v>
      </c>
      <c r="N178" s="53">
        <v>128</v>
      </c>
      <c r="O178" s="120"/>
      <c r="P178" s="227">
        <f t="shared" si="81"/>
        <v>523</v>
      </c>
      <c r="Q178" s="58">
        <f t="shared" si="85"/>
        <v>523</v>
      </c>
      <c r="R178" s="478"/>
      <c r="S178" s="475"/>
      <c r="T178" s="484"/>
      <c r="U178" s="481"/>
    </row>
    <row r="179" spans="2:21" ht="13.5" customHeight="1" thickBot="1" x14ac:dyDescent="0.25">
      <c r="B179" s="492"/>
      <c r="C179" s="469"/>
      <c r="D179" s="53">
        <v>130</v>
      </c>
      <c r="E179" s="53">
        <v>134</v>
      </c>
      <c r="F179" s="53">
        <v>138</v>
      </c>
      <c r="G179" s="53">
        <v>122</v>
      </c>
      <c r="H179" s="120"/>
      <c r="I179" s="227">
        <f t="shared" si="88"/>
        <v>524</v>
      </c>
      <c r="J179" s="58">
        <f t="shared" si="84"/>
        <v>524</v>
      </c>
      <c r="K179" s="53">
        <v>130</v>
      </c>
      <c r="L179" s="53">
        <v>143</v>
      </c>
      <c r="M179" s="53">
        <v>129</v>
      </c>
      <c r="N179" s="53">
        <v>135</v>
      </c>
      <c r="O179" s="120"/>
      <c r="P179" s="227">
        <f t="shared" si="81"/>
        <v>537</v>
      </c>
      <c r="Q179" s="58">
        <f t="shared" si="85"/>
        <v>537</v>
      </c>
      <c r="R179" s="478"/>
      <c r="S179" s="475"/>
      <c r="T179" s="484"/>
      <c r="U179" s="481"/>
    </row>
    <row r="180" spans="2:21" ht="13.5" customHeight="1" thickBot="1" x14ac:dyDescent="0.25">
      <c r="B180" s="492"/>
      <c r="C180" s="470" t="s">
        <v>108</v>
      </c>
      <c r="D180" s="53">
        <v>150</v>
      </c>
      <c r="E180" s="53">
        <v>130</v>
      </c>
      <c r="F180" s="53">
        <v>133</v>
      </c>
      <c r="G180" s="53">
        <v>127</v>
      </c>
      <c r="H180" s="120"/>
      <c r="I180" s="227">
        <f t="shared" si="88"/>
        <v>540</v>
      </c>
      <c r="J180" s="58">
        <f t="shared" si="84"/>
        <v>540</v>
      </c>
      <c r="K180" s="53">
        <v>123</v>
      </c>
      <c r="L180" s="53">
        <v>144</v>
      </c>
      <c r="M180" s="53">
        <v>138</v>
      </c>
      <c r="N180" s="53">
        <v>118</v>
      </c>
      <c r="O180" s="120"/>
      <c r="P180" s="227">
        <f t="shared" si="81"/>
        <v>523</v>
      </c>
      <c r="Q180" s="58">
        <f t="shared" si="85"/>
        <v>523</v>
      </c>
      <c r="R180" s="478"/>
      <c r="S180" s="475"/>
      <c r="T180" s="484"/>
      <c r="U180" s="481"/>
    </row>
    <row r="181" spans="2:21" ht="13.5" customHeight="1" thickBot="1" x14ac:dyDescent="0.25">
      <c r="B181" s="492"/>
      <c r="C181" s="470"/>
      <c r="D181" s="53">
        <v>133</v>
      </c>
      <c r="E181" s="53">
        <v>148</v>
      </c>
      <c r="F181" s="53">
        <v>149</v>
      </c>
      <c r="G181" s="53">
        <v>122</v>
      </c>
      <c r="H181" s="120"/>
      <c r="I181" s="227">
        <f t="shared" si="88"/>
        <v>552</v>
      </c>
      <c r="J181" s="58">
        <f t="shared" si="84"/>
        <v>552</v>
      </c>
      <c r="K181" s="53">
        <v>123</v>
      </c>
      <c r="L181" s="53">
        <v>128</v>
      </c>
      <c r="M181" s="53">
        <v>127</v>
      </c>
      <c r="N181" s="53">
        <v>134</v>
      </c>
      <c r="O181" s="120"/>
      <c r="P181" s="227">
        <f t="shared" si="81"/>
        <v>512</v>
      </c>
      <c r="Q181" s="58">
        <f t="shared" si="85"/>
        <v>512</v>
      </c>
      <c r="R181" s="478"/>
      <c r="S181" s="475"/>
      <c r="T181" s="484"/>
      <c r="U181" s="481"/>
    </row>
    <row r="182" spans="2:21" ht="13.5" customHeight="1" thickBot="1" x14ac:dyDescent="0.25">
      <c r="B182" s="492"/>
      <c r="C182" s="470"/>
      <c r="D182" s="53">
        <v>131</v>
      </c>
      <c r="E182" s="53">
        <v>128</v>
      </c>
      <c r="F182" s="53">
        <v>130</v>
      </c>
      <c r="G182" s="53">
        <v>109</v>
      </c>
      <c r="H182" s="120"/>
      <c r="I182" s="227">
        <f t="shared" si="88"/>
        <v>498</v>
      </c>
      <c r="J182" s="58">
        <f t="shared" si="84"/>
        <v>498</v>
      </c>
      <c r="K182" s="53">
        <v>128</v>
      </c>
      <c r="L182" s="53">
        <v>139</v>
      </c>
      <c r="M182" s="53">
        <v>149</v>
      </c>
      <c r="N182" s="53">
        <v>136</v>
      </c>
      <c r="O182" s="120"/>
      <c r="P182" s="227">
        <f t="shared" si="81"/>
        <v>552</v>
      </c>
      <c r="Q182" s="58">
        <f t="shared" si="85"/>
        <v>552</v>
      </c>
      <c r="R182" s="478"/>
      <c r="S182" s="475"/>
      <c r="T182" s="484"/>
      <c r="U182" s="481"/>
    </row>
    <row r="183" spans="2:21" ht="13.5" customHeight="1" thickBot="1" x14ac:dyDescent="0.25">
      <c r="B183" s="493"/>
      <c r="C183" s="471"/>
      <c r="D183" s="233">
        <v>114</v>
      </c>
      <c r="E183" s="233">
        <v>122</v>
      </c>
      <c r="F183" s="233">
        <v>124</v>
      </c>
      <c r="G183" s="233">
        <v>121</v>
      </c>
      <c r="H183" s="234"/>
      <c r="I183" s="52">
        <f t="shared" si="88"/>
        <v>481</v>
      </c>
      <c r="J183" s="63">
        <f t="shared" si="84"/>
        <v>481</v>
      </c>
      <c r="K183" s="233"/>
      <c r="L183" s="233"/>
      <c r="M183" s="233"/>
      <c r="N183" s="233"/>
      <c r="O183" s="234"/>
      <c r="P183" s="52">
        <f t="shared" si="81"/>
        <v>0</v>
      </c>
      <c r="Q183" s="63" t="e">
        <f t="shared" si="85"/>
        <v>#DIV/0!</v>
      </c>
      <c r="R183" s="479"/>
      <c r="S183" s="476"/>
      <c r="T183" s="485"/>
      <c r="U183" s="482"/>
    </row>
    <row r="184" spans="2:21" ht="13.5" customHeight="1" thickBot="1" x14ac:dyDescent="0.25">
      <c r="B184" s="492">
        <v>13</v>
      </c>
      <c r="C184" s="469" t="s">
        <v>110</v>
      </c>
      <c r="D184" s="68">
        <v>118</v>
      </c>
      <c r="E184" s="68">
        <v>111</v>
      </c>
      <c r="F184" s="68">
        <v>120</v>
      </c>
      <c r="G184" s="68">
        <v>127</v>
      </c>
      <c r="H184" s="119"/>
      <c r="I184" s="57">
        <f t="shared" si="88"/>
        <v>476</v>
      </c>
      <c r="J184" s="58">
        <f t="shared" si="84"/>
        <v>476</v>
      </c>
      <c r="K184" s="68"/>
      <c r="L184" s="68"/>
      <c r="M184" s="68"/>
      <c r="N184" s="68"/>
      <c r="O184" s="119"/>
      <c r="P184" s="57">
        <f t="shared" si="81"/>
        <v>0</v>
      </c>
      <c r="Q184" s="58" t="e">
        <f t="shared" si="85"/>
        <v>#DIV/0!</v>
      </c>
      <c r="R184" s="478">
        <f>SUM(D184:H191,K184:O191)</f>
        <v>3807</v>
      </c>
      <c r="S184" s="475">
        <f t="shared" ref="S184" si="93">AVERAGE(D184:H191,K184:O191)*4</f>
        <v>475.875</v>
      </c>
      <c r="T184" s="484">
        <f>MAX(D184:H191,K184:O191)</f>
        <v>140</v>
      </c>
      <c r="U184" s="481">
        <f>RANK(S184,$S$88:$S$720)+COUNTIF($S$88:S184,S184)-1</f>
        <v>25</v>
      </c>
    </row>
    <row r="185" spans="2:21" ht="13.5" customHeight="1" thickBot="1" x14ac:dyDescent="0.25">
      <c r="B185" s="492"/>
      <c r="C185" s="469"/>
      <c r="D185" s="68">
        <v>103</v>
      </c>
      <c r="E185" s="68">
        <v>107</v>
      </c>
      <c r="F185" s="53">
        <v>131</v>
      </c>
      <c r="G185" s="53">
        <v>121</v>
      </c>
      <c r="H185" s="120"/>
      <c r="I185" s="115">
        <f t="shared" ref="I185" si="94">SUM(D185:H185)</f>
        <v>462</v>
      </c>
      <c r="J185" s="58">
        <f t="shared" si="84"/>
        <v>462</v>
      </c>
      <c r="K185" s="53"/>
      <c r="L185" s="53"/>
      <c r="M185" s="53"/>
      <c r="N185" s="53"/>
      <c r="O185" s="120"/>
      <c r="P185" s="115">
        <f t="shared" si="81"/>
        <v>0</v>
      </c>
      <c r="Q185" s="58" t="e">
        <f t="shared" si="85"/>
        <v>#DIV/0!</v>
      </c>
      <c r="R185" s="478"/>
      <c r="S185" s="475"/>
      <c r="T185" s="484"/>
      <c r="U185" s="481"/>
    </row>
    <row r="186" spans="2:21" ht="13.5" customHeight="1" thickBot="1" x14ac:dyDescent="0.25">
      <c r="B186" s="492"/>
      <c r="C186" s="469"/>
      <c r="D186" s="53">
        <v>124</v>
      </c>
      <c r="E186" s="53">
        <v>108</v>
      </c>
      <c r="F186" s="53">
        <v>118</v>
      </c>
      <c r="G186" s="53">
        <v>108</v>
      </c>
      <c r="H186" s="120"/>
      <c r="I186" s="55">
        <f t="shared" si="88"/>
        <v>458</v>
      </c>
      <c r="J186" s="58">
        <f t="shared" si="84"/>
        <v>458</v>
      </c>
      <c r="K186" s="53"/>
      <c r="L186" s="53"/>
      <c r="M186" s="53"/>
      <c r="N186" s="53"/>
      <c r="O186" s="120"/>
      <c r="P186" s="55">
        <f t="shared" si="81"/>
        <v>0</v>
      </c>
      <c r="Q186" s="58" t="e">
        <f t="shared" si="85"/>
        <v>#DIV/0!</v>
      </c>
      <c r="R186" s="478"/>
      <c r="S186" s="475"/>
      <c r="T186" s="484"/>
      <c r="U186" s="481"/>
    </row>
    <row r="187" spans="2:21" ht="13.5" customHeight="1" thickBot="1" x14ac:dyDescent="0.25">
      <c r="B187" s="492"/>
      <c r="C187" s="469"/>
      <c r="D187" s="53">
        <v>127</v>
      </c>
      <c r="E187" s="53">
        <v>134</v>
      </c>
      <c r="F187" s="53">
        <v>112</v>
      </c>
      <c r="G187" s="53">
        <v>125</v>
      </c>
      <c r="H187" s="120"/>
      <c r="I187" s="55">
        <f t="shared" si="88"/>
        <v>498</v>
      </c>
      <c r="J187" s="58">
        <f t="shared" si="84"/>
        <v>498</v>
      </c>
      <c r="K187" s="53"/>
      <c r="L187" s="53"/>
      <c r="M187" s="53"/>
      <c r="N187" s="53"/>
      <c r="O187" s="120"/>
      <c r="P187" s="55">
        <f t="shared" si="81"/>
        <v>0</v>
      </c>
      <c r="Q187" s="58" t="e">
        <f t="shared" si="85"/>
        <v>#DIV/0!</v>
      </c>
      <c r="R187" s="478"/>
      <c r="S187" s="475"/>
      <c r="T187" s="484"/>
      <c r="U187" s="481"/>
    </row>
    <row r="188" spans="2:21" ht="13.5" customHeight="1" thickBot="1" x14ac:dyDescent="0.25">
      <c r="B188" s="492"/>
      <c r="C188" s="470" t="s">
        <v>111</v>
      </c>
      <c r="D188" s="53">
        <v>134</v>
      </c>
      <c r="E188" s="53">
        <v>127</v>
      </c>
      <c r="F188" s="53">
        <v>106</v>
      </c>
      <c r="G188" s="53">
        <v>124</v>
      </c>
      <c r="H188" s="120"/>
      <c r="I188" s="55">
        <f t="shared" si="88"/>
        <v>491</v>
      </c>
      <c r="J188" s="58">
        <f t="shared" si="84"/>
        <v>491</v>
      </c>
      <c r="K188" s="53"/>
      <c r="L188" s="53"/>
      <c r="M188" s="53"/>
      <c r="N188" s="53"/>
      <c r="O188" s="120"/>
      <c r="P188" s="55">
        <f t="shared" si="81"/>
        <v>0</v>
      </c>
      <c r="Q188" s="58" t="e">
        <f t="shared" si="85"/>
        <v>#DIV/0!</v>
      </c>
      <c r="R188" s="478"/>
      <c r="S188" s="475"/>
      <c r="T188" s="484"/>
      <c r="U188" s="481"/>
    </row>
    <row r="189" spans="2:21" ht="13.5" customHeight="1" thickBot="1" x14ac:dyDescent="0.25">
      <c r="B189" s="492"/>
      <c r="C189" s="470"/>
      <c r="D189" s="53">
        <v>119</v>
      </c>
      <c r="E189" s="53">
        <v>113</v>
      </c>
      <c r="F189" s="53">
        <v>127</v>
      </c>
      <c r="G189" s="53">
        <v>140</v>
      </c>
      <c r="H189" s="120"/>
      <c r="I189" s="55">
        <f t="shared" si="88"/>
        <v>499</v>
      </c>
      <c r="J189" s="58">
        <f t="shared" si="84"/>
        <v>499</v>
      </c>
      <c r="K189" s="53"/>
      <c r="L189" s="53"/>
      <c r="M189" s="53"/>
      <c r="N189" s="53"/>
      <c r="O189" s="120"/>
      <c r="P189" s="55">
        <f t="shared" si="81"/>
        <v>0</v>
      </c>
      <c r="Q189" s="58" t="e">
        <f t="shared" si="85"/>
        <v>#DIV/0!</v>
      </c>
      <c r="R189" s="478"/>
      <c r="S189" s="475"/>
      <c r="T189" s="484"/>
      <c r="U189" s="481"/>
    </row>
    <row r="190" spans="2:21" ht="13.5" customHeight="1" thickBot="1" x14ac:dyDescent="0.25">
      <c r="B190" s="492"/>
      <c r="C190" s="470"/>
      <c r="D190" s="53">
        <v>119</v>
      </c>
      <c r="E190" s="53">
        <v>133</v>
      </c>
      <c r="F190" s="53">
        <v>112</v>
      </c>
      <c r="G190" s="53">
        <v>109</v>
      </c>
      <c r="H190" s="120"/>
      <c r="I190" s="55">
        <f t="shared" si="88"/>
        <v>473</v>
      </c>
      <c r="J190" s="58">
        <f t="shared" si="84"/>
        <v>473</v>
      </c>
      <c r="K190" s="53"/>
      <c r="L190" s="53"/>
      <c r="M190" s="53"/>
      <c r="N190" s="53"/>
      <c r="O190" s="120"/>
      <c r="P190" s="55">
        <f t="shared" si="81"/>
        <v>0</v>
      </c>
      <c r="Q190" s="58" t="e">
        <f t="shared" si="85"/>
        <v>#DIV/0!</v>
      </c>
      <c r="R190" s="478"/>
      <c r="S190" s="475"/>
      <c r="T190" s="484"/>
      <c r="U190" s="481"/>
    </row>
    <row r="191" spans="2:21" ht="13.5" customHeight="1" thickBot="1" x14ac:dyDescent="0.25">
      <c r="B191" s="492"/>
      <c r="C191" s="470"/>
      <c r="D191" s="230">
        <v>116</v>
      </c>
      <c r="E191" s="230">
        <v>115</v>
      </c>
      <c r="F191" s="230">
        <v>109</v>
      </c>
      <c r="G191" s="230">
        <v>110</v>
      </c>
      <c r="H191" s="231"/>
      <c r="I191" s="62">
        <f t="shared" si="88"/>
        <v>450</v>
      </c>
      <c r="J191" s="56">
        <f t="shared" si="84"/>
        <v>450</v>
      </c>
      <c r="K191" s="230"/>
      <c r="L191" s="230"/>
      <c r="M191" s="230"/>
      <c r="N191" s="230"/>
      <c r="O191" s="231"/>
      <c r="P191" s="62">
        <f t="shared" si="81"/>
        <v>0</v>
      </c>
      <c r="Q191" s="56" t="e">
        <f t="shared" si="85"/>
        <v>#DIV/0!</v>
      </c>
      <c r="R191" s="478"/>
      <c r="S191" s="475"/>
      <c r="T191" s="484"/>
      <c r="U191" s="481"/>
    </row>
    <row r="192" spans="2:21" ht="13.5" customHeight="1" thickBot="1" x14ac:dyDescent="0.25">
      <c r="B192" s="491">
        <v>14</v>
      </c>
      <c r="C192" s="472" t="s">
        <v>262</v>
      </c>
      <c r="D192" s="53">
        <v>134</v>
      </c>
      <c r="E192" s="53">
        <v>115</v>
      </c>
      <c r="F192" s="53">
        <v>126</v>
      </c>
      <c r="G192" s="53">
        <v>134</v>
      </c>
      <c r="H192" s="120"/>
      <c r="I192" s="60">
        <f t="shared" si="88"/>
        <v>509</v>
      </c>
      <c r="J192" s="232">
        <f t="shared" si="84"/>
        <v>509</v>
      </c>
      <c r="K192" s="53">
        <v>128</v>
      </c>
      <c r="L192" s="53">
        <v>146</v>
      </c>
      <c r="M192" s="53">
        <v>118</v>
      </c>
      <c r="N192" s="53">
        <v>99</v>
      </c>
      <c r="O192" s="120"/>
      <c r="P192" s="60">
        <f t="shared" si="81"/>
        <v>491</v>
      </c>
      <c r="Q192" s="232">
        <f t="shared" si="85"/>
        <v>491</v>
      </c>
      <c r="R192" s="477">
        <f>SUM(D192:H199,K192:O199)</f>
        <v>4996</v>
      </c>
      <c r="S192" s="488">
        <f t="shared" ref="S192" si="95">AVERAGE(D192:H199,K192:O199)*4</f>
        <v>499.6</v>
      </c>
      <c r="T192" s="483">
        <f>MAX(D192:H199,K192:O199)</f>
        <v>147</v>
      </c>
      <c r="U192" s="480">
        <f>RANK(S192,$S$88:$S$720)+COUNTIF($S$88:S192,S192)-1</f>
        <v>15</v>
      </c>
    </row>
    <row r="193" spans="2:21" ht="13.5" customHeight="1" thickBot="1" x14ac:dyDescent="0.25">
      <c r="B193" s="492"/>
      <c r="C193" s="469"/>
      <c r="D193" s="68">
        <v>130</v>
      </c>
      <c r="E193" s="68">
        <v>113</v>
      </c>
      <c r="F193" s="53">
        <v>111</v>
      </c>
      <c r="G193" s="53">
        <v>126</v>
      </c>
      <c r="H193" s="120"/>
      <c r="I193" s="60">
        <f t="shared" ref="I193" si="96">SUM(D193:H193)</f>
        <v>480</v>
      </c>
      <c r="J193" s="58">
        <f t="shared" si="84"/>
        <v>480</v>
      </c>
      <c r="K193" s="53">
        <v>117</v>
      </c>
      <c r="L193" s="53">
        <v>125</v>
      </c>
      <c r="M193" s="53">
        <v>129</v>
      </c>
      <c r="N193" s="53">
        <v>121</v>
      </c>
      <c r="O193" s="120"/>
      <c r="P193" s="60">
        <f t="shared" si="81"/>
        <v>492</v>
      </c>
      <c r="Q193" s="58">
        <f t="shared" si="85"/>
        <v>492</v>
      </c>
      <c r="R193" s="478"/>
      <c r="S193" s="475"/>
      <c r="T193" s="484"/>
      <c r="U193" s="481"/>
    </row>
    <row r="194" spans="2:21" ht="13.5" customHeight="1" thickBot="1" x14ac:dyDescent="0.25">
      <c r="B194" s="492"/>
      <c r="C194" s="469"/>
      <c r="D194" s="53">
        <v>124</v>
      </c>
      <c r="E194" s="53">
        <v>143</v>
      </c>
      <c r="F194" s="53">
        <v>124</v>
      </c>
      <c r="G194" s="53">
        <v>132</v>
      </c>
      <c r="H194" s="120"/>
      <c r="I194" s="227">
        <f t="shared" si="88"/>
        <v>523</v>
      </c>
      <c r="J194" s="58">
        <f t="shared" si="84"/>
        <v>523</v>
      </c>
      <c r="K194" s="53"/>
      <c r="L194" s="53"/>
      <c r="M194" s="53"/>
      <c r="N194" s="53"/>
      <c r="O194" s="120"/>
      <c r="P194" s="227">
        <f t="shared" si="81"/>
        <v>0</v>
      </c>
      <c r="Q194" s="58" t="e">
        <f t="shared" si="85"/>
        <v>#DIV/0!</v>
      </c>
      <c r="R194" s="478"/>
      <c r="S194" s="475"/>
      <c r="T194" s="484"/>
      <c r="U194" s="481"/>
    </row>
    <row r="195" spans="2:21" ht="13.5" customHeight="1" thickBot="1" x14ac:dyDescent="0.25">
      <c r="B195" s="492"/>
      <c r="C195" s="469"/>
      <c r="D195" s="53">
        <v>127</v>
      </c>
      <c r="E195" s="53">
        <v>119</v>
      </c>
      <c r="F195" s="53">
        <v>129</v>
      </c>
      <c r="G195" s="53">
        <v>137</v>
      </c>
      <c r="H195" s="120"/>
      <c r="I195" s="227">
        <f t="shared" si="88"/>
        <v>512</v>
      </c>
      <c r="J195" s="58">
        <f t="shared" si="84"/>
        <v>512</v>
      </c>
      <c r="K195" s="53"/>
      <c r="L195" s="53"/>
      <c r="M195" s="53"/>
      <c r="N195" s="53"/>
      <c r="O195" s="120"/>
      <c r="P195" s="227">
        <f t="shared" si="81"/>
        <v>0</v>
      </c>
      <c r="Q195" s="58" t="e">
        <f t="shared" si="85"/>
        <v>#DIV/0!</v>
      </c>
      <c r="R195" s="478"/>
      <c r="S195" s="475"/>
      <c r="T195" s="484"/>
      <c r="U195" s="481"/>
    </row>
    <row r="196" spans="2:21" ht="13.5" customHeight="1" thickBot="1" x14ac:dyDescent="0.25">
      <c r="B196" s="492"/>
      <c r="C196" s="470" t="s">
        <v>111</v>
      </c>
      <c r="D196" s="53">
        <v>130</v>
      </c>
      <c r="E196" s="53">
        <v>131</v>
      </c>
      <c r="F196" s="53">
        <v>128</v>
      </c>
      <c r="G196" s="53">
        <v>136</v>
      </c>
      <c r="H196" s="120"/>
      <c r="I196" s="227">
        <f t="shared" si="88"/>
        <v>525</v>
      </c>
      <c r="J196" s="58">
        <f t="shared" si="84"/>
        <v>525</v>
      </c>
      <c r="K196" s="53"/>
      <c r="L196" s="53"/>
      <c r="M196" s="53"/>
      <c r="N196" s="53"/>
      <c r="O196" s="120"/>
      <c r="P196" s="227">
        <f t="shared" si="81"/>
        <v>0</v>
      </c>
      <c r="Q196" s="58" t="e">
        <f t="shared" si="85"/>
        <v>#DIV/0!</v>
      </c>
      <c r="R196" s="478"/>
      <c r="S196" s="475"/>
      <c r="T196" s="484"/>
      <c r="U196" s="481"/>
    </row>
    <row r="197" spans="2:21" ht="13.5" customHeight="1" thickBot="1" x14ac:dyDescent="0.25">
      <c r="B197" s="492"/>
      <c r="C197" s="470"/>
      <c r="D197" s="53">
        <v>118</v>
      </c>
      <c r="E197" s="53">
        <v>133</v>
      </c>
      <c r="F197" s="53">
        <v>125</v>
      </c>
      <c r="G197" s="53">
        <v>125</v>
      </c>
      <c r="H197" s="120"/>
      <c r="I197" s="227">
        <f t="shared" si="88"/>
        <v>501</v>
      </c>
      <c r="J197" s="58">
        <f t="shared" si="84"/>
        <v>501</v>
      </c>
      <c r="K197" s="53"/>
      <c r="L197" s="53"/>
      <c r="M197" s="53"/>
      <c r="N197" s="53"/>
      <c r="O197" s="120"/>
      <c r="P197" s="227">
        <f t="shared" si="81"/>
        <v>0</v>
      </c>
      <c r="Q197" s="58" t="e">
        <f t="shared" si="85"/>
        <v>#DIV/0!</v>
      </c>
      <c r="R197" s="478"/>
      <c r="S197" s="475"/>
      <c r="T197" s="484"/>
      <c r="U197" s="481"/>
    </row>
    <row r="198" spans="2:21" ht="13.5" customHeight="1" thickBot="1" x14ac:dyDescent="0.25">
      <c r="B198" s="492"/>
      <c r="C198" s="470"/>
      <c r="D198" s="53">
        <v>101</v>
      </c>
      <c r="E198" s="53">
        <v>129</v>
      </c>
      <c r="F198" s="53">
        <v>113</v>
      </c>
      <c r="G198" s="53">
        <v>147</v>
      </c>
      <c r="H198" s="120"/>
      <c r="I198" s="227">
        <f t="shared" si="88"/>
        <v>490</v>
      </c>
      <c r="J198" s="58">
        <f t="shared" si="84"/>
        <v>490</v>
      </c>
      <c r="K198" s="53"/>
      <c r="L198" s="53"/>
      <c r="M198" s="53"/>
      <c r="N198" s="53"/>
      <c r="O198" s="120"/>
      <c r="P198" s="227">
        <f t="shared" si="81"/>
        <v>0</v>
      </c>
      <c r="Q198" s="58" t="e">
        <f t="shared" si="85"/>
        <v>#DIV/0!</v>
      </c>
      <c r="R198" s="478"/>
      <c r="S198" s="475"/>
      <c r="T198" s="484"/>
      <c r="U198" s="481"/>
    </row>
    <row r="199" spans="2:21" ht="13.5" customHeight="1" thickBot="1" x14ac:dyDescent="0.25">
      <c r="B199" s="493"/>
      <c r="C199" s="471"/>
      <c r="D199" s="233">
        <v>119</v>
      </c>
      <c r="E199" s="233">
        <v>120</v>
      </c>
      <c r="F199" s="233">
        <v>118</v>
      </c>
      <c r="G199" s="233">
        <v>116</v>
      </c>
      <c r="H199" s="234"/>
      <c r="I199" s="52">
        <f t="shared" si="88"/>
        <v>473</v>
      </c>
      <c r="J199" s="63">
        <f t="shared" si="84"/>
        <v>473</v>
      </c>
      <c r="K199" s="233"/>
      <c r="L199" s="233"/>
      <c r="M199" s="233"/>
      <c r="N199" s="233"/>
      <c r="O199" s="234"/>
      <c r="P199" s="52">
        <f t="shared" si="81"/>
        <v>0</v>
      </c>
      <c r="Q199" s="63" t="e">
        <f t="shared" si="85"/>
        <v>#DIV/0!</v>
      </c>
      <c r="R199" s="479"/>
      <c r="S199" s="476"/>
      <c r="T199" s="485"/>
      <c r="U199" s="482"/>
    </row>
    <row r="200" spans="2:21" ht="13.5" customHeight="1" thickBot="1" x14ac:dyDescent="0.25">
      <c r="B200" s="492">
        <v>15</v>
      </c>
      <c r="C200" s="469" t="s">
        <v>112</v>
      </c>
      <c r="D200" s="68">
        <v>133</v>
      </c>
      <c r="E200" s="68">
        <v>131</v>
      </c>
      <c r="F200" s="68">
        <v>138</v>
      </c>
      <c r="G200" s="68">
        <v>143</v>
      </c>
      <c r="H200" s="119"/>
      <c r="I200" s="57">
        <f t="shared" si="88"/>
        <v>545</v>
      </c>
      <c r="J200" s="58">
        <f t="shared" si="84"/>
        <v>545</v>
      </c>
      <c r="K200" s="68">
        <v>125</v>
      </c>
      <c r="L200" s="68">
        <v>126</v>
      </c>
      <c r="M200" s="68">
        <v>136</v>
      </c>
      <c r="N200" s="68">
        <v>111</v>
      </c>
      <c r="O200" s="119"/>
      <c r="P200" s="57">
        <f t="shared" si="81"/>
        <v>498</v>
      </c>
      <c r="Q200" s="58">
        <f t="shared" si="85"/>
        <v>498</v>
      </c>
      <c r="R200" s="478">
        <f>SUM(D200:H207,K200:O207)</f>
        <v>6286</v>
      </c>
      <c r="S200" s="475">
        <f t="shared" ref="S200" si="97">AVERAGE(D200:H207,K200:O207)*4</f>
        <v>523.83333333333337</v>
      </c>
      <c r="T200" s="484">
        <f>MAX(D200:H207,K200:O207)</f>
        <v>151</v>
      </c>
      <c r="U200" s="481">
        <f>RANK(S200,$S$88:$S$720)+COUNTIF($S$88:S200,S200)-1</f>
        <v>1</v>
      </c>
    </row>
    <row r="201" spans="2:21" ht="13.5" customHeight="1" thickBot="1" x14ac:dyDescent="0.25">
      <c r="B201" s="492"/>
      <c r="C201" s="469"/>
      <c r="D201" s="68">
        <v>123</v>
      </c>
      <c r="E201" s="68">
        <v>143</v>
      </c>
      <c r="F201" s="53">
        <v>113</v>
      </c>
      <c r="G201" s="53">
        <v>122</v>
      </c>
      <c r="H201" s="120"/>
      <c r="I201" s="115">
        <f t="shared" ref="I201" si="98">SUM(D201:H201)</f>
        <v>501</v>
      </c>
      <c r="J201" s="58">
        <f t="shared" si="84"/>
        <v>501</v>
      </c>
      <c r="K201" s="53">
        <v>127</v>
      </c>
      <c r="L201" s="53">
        <v>136</v>
      </c>
      <c r="M201" s="53">
        <v>144</v>
      </c>
      <c r="N201" s="53">
        <v>131</v>
      </c>
      <c r="O201" s="120"/>
      <c r="P201" s="115">
        <f t="shared" si="81"/>
        <v>538</v>
      </c>
      <c r="Q201" s="58">
        <f t="shared" si="85"/>
        <v>538</v>
      </c>
      <c r="R201" s="478"/>
      <c r="S201" s="475"/>
      <c r="T201" s="484"/>
      <c r="U201" s="481"/>
    </row>
    <row r="202" spans="2:21" ht="13.5" customHeight="1" thickBot="1" x14ac:dyDescent="0.25">
      <c r="B202" s="492"/>
      <c r="C202" s="469"/>
      <c r="D202" s="53">
        <v>135</v>
      </c>
      <c r="E202" s="53">
        <v>128</v>
      </c>
      <c r="F202" s="53">
        <v>117</v>
      </c>
      <c r="G202" s="53">
        <v>110</v>
      </c>
      <c r="H202" s="120"/>
      <c r="I202" s="55">
        <f t="shared" si="88"/>
        <v>490</v>
      </c>
      <c r="J202" s="58">
        <f t="shared" si="84"/>
        <v>490</v>
      </c>
      <c r="K202" s="53">
        <v>126</v>
      </c>
      <c r="L202" s="53">
        <v>134</v>
      </c>
      <c r="M202" s="53">
        <v>129</v>
      </c>
      <c r="N202" s="53">
        <v>129</v>
      </c>
      <c r="O202" s="120"/>
      <c r="P202" s="55">
        <f t="shared" si="81"/>
        <v>518</v>
      </c>
      <c r="Q202" s="58">
        <f t="shared" si="85"/>
        <v>518</v>
      </c>
      <c r="R202" s="478"/>
      <c r="S202" s="475"/>
      <c r="T202" s="484"/>
      <c r="U202" s="481"/>
    </row>
    <row r="203" spans="2:21" ht="13.5" customHeight="1" thickBot="1" x14ac:dyDescent="0.25">
      <c r="B203" s="492"/>
      <c r="C203" s="469"/>
      <c r="D203" s="53">
        <v>126</v>
      </c>
      <c r="E203" s="53">
        <v>146</v>
      </c>
      <c r="F203" s="53">
        <v>151</v>
      </c>
      <c r="G203" s="53">
        <v>136</v>
      </c>
      <c r="H203" s="120"/>
      <c r="I203" s="55">
        <f t="shared" si="88"/>
        <v>559</v>
      </c>
      <c r="J203" s="58">
        <f t="shared" si="84"/>
        <v>559</v>
      </c>
      <c r="K203" s="53">
        <v>127</v>
      </c>
      <c r="L203" s="53">
        <v>121</v>
      </c>
      <c r="M203" s="53">
        <v>127</v>
      </c>
      <c r="N203" s="53">
        <v>116</v>
      </c>
      <c r="O203" s="120"/>
      <c r="P203" s="55">
        <f t="shared" si="81"/>
        <v>491</v>
      </c>
      <c r="Q203" s="58">
        <f t="shared" si="85"/>
        <v>491</v>
      </c>
      <c r="R203" s="478"/>
      <c r="S203" s="475"/>
      <c r="T203" s="484"/>
      <c r="U203" s="481"/>
    </row>
    <row r="204" spans="2:21" ht="13.5" customHeight="1" thickBot="1" x14ac:dyDescent="0.25">
      <c r="B204" s="492"/>
      <c r="C204" s="470" t="s">
        <v>111</v>
      </c>
      <c r="D204" s="53">
        <v>118</v>
      </c>
      <c r="E204" s="53">
        <v>134</v>
      </c>
      <c r="F204" s="53">
        <v>148</v>
      </c>
      <c r="G204" s="53">
        <v>150</v>
      </c>
      <c r="H204" s="120"/>
      <c r="I204" s="55">
        <f t="shared" si="88"/>
        <v>550</v>
      </c>
      <c r="J204" s="58">
        <f t="shared" si="84"/>
        <v>550</v>
      </c>
      <c r="K204" s="53"/>
      <c r="L204" s="53"/>
      <c r="M204" s="53"/>
      <c r="N204" s="53"/>
      <c r="O204" s="120"/>
      <c r="P204" s="55">
        <f t="shared" si="81"/>
        <v>0</v>
      </c>
      <c r="Q204" s="58" t="e">
        <f t="shared" si="85"/>
        <v>#DIV/0!</v>
      </c>
      <c r="R204" s="478"/>
      <c r="S204" s="475"/>
      <c r="T204" s="484"/>
      <c r="U204" s="481"/>
    </row>
    <row r="205" spans="2:21" ht="13.5" customHeight="1" thickBot="1" x14ac:dyDescent="0.25">
      <c r="B205" s="492"/>
      <c r="C205" s="470"/>
      <c r="D205" s="53">
        <v>118</v>
      </c>
      <c r="E205" s="53">
        <v>121</v>
      </c>
      <c r="F205" s="53">
        <v>126</v>
      </c>
      <c r="G205" s="53">
        <v>139</v>
      </c>
      <c r="H205" s="120"/>
      <c r="I205" s="55">
        <f t="shared" si="88"/>
        <v>504</v>
      </c>
      <c r="J205" s="58">
        <f t="shared" si="84"/>
        <v>504</v>
      </c>
      <c r="K205" s="53"/>
      <c r="L205" s="53"/>
      <c r="M205" s="53"/>
      <c r="N205" s="53"/>
      <c r="O205" s="120"/>
      <c r="P205" s="55">
        <f t="shared" si="81"/>
        <v>0</v>
      </c>
      <c r="Q205" s="58" t="e">
        <f t="shared" si="85"/>
        <v>#DIV/0!</v>
      </c>
      <c r="R205" s="478"/>
      <c r="S205" s="475"/>
      <c r="T205" s="484"/>
      <c r="U205" s="481"/>
    </row>
    <row r="206" spans="2:21" ht="13.5" customHeight="1" thickBot="1" x14ac:dyDescent="0.25">
      <c r="B206" s="492"/>
      <c r="C206" s="470"/>
      <c r="D206" s="53">
        <v>125</v>
      </c>
      <c r="E206" s="53">
        <v>147</v>
      </c>
      <c r="F206" s="53">
        <v>142</v>
      </c>
      <c r="G206" s="53">
        <v>124</v>
      </c>
      <c r="H206" s="120"/>
      <c r="I206" s="55">
        <f t="shared" si="88"/>
        <v>538</v>
      </c>
      <c r="J206" s="58">
        <f t="shared" si="84"/>
        <v>538</v>
      </c>
      <c r="K206" s="53"/>
      <c r="L206" s="53"/>
      <c r="M206" s="53"/>
      <c r="N206" s="53"/>
      <c r="O206" s="120"/>
      <c r="P206" s="55">
        <f t="shared" si="81"/>
        <v>0</v>
      </c>
      <c r="Q206" s="58" t="e">
        <f t="shared" si="85"/>
        <v>#DIV/0!</v>
      </c>
      <c r="R206" s="478"/>
      <c r="S206" s="475"/>
      <c r="T206" s="484"/>
      <c r="U206" s="481"/>
    </row>
    <row r="207" spans="2:21" ht="13.5" customHeight="1" thickBot="1" x14ac:dyDescent="0.25">
      <c r="B207" s="492"/>
      <c r="C207" s="470"/>
      <c r="D207" s="230">
        <v>148</v>
      </c>
      <c r="E207" s="230">
        <v>131</v>
      </c>
      <c r="F207" s="230">
        <v>135</v>
      </c>
      <c r="G207" s="230">
        <v>140</v>
      </c>
      <c r="H207" s="231"/>
      <c r="I207" s="62">
        <f t="shared" si="88"/>
        <v>554</v>
      </c>
      <c r="J207" s="56">
        <f t="shared" si="84"/>
        <v>554</v>
      </c>
      <c r="K207" s="230"/>
      <c r="L207" s="230"/>
      <c r="M207" s="230"/>
      <c r="N207" s="230"/>
      <c r="O207" s="231"/>
      <c r="P207" s="62">
        <f t="shared" si="81"/>
        <v>0</v>
      </c>
      <c r="Q207" s="56" t="e">
        <f t="shared" si="85"/>
        <v>#DIV/0!</v>
      </c>
      <c r="R207" s="478"/>
      <c r="S207" s="475"/>
      <c r="T207" s="484"/>
      <c r="U207" s="481"/>
    </row>
    <row r="208" spans="2:21" ht="13.5" customHeight="1" thickBot="1" x14ac:dyDescent="0.25">
      <c r="B208" s="491">
        <v>16</v>
      </c>
      <c r="C208" s="472" t="s">
        <v>114</v>
      </c>
      <c r="D208" s="53">
        <v>118</v>
      </c>
      <c r="E208" s="53">
        <v>127</v>
      </c>
      <c r="F208" s="53">
        <v>135</v>
      </c>
      <c r="G208" s="53">
        <v>147</v>
      </c>
      <c r="H208" s="120"/>
      <c r="I208" s="60">
        <f t="shared" si="88"/>
        <v>527</v>
      </c>
      <c r="J208" s="232">
        <f t="shared" si="84"/>
        <v>527</v>
      </c>
      <c r="K208" s="53">
        <v>97</v>
      </c>
      <c r="L208" s="53">
        <v>105</v>
      </c>
      <c r="M208" s="53">
        <v>118</v>
      </c>
      <c r="N208" s="53">
        <v>112</v>
      </c>
      <c r="O208" s="120"/>
      <c r="P208" s="60">
        <f t="shared" si="81"/>
        <v>432</v>
      </c>
      <c r="Q208" s="232">
        <f t="shared" si="85"/>
        <v>432</v>
      </c>
      <c r="R208" s="477">
        <f>SUM(D208:H215,K208:O215)</f>
        <v>5675</v>
      </c>
      <c r="S208" s="488">
        <f t="shared" ref="S208" si="99">AVERAGE(D208:H215,K208:O215)*4</f>
        <v>472.91666666666669</v>
      </c>
      <c r="T208" s="483">
        <f>MAX(D208:H215,K208:O215)</f>
        <v>147</v>
      </c>
      <c r="U208" s="480">
        <f>RANK(S208,$S$88:$S$720)+COUNTIF($S$88:S208,S208)-1</f>
        <v>27</v>
      </c>
    </row>
    <row r="209" spans="2:21" ht="13.5" customHeight="1" thickBot="1" x14ac:dyDescent="0.25">
      <c r="B209" s="492"/>
      <c r="C209" s="469"/>
      <c r="D209" s="68">
        <v>121</v>
      </c>
      <c r="E209" s="68">
        <v>140</v>
      </c>
      <c r="F209" s="53">
        <v>107</v>
      </c>
      <c r="G209" s="53">
        <v>119</v>
      </c>
      <c r="H209" s="120"/>
      <c r="I209" s="60">
        <f>SUM(D209:H209)</f>
        <v>487</v>
      </c>
      <c r="J209" s="58">
        <f>AVERAGE(D209:H209)*4</f>
        <v>487</v>
      </c>
      <c r="K209" s="53">
        <v>97</v>
      </c>
      <c r="L209" s="53">
        <v>120</v>
      </c>
      <c r="M209" s="53">
        <v>142</v>
      </c>
      <c r="N209" s="53">
        <v>136</v>
      </c>
      <c r="O209" s="120"/>
      <c r="P209" s="60">
        <f t="shared" si="81"/>
        <v>495</v>
      </c>
      <c r="Q209" s="58">
        <f t="shared" si="85"/>
        <v>495</v>
      </c>
      <c r="R209" s="478"/>
      <c r="S209" s="475"/>
      <c r="T209" s="484"/>
      <c r="U209" s="481"/>
    </row>
    <row r="210" spans="2:21" ht="13.5" customHeight="1" thickBot="1" x14ac:dyDescent="0.25">
      <c r="B210" s="492"/>
      <c r="C210" s="469"/>
      <c r="D210" s="53">
        <v>117</v>
      </c>
      <c r="E210" s="53">
        <v>128</v>
      </c>
      <c r="F210" s="53">
        <v>118</v>
      </c>
      <c r="G210" s="53">
        <v>113</v>
      </c>
      <c r="H210" s="120"/>
      <c r="I210" s="227">
        <f t="shared" si="88"/>
        <v>476</v>
      </c>
      <c r="J210" s="58">
        <f t="shared" si="84"/>
        <v>476</v>
      </c>
      <c r="K210" s="53">
        <v>118</v>
      </c>
      <c r="L210" s="53">
        <v>117</v>
      </c>
      <c r="M210" s="53">
        <v>124</v>
      </c>
      <c r="N210" s="53">
        <v>123</v>
      </c>
      <c r="O210" s="120"/>
      <c r="P210" s="227">
        <f t="shared" si="81"/>
        <v>482</v>
      </c>
      <c r="Q210" s="58">
        <f t="shared" si="85"/>
        <v>482</v>
      </c>
      <c r="R210" s="478"/>
      <c r="S210" s="475"/>
      <c r="T210" s="484"/>
      <c r="U210" s="481"/>
    </row>
    <row r="211" spans="2:21" ht="13.5" customHeight="1" thickBot="1" x14ac:dyDescent="0.25">
      <c r="B211" s="492"/>
      <c r="C211" s="469"/>
      <c r="D211" s="53">
        <v>118</v>
      </c>
      <c r="E211" s="53">
        <v>116</v>
      </c>
      <c r="F211" s="53">
        <v>129</v>
      </c>
      <c r="G211" s="53">
        <v>120</v>
      </c>
      <c r="H211" s="120"/>
      <c r="I211" s="227">
        <f t="shared" si="88"/>
        <v>483</v>
      </c>
      <c r="J211" s="58">
        <f t="shared" si="84"/>
        <v>483</v>
      </c>
      <c r="K211" s="53">
        <v>87</v>
      </c>
      <c r="L211" s="53">
        <v>106</v>
      </c>
      <c r="M211" s="53">
        <v>103</v>
      </c>
      <c r="N211" s="53">
        <v>123</v>
      </c>
      <c r="O211" s="120"/>
      <c r="P211" s="227">
        <f t="shared" si="81"/>
        <v>419</v>
      </c>
      <c r="Q211" s="58">
        <f t="shared" si="85"/>
        <v>419</v>
      </c>
      <c r="R211" s="478"/>
      <c r="S211" s="475"/>
      <c r="T211" s="484"/>
      <c r="U211" s="481"/>
    </row>
    <row r="212" spans="2:21" ht="13.5" customHeight="1" thickBot="1" x14ac:dyDescent="0.25">
      <c r="B212" s="492"/>
      <c r="C212" s="470" t="s">
        <v>113</v>
      </c>
      <c r="D212" s="53">
        <v>114</v>
      </c>
      <c r="E212" s="53">
        <v>124</v>
      </c>
      <c r="F212" s="53">
        <v>131</v>
      </c>
      <c r="G212" s="53">
        <v>91</v>
      </c>
      <c r="H212" s="120"/>
      <c r="I212" s="227">
        <f t="shared" si="88"/>
        <v>460</v>
      </c>
      <c r="J212" s="58">
        <f t="shared" si="84"/>
        <v>460</v>
      </c>
      <c r="K212" s="53"/>
      <c r="L212" s="53"/>
      <c r="M212" s="53"/>
      <c r="N212" s="53"/>
      <c r="O212" s="120"/>
      <c r="P212" s="227">
        <f t="shared" si="81"/>
        <v>0</v>
      </c>
      <c r="Q212" s="58" t="e">
        <f t="shared" si="85"/>
        <v>#DIV/0!</v>
      </c>
      <c r="R212" s="478"/>
      <c r="S212" s="475"/>
      <c r="T212" s="484"/>
      <c r="U212" s="481"/>
    </row>
    <row r="213" spans="2:21" ht="13.5" customHeight="1" thickBot="1" x14ac:dyDescent="0.25">
      <c r="B213" s="492"/>
      <c r="C213" s="470"/>
      <c r="D213" s="53">
        <v>132</v>
      </c>
      <c r="E213" s="53">
        <v>107</v>
      </c>
      <c r="F213" s="53">
        <v>127</v>
      </c>
      <c r="G213" s="53">
        <v>127</v>
      </c>
      <c r="H213" s="120"/>
      <c r="I213" s="227">
        <f t="shared" si="88"/>
        <v>493</v>
      </c>
      <c r="J213" s="58">
        <f t="shared" si="84"/>
        <v>493</v>
      </c>
      <c r="K213" s="53"/>
      <c r="L213" s="53"/>
      <c r="M213" s="53"/>
      <c r="N213" s="53"/>
      <c r="O213" s="120"/>
      <c r="P213" s="227">
        <f t="shared" si="81"/>
        <v>0</v>
      </c>
      <c r="Q213" s="58" t="e">
        <f t="shared" si="85"/>
        <v>#DIV/0!</v>
      </c>
      <c r="R213" s="478"/>
      <c r="S213" s="475"/>
      <c r="T213" s="484"/>
      <c r="U213" s="481"/>
    </row>
    <row r="214" spans="2:21" ht="13.5" customHeight="1" thickBot="1" x14ac:dyDescent="0.25">
      <c r="B214" s="492"/>
      <c r="C214" s="470"/>
      <c r="D214" s="53">
        <v>121</v>
      </c>
      <c r="E214" s="53">
        <v>109</v>
      </c>
      <c r="F214" s="53">
        <v>123</v>
      </c>
      <c r="G214" s="53">
        <v>123</v>
      </c>
      <c r="H214" s="120"/>
      <c r="I214" s="227">
        <f t="shared" si="88"/>
        <v>476</v>
      </c>
      <c r="J214" s="58">
        <f t="shared" si="84"/>
        <v>476</v>
      </c>
      <c r="K214" s="53"/>
      <c r="L214" s="53"/>
      <c r="M214" s="53"/>
      <c r="N214" s="53"/>
      <c r="O214" s="120"/>
      <c r="P214" s="227">
        <f t="shared" si="81"/>
        <v>0</v>
      </c>
      <c r="Q214" s="58" t="e">
        <f t="shared" si="85"/>
        <v>#DIV/0!</v>
      </c>
      <c r="R214" s="478"/>
      <c r="S214" s="475"/>
      <c r="T214" s="484"/>
      <c r="U214" s="481"/>
    </row>
    <row r="215" spans="2:21" ht="13.5" customHeight="1" thickBot="1" x14ac:dyDescent="0.25">
      <c r="B215" s="493"/>
      <c r="C215" s="471"/>
      <c r="D215" s="233">
        <v>115</v>
      </c>
      <c r="E215" s="233">
        <v>100</v>
      </c>
      <c r="F215" s="233">
        <v>119</v>
      </c>
      <c r="G215" s="233">
        <v>111</v>
      </c>
      <c r="H215" s="234"/>
      <c r="I215" s="52">
        <f t="shared" si="88"/>
        <v>445</v>
      </c>
      <c r="J215" s="63">
        <f t="shared" si="84"/>
        <v>445</v>
      </c>
      <c r="K215" s="233"/>
      <c r="L215" s="233"/>
      <c r="M215" s="233"/>
      <c r="N215" s="233"/>
      <c r="O215" s="234"/>
      <c r="P215" s="52">
        <f t="shared" si="81"/>
        <v>0</v>
      </c>
      <c r="Q215" s="63" t="e">
        <f t="shared" si="85"/>
        <v>#DIV/0!</v>
      </c>
      <c r="R215" s="479"/>
      <c r="S215" s="476"/>
      <c r="T215" s="485"/>
      <c r="U215" s="482"/>
    </row>
    <row r="216" spans="2:21" ht="13.5" customHeight="1" thickBot="1" x14ac:dyDescent="0.25">
      <c r="B216" s="492">
        <v>17</v>
      </c>
      <c r="C216" s="469" t="s">
        <v>115</v>
      </c>
      <c r="D216" s="68">
        <v>121</v>
      </c>
      <c r="E216" s="68">
        <v>96</v>
      </c>
      <c r="F216" s="68">
        <v>110</v>
      </c>
      <c r="G216" s="68">
        <v>111</v>
      </c>
      <c r="H216" s="119"/>
      <c r="I216" s="57">
        <f t="shared" si="88"/>
        <v>438</v>
      </c>
      <c r="J216" s="58">
        <f t="shared" si="84"/>
        <v>438</v>
      </c>
      <c r="K216" s="68"/>
      <c r="L216" s="68"/>
      <c r="M216" s="68"/>
      <c r="N216" s="68"/>
      <c r="O216" s="119"/>
      <c r="P216" s="57">
        <f t="shared" ref="P216:P279" si="100">SUM(K216:O216)</f>
        <v>0</v>
      </c>
      <c r="Q216" s="58" t="e">
        <f t="shared" si="85"/>
        <v>#DIV/0!</v>
      </c>
      <c r="R216" s="478">
        <f>SUM(D216:H223,K216:O223)</f>
        <v>3630</v>
      </c>
      <c r="S216" s="475">
        <f t="shared" ref="S216" si="101">AVERAGE(D216:H223,K216:O223)*4</f>
        <v>453.75</v>
      </c>
      <c r="T216" s="484">
        <f>MAX(D216:H223,K216:O223)</f>
        <v>140</v>
      </c>
      <c r="U216" s="481">
        <f>RANK(S216,$S$88:$S$720)+COUNTIF($S$88:S216,S216)-1</f>
        <v>32</v>
      </c>
    </row>
    <row r="217" spans="2:21" ht="13.5" customHeight="1" thickBot="1" x14ac:dyDescent="0.25">
      <c r="B217" s="492"/>
      <c r="C217" s="469"/>
      <c r="D217" s="68">
        <v>108</v>
      </c>
      <c r="E217" s="68">
        <v>105</v>
      </c>
      <c r="F217" s="53">
        <v>121</v>
      </c>
      <c r="G217" s="53">
        <v>104</v>
      </c>
      <c r="H217" s="120"/>
      <c r="I217" s="115">
        <f t="shared" ref="I217" si="102">SUM(D217:H217)</f>
        <v>438</v>
      </c>
      <c r="J217" s="58">
        <f t="shared" ref="J217:J280" si="103">AVERAGE(D217:H217)*4</f>
        <v>438</v>
      </c>
      <c r="K217" s="53"/>
      <c r="L217" s="53"/>
      <c r="M217" s="53"/>
      <c r="N217" s="53"/>
      <c r="O217" s="120"/>
      <c r="P217" s="115">
        <f t="shared" si="100"/>
        <v>0</v>
      </c>
      <c r="Q217" s="58" t="e">
        <f t="shared" ref="Q217:Q280" si="104">AVERAGE(K217:O217)*4</f>
        <v>#DIV/0!</v>
      </c>
      <c r="R217" s="478"/>
      <c r="S217" s="475"/>
      <c r="T217" s="484"/>
      <c r="U217" s="481"/>
    </row>
    <row r="218" spans="2:21" ht="13.5" customHeight="1" thickBot="1" x14ac:dyDescent="0.25">
      <c r="B218" s="492"/>
      <c r="C218" s="469"/>
      <c r="D218" s="53">
        <v>140</v>
      </c>
      <c r="E218" s="53">
        <v>123</v>
      </c>
      <c r="F218" s="53">
        <v>109</v>
      </c>
      <c r="G218" s="53">
        <v>123</v>
      </c>
      <c r="H218" s="120"/>
      <c r="I218" s="55">
        <f t="shared" si="88"/>
        <v>495</v>
      </c>
      <c r="J218" s="58">
        <f t="shared" si="103"/>
        <v>495</v>
      </c>
      <c r="K218" s="53"/>
      <c r="L218" s="53"/>
      <c r="M218" s="53"/>
      <c r="N218" s="53"/>
      <c r="O218" s="120"/>
      <c r="P218" s="55">
        <f t="shared" si="100"/>
        <v>0</v>
      </c>
      <c r="Q218" s="58" t="e">
        <f t="shared" si="104"/>
        <v>#DIV/0!</v>
      </c>
      <c r="R218" s="478"/>
      <c r="S218" s="475"/>
      <c r="T218" s="484"/>
      <c r="U218" s="481"/>
    </row>
    <row r="219" spans="2:21" ht="13.5" customHeight="1" thickBot="1" x14ac:dyDescent="0.25">
      <c r="B219" s="492"/>
      <c r="C219" s="469"/>
      <c r="D219" s="53">
        <v>120</v>
      </c>
      <c r="E219" s="53">
        <v>105</v>
      </c>
      <c r="F219" s="53">
        <v>103</v>
      </c>
      <c r="G219" s="53">
        <v>127</v>
      </c>
      <c r="H219" s="120"/>
      <c r="I219" s="55">
        <f t="shared" si="88"/>
        <v>455</v>
      </c>
      <c r="J219" s="58">
        <f t="shared" si="103"/>
        <v>455</v>
      </c>
      <c r="K219" s="53"/>
      <c r="L219" s="53"/>
      <c r="M219" s="53"/>
      <c r="N219" s="53"/>
      <c r="O219" s="120"/>
      <c r="P219" s="55">
        <f t="shared" si="100"/>
        <v>0</v>
      </c>
      <c r="Q219" s="58" t="e">
        <f t="shared" si="104"/>
        <v>#DIV/0!</v>
      </c>
      <c r="R219" s="478"/>
      <c r="S219" s="475"/>
      <c r="T219" s="484"/>
      <c r="U219" s="481"/>
    </row>
    <row r="220" spans="2:21" ht="13.5" customHeight="1" thickBot="1" x14ac:dyDescent="0.25">
      <c r="B220" s="492"/>
      <c r="C220" s="470" t="s">
        <v>113</v>
      </c>
      <c r="D220" s="53">
        <v>126</v>
      </c>
      <c r="E220" s="53">
        <v>114</v>
      </c>
      <c r="F220" s="53">
        <v>117</v>
      </c>
      <c r="G220" s="53">
        <v>120</v>
      </c>
      <c r="H220" s="120"/>
      <c r="I220" s="55">
        <f t="shared" si="88"/>
        <v>477</v>
      </c>
      <c r="J220" s="58">
        <f t="shared" si="103"/>
        <v>477</v>
      </c>
      <c r="K220" s="53"/>
      <c r="L220" s="53"/>
      <c r="M220" s="53"/>
      <c r="N220" s="53"/>
      <c r="O220" s="120"/>
      <c r="P220" s="55">
        <f t="shared" si="100"/>
        <v>0</v>
      </c>
      <c r="Q220" s="58" t="e">
        <f t="shared" si="104"/>
        <v>#DIV/0!</v>
      </c>
      <c r="R220" s="478"/>
      <c r="S220" s="475"/>
      <c r="T220" s="484"/>
      <c r="U220" s="481"/>
    </row>
    <row r="221" spans="2:21" ht="13.5" customHeight="1" thickBot="1" x14ac:dyDescent="0.25">
      <c r="B221" s="492"/>
      <c r="C221" s="470"/>
      <c r="D221" s="53">
        <v>111</v>
      </c>
      <c r="E221" s="53">
        <v>102</v>
      </c>
      <c r="F221" s="53">
        <v>107</v>
      </c>
      <c r="G221" s="53">
        <v>112</v>
      </c>
      <c r="H221" s="120"/>
      <c r="I221" s="55">
        <f t="shared" si="88"/>
        <v>432</v>
      </c>
      <c r="J221" s="58">
        <f t="shared" si="103"/>
        <v>432</v>
      </c>
      <c r="K221" s="53"/>
      <c r="L221" s="53"/>
      <c r="M221" s="53"/>
      <c r="N221" s="53"/>
      <c r="O221" s="120"/>
      <c r="P221" s="55">
        <f t="shared" si="100"/>
        <v>0</v>
      </c>
      <c r="Q221" s="58" t="e">
        <f t="shared" si="104"/>
        <v>#DIV/0!</v>
      </c>
      <c r="R221" s="478"/>
      <c r="S221" s="475"/>
      <c r="T221" s="484"/>
      <c r="U221" s="481"/>
    </row>
    <row r="222" spans="2:21" ht="13.5" customHeight="1" thickBot="1" x14ac:dyDescent="0.25">
      <c r="B222" s="492"/>
      <c r="C222" s="470"/>
      <c r="D222" s="53">
        <v>117</v>
      </c>
      <c r="E222" s="53">
        <v>121</v>
      </c>
      <c r="F222" s="53">
        <v>119</v>
      </c>
      <c r="G222" s="53">
        <v>111</v>
      </c>
      <c r="H222" s="120"/>
      <c r="I222" s="55">
        <f t="shared" si="88"/>
        <v>468</v>
      </c>
      <c r="J222" s="58">
        <f t="shared" si="103"/>
        <v>468</v>
      </c>
      <c r="K222" s="53"/>
      <c r="L222" s="53"/>
      <c r="M222" s="53"/>
      <c r="N222" s="53"/>
      <c r="O222" s="120"/>
      <c r="P222" s="55">
        <f t="shared" si="100"/>
        <v>0</v>
      </c>
      <c r="Q222" s="58" t="e">
        <f t="shared" si="104"/>
        <v>#DIV/0!</v>
      </c>
      <c r="R222" s="478"/>
      <c r="S222" s="475"/>
      <c r="T222" s="484"/>
      <c r="U222" s="481"/>
    </row>
    <row r="223" spans="2:21" ht="13.5" customHeight="1" thickBot="1" x14ac:dyDescent="0.25">
      <c r="B223" s="492"/>
      <c r="C223" s="470"/>
      <c r="D223" s="230">
        <v>92</v>
      </c>
      <c r="E223" s="230">
        <v>106</v>
      </c>
      <c r="F223" s="230">
        <v>108</v>
      </c>
      <c r="G223" s="230">
        <v>121</v>
      </c>
      <c r="H223" s="231"/>
      <c r="I223" s="62">
        <f t="shared" si="88"/>
        <v>427</v>
      </c>
      <c r="J223" s="56">
        <f t="shared" si="103"/>
        <v>427</v>
      </c>
      <c r="K223" s="230"/>
      <c r="L223" s="230"/>
      <c r="M223" s="230"/>
      <c r="N223" s="230"/>
      <c r="O223" s="231"/>
      <c r="P223" s="62">
        <f t="shared" si="100"/>
        <v>0</v>
      </c>
      <c r="Q223" s="56" t="e">
        <f t="shared" si="104"/>
        <v>#DIV/0!</v>
      </c>
      <c r="R223" s="478"/>
      <c r="S223" s="475"/>
      <c r="T223" s="484"/>
      <c r="U223" s="481"/>
    </row>
    <row r="224" spans="2:21" ht="13.5" customHeight="1" thickBot="1" x14ac:dyDescent="0.25">
      <c r="B224" s="491">
        <v>18</v>
      </c>
      <c r="C224" s="472" t="s">
        <v>116</v>
      </c>
      <c r="D224" s="53">
        <v>106</v>
      </c>
      <c r="E224" s="53">
        <v>103</v>
      </c>
      <c r="F224" s="53">
        <v>97</v>
      </c>
      <c r="G224" s="53">
        <v>114</v>
      </c>
      <c r="H224" s="120"/>
      <c r="I224" s="60">
        <f t="shared" si="88"/>
        <v>420</v>
      </c>
      <c r="J224" s="232">
        <f t="shared" si="103"/>
        <v>420</v>
      </c>
      <c r="K224" s="53">
        <v>107</v>
      </c>
      <c r="L224" s="53">
        <v>125</v>
      </c>
      <c r="M224" s="53">
        <v>103</v>
      </c>
      <c r="N224" s="53">
        <v>102</v>
      </c>
      <c r="O224" s="120"/>
      <c r="P224" s="60">
        <f t="shared" si="100"/>
        <v>437</v>
      </c>
      <c r="Q224" s="232">
        <f t="shared" si="104"/>
        <v>437</v>
      </c>
      <c r="R224" s="477">
        <f>SUM(D224:H231,K224:O231)</f>
        <v>4404</v>
      </c>
      <c r="S224" s="488">
        <f t="shared" ref="S224" si="105">AVERAGE(D224:H231,K224:O231)*4</f>
        <v>440.4</v>
      </c>
      <c r="T224" s="483">
        <f>MAX(D224:H231,K224:O231)</f>
        <v>125</v>
      </c>
      <c r="U224" s="480">
        <f>RANK(S224,$S$88:$S$720)+COUNTIF($S$88:S224,S224)-1</f>
        <v>34</v>
      </c>
    </row>
    <row r="225" spans="2:21" ht="13.5" customHeight="1" thickBot="1" x14ac:dyDescent="0.25">
      <c r="B225" s="492"/>
      <c r="C225" s="469"/>
      <c r="D225" s="68">
        <v>117</v>
      </c>
      <c r="E225" s="68">
        <v>110</v>
      </c>
      <c r="F225" s="53">
        <v>119</v>
      </c>
      <c r="G225" s="53">
        <v>109</v>
      </c>
      <c r="H225" s="120"/>
      <c r="I225" s="60">
        <f t="shared" ref="I225" si="106">SUM(D225:H225)</f>
        <v>455</v>
      </c>
      <c r="J225" s="58">
        <f t="shared" si="103"/>
        <v>455</v>
      </c>
      <c r="K225" s="53">
        <v>114</v>
      </c>
      <c r="L225" s="53">
        <v>105</v>
      </c>
      <c r="M225" s="53">
        <v>124</v>
      </c>
      <c r="N225" s="53">
        <v>122</v>
      </c>
      <c r="O225" s="120"/>
      <c r="P225" s="60">
        <f t="shared" si="100"/>
        <v>465</v>
      </c>
      <c r="Q225" s="58">
        <f t="shared" si="104"/>
        <v>465</v>
      </c>
      <c r="R225" s="478"/>
      <c r="S225" s="475"/>
      <c r="T225" s="484"/>
      <c r="U225" s="481"/>
    </row>
    <row r="226" spans="2:21" ht="13.5" customHeight="1" thickBot="1" x14ac:dyDescent="0.25">
      <c r="B226" s="492"/>
      <c r="C226" s="469"/>
      <c r="D226" s="53">
        <v>108</v>
      </c>
      <c r="E226" s="53">
        <v>95</v>
      </c>
      <c r="F226" s="53">
        <v>124</v>
      </c>
      <c r="G226" s="53">
        <v>114</v>
      </c>
      <c r="H226" s="120"/>
      <c r="I226" s="227">
        <f t="shared" si="88"/>
        <v>441</v>
      </c>
      <c r="J226" s="58">
        <f t="shared" si="103"/>
        <v>441</v>
      </c>
      <c r="K226" s="53"/>
      <c r="L226" s="53"/>
      <c r="M226" s="53"/>
      <c r="N226" s="53"/>
      <c r="O226" s="120"/>
      <c r="P226" s="227">
        <f t="shared" si="100"/>
        <v>0</v>
      </c>
      <c r="Q226" s="58" t="e">
        <f t="shared" si="104"/>
        <v>#DIV/0!</v>
      </c>
      <c r="R226" s="478"/>
      <c r="S226" s="475"/>
      <c r="T226" s="484"/>
      <c r="U226" s="481"/>
    </row>
    <row r="227" spans="2:21" ht="13.5" customHeight="1" thickBot="1" x14ac:dyDescent="0.25">
      <c r="B227" s="492"/>
      <c r="C227" s="469"/>
      <c r="D227" s="53">
        <v>115</v>
      </c>
      <c r="E227" s="53">
        <v>111</v>
      </c>
      <c r="F227" s="53">
        <v>101</v>
      </c>
      <c r="G227" s="53">
        <v>109</v>
      </c>
      <c r="H227" s="120"/>
      <c r="I227" s="227">
        <f t="shared" si="88"/>
        <v>436</v>
      </c>
      <c r="J227" s="58">
        <f t="shared" si="103"/>
        <v>436</v>
      </c>
      <c r="K227" s="53"/>
      <c r="L227" s="53"/>
      <c r="M227" s="53"/>
      <c r="N227" s="53"/>
      <c r="O227" s="120"/>
      <c r="P227" s="227">
        <f t="shared" si="100"/>
        <v>0</v>
      </c>
      <c r="Q227" s="58" t="e">
        <f t="shared" si="104"/>
        <v>#DIV/0!</v>
      </c>
      <c r="R227" s="478"/>
      <c r="S227" s="475"/>
      <c r="T227" s="484"/>
      <c r="U227" s="481"/>
    </row>
    <row r="228" spans="2:21" ht="13.5" customHeight="1" thickBot="1" x14ac:dyDescent="0.25">
      <c r="B228" s="492"/>
      <c r="C228" s="470" t="s">
        <v>113</v>
      </c>
      <c r="D228" s="53">
        <v>98</v>
      </c>
      <c r="E228" s="53">
        <v>118</v>
      </c>
      <c r="F228" s="53">
        <v>118</v>
      </c>
      <c r="G228" s="53">
        <v>109</v>
      </c>
      <c r="H228" s="120"/>
      <c r="I228" s="227">
        <f t="shared" si="88"/>
        <v>443</v>
      </c>
      <c r="J228" s="58">
        <f t="shared" si="103"/>
        <v>443</v>
      </c>
      <c r="K228" s="53"/>
      <c r="L228" s="53"/>
      <c r="M228" s="53"/>
      <c r="N228" s="53"/>
      <c r="O228" s="120"/>
      <c r="P228" s="227">
        <f t="shared" si="100"/>
        <v>0</v>
      </c>
      <c r="Q228" s="58" t="e">
        <f t="shared" si="104"/>
        <v>#DIV/0!</v>
      </c>
      <c r="R228" s="478"/>
      <c r="S228" s="475"/>
      <c r="T228" s="484"/>
      <c r="U228" s="481"/>
    </row>
    <row r="229" spans="2:21" ht="13.5" customHeight="1" thickBot="1" x14ac:dyDescent="0.25">
      <c r="B229" s="492"/>
      <c r="C229" s="470"/>
      <c r="D229" s="53">
        <v>124</v>
      </c>
      <c r="E229" s="53">
        <v>112</v>
      </c>
      <c r="F229" s="53">
        <v>105</v>
      </c>
      <c r="G229" s="53">
        <v>83</v>
      </c>
      <c r="H229" s="120"/>
      <c r="I229" s="227">
        <f t="shared" si="88"/>
        <v>424</v>
      </c>
      <c r="J229" s="58">
        <f t="shared" si="103"/>
        <v>424</v>
      </c>
      <c r="K229" s="53"/>
      <c r="L229" s="53"/>
      <c r="M229" s="53"/>
      <c r="N229" s="53"/>
      <c r="O229" s="120"/>
      <c r="P229" s="227">
        <f t="shared" si="100"/>
        <v>0</v>
      </c>
      <c r="Q229" s="58" t="e">
        <f t="shared" si="104"/>
        <v>#DIV/0!</v>
      </c>
      <c r="R229" s="478"/>
      <c r="S229" s="475"/>
      <c r="T229" s="484"/>
      <c r="U229" s="481"/>
    </row>
    <row r="230" spans="2:21" ht="13.5" customHeight="1" thickBot="1" x14ac:dyDescent="0.25">
      <c r="B230" s="492"/>
      <c r="C230" s="470"/>
      <c r="D230" s="53">
        <v>108</v>
      </c>
      <c r="E230" s="53">
        <v>111</v>
      </c>
      <c r="F230" s="53">
        <v>106</v>
      </c>
      <c r="G230" s="53">
        <v>112</v>
      </c>
      <c r="H230" s="120"/>
      <c r="I230" s="227">
        <f t="shared" si="88"/>
        <v>437</v>
      </c>
      <c r="J230" s="58">
        <f t="shared" si="103"/>
        <v>437</v>
      </c>
      <c r="K230" s="53"/>
      <c r="L230" s="53"/>
      <c r="M230" s="53"/>
      <c r="N230" s="53"/>
      <c r="O230" s="120"/>
      <c r="P230" s="227">
        <f t="shared" si="100"/>
        <v>0</v>
      </c>
      <c r="Q230" s="58" t="e">
        <f t="shared" si="104"/>
        <v>#DIV/0!</v>
      </c>
      <c r="R230" s="478"/>
      <c r="S230" s="475"/>
      <c r="T230" s="484"/>
      <c r="U230" s="481"/>
    </row>
    <row r="231" spans="2:21" ht="13.5" customHeight="1" thickBot="1" x14ac:dyDescent="0.25">
      <c r="B231" s="493"/>
      <c r="C231" s="471"/>
      <c r="D231" s="233">
        <v>95</v>
      </c>
      <c r="E231" s="233">
        <v>121</v>
      </c>
      <c r="F231" s="233">
        <v>113</v>
      </c>
      <c r="G231" s="233">
        <v>117</v>
      </c>
      <c r="H231" s="234"/>
      <c r="I231" s="52">
        <f t="shared" si="88"/>
        <v>446</v>
      </c>
      <c r="J231" s="63">
        <f t="shared" si="103"/>
        <v>446</v>
      </c>
      <c r="K231" s="233"/>
      <c r="L231" s="233"/>
      <c r="M231" s="233"/>
      <c r="N231" s="233"/>
      <c r="O231" s="234"/>
      <c r="P231" s="52">
        <f t="shared" si="100"/>
        <v>0</v>
      </c>
      <c r="Q231" s="63" t="e">
        <f t="shared" si="104"/>
        <v>#DIV/0!</v>
      </c>
      <c r="R231" s="479"/>
      <c r="S231" s="476"/>
      <c r="T231" s="485"/>
      <c r="U231" s="482"/>
    </row>
    <row r="232" spans="2:21" ht="13.5" customHeight="1" thickBot="1" x14ac:dyDescent="0.25">
      <c r="B232" s="492">
        <v>19</v>
      </c>
      <c r="C232" s="469" t="s">
        <v>119</v>
      </c>
      <c r="D232" s="68">
        <v>115</v>
      </c>
      <c r="E232" s="68">
        <v>105</v>
      </c>
      <c r="F232" s="68">
        <v>126</v>
      </c>
      <c r="G232" s="68">
        <v>127</v>
      </c>
      <c r="H232" s="119"/>
      <c r="I232" s="57">
        <f t="shared" si="88"/>
        <v>473</v>
      </c>
      <c r="J232" s="58">
        <f t="shared" si="103"/>
        <v>473</v>
      </c>
      <c r="K232" s="68">
        <v>113</v>
      </c>
      <c r="L232" s="68">
        <v>140</v>
      </c>
      <c r="M232" s="68">
        <v>125</v>
      </c>
      <c r="N232" s="68">
        <v>114</v>
      </c>
      <c r="O232" s="119"/>
      <c r="P232" s="57">
        <f t="shared" si="100"/>
        <v>492</v>
      </c>
      <c r="Q232" s="58">
        <f t="shared" si="104"/>
        <v>492</v>
      </c>
      <c r="R232" s="478">
        <f>SUM(D232:H239,K232:O239)</f>
        <v>7313</v>
      </c>
      <c r="S232" s="475">
        <f t="shared" ref="S232" si="107">AVERAGE(D232:H239,K232:O239)*4</f>
        <v>487.53333333333336</v>
      </c>
      <c r="T232" s="484">
        <f>MAX(D232:H239,K232:O239)</f>
        <v>149</v>
      </c>
      <c r="U232" s="481">
        <f>RANK(S232,$S$88:$S$720)+COUNTIF($S$88:S232,S232)-1</f>
        <v>20</v>
      </c>
    </row>
    <row r="233" spans="2:21" ht="13.5" customHeight="1" thickBot="1" x14ac:dyDescent="0.25">
      <c r="B233" s="492"/>
      <c r="C233" s="469"/>
      <c r="D233" s="68">
        <v>132</v>
      </c>
      <c r="E233" s="68">
        <v>129</v>
      </c>
      <c r="F233" s="53">
        <v>125</v>
      </c>
      <c r="G233" s="53">
        <v>126</v>
      </c>
      <c r="H233" s="120"/>
      <c r="I233" s="115">
        <f t="shared" ref="I233" si="108">SUM(D233:H233)</f>
        <v>512</v>
      </c>
      <c r="J233" s="58">
        <f t="shared" si="103"/>
        <v>512</v>
      </c>
      <c r="K233" s="53">
        <v>130</v>
      </c>
      <c r="L233" s="53">
        <v>133</v>
      </c>
      <c r="M233" s="53">
        <v>119</v>
      </c>
      <c r="N233" s="53">
        <v>135</v>
      </c>
      <c r="O233" s="120"/>
      <c r="P233" s="115">
        <f t="shared" si="100"/>
        <v>517</v>
      </c>
      <c r="Q233" s="58">
        <f t="shared" si="104"/>
        <v>517</v>
      </c>
      <c r="R233" s="478"/>
      <c r="S233" s="475"/>
      <c r="T233" s="484"/>
      <c r="U233" s="481"/>
    </row>
    <row r="234" spans="2:21" ht="13.5" customHeight="1" thickBot="1" x14ac:dyDescent="0.25">
      <c r="B234" s="492"/>
      <c r="C234" s="469"/>
      <c r="D234" s="53">
        <v>128</v>
      </c>
      <c r="E234" s="53">
        <v>125</v>
      </c>
      <c r="F234" s="53">
        <v>121</v>
      </c>
      <c r="G234" s="53">
        <v>127</v>
      </c>
      <c r="H234" s="120"/>
      <c r="I234" s="55">
        <f t="shared" si="88"/>
        <v>501</v>
      </c>
      <c r="J234" s="58">
        <f t="shared" si="103"/>
        <v>501</v>
      </c>
      <c r="K234" s="53">
        <v>136</v>
      </c>
      <c r="L234" s="53">
        <v>100</v>
      </c>
      <c r="M234" s="53">
        <v>115</v>
      </c>
      <c r="N234" s="53">
        <v>112</v>
      </c>
      <c r="O234" s="120"/>
      <c r="P234" s="55">
        <f t="shared" si="100"/>
        <v>463</v>
      </c>
      <c r="Q234" s="58">
        <f t="shared" si="104"/>
        <v>463</v>
      </c>
      <c r="R234" s="478"/>
      <c r="S234" s="475"/>
      <c r="T234" s="484"/>
      <c r="U234" s="481"/>
    </row>
    <row r="235" spans="2:21" ht="13.5" customHeight="1" thickBot="1" x14ac:dyDescent="0.25">
      <c r="B235" s="492"/>
      <c r="C235" s="469"/>
      <c r="D235" s="53">
        <v>115</v>
      </c>
      <c r="E235" s="53">
        <v>122</v>
      </c>
      <c r="F235" s="53">
        <v>113</v>
      </c>
      <c r="G235" s="53">
        <v>108</v>
      </c>
      <c r="H235" s="120"/>
      <c r="I235" s="55">
        <f t="shared" ref="I235:I307" si="109">SUM(D235:H235)</f>
        <v>458</v>
      </c>
      <c r="J235" s="58">
        <f t="shared" si="103"/>
        <v>458</v>
      </c>
      <c r="K235" s="53">
        <v>144</v>
      </c>
      <c r="L235" s="53">
        <v>128</v>
      </c>
      <c r="M235" s="53">
        <v>110</v>
      </c>
      <c r="N235" s="53">
        <v>111</v>
      </c>
      <c r="O235" s="120"/>
      <c r="P235" s="55">
        <f t="shared" si="100"/>
        <v>493</v>
      </c>
      <c r="Q235" s="58">
        <f t="shared" si="104"/>
        <v>493</v>
      </c>
      <c r="R235" s="478"/>
      <c r="S235" s="475"/>
      <c r="T235" s="484"/>
      <c r="U235" s="481"/>
    </row>
    <row r="236" spans="2:21" ht="13.5" customHeight="1" thickBot="1" x14ac:dyDescent="0.25">
      <c r="B236" s="492"/>
      <c r="C236" s="489" t="s">
        <v>117</v>
      </c>
      <c r="D236" s="53">
        <v>124</v>
      </c>
      <c r="E236" s="53">
        <v>119</v>
      </c>
      <c r="F236" s="53">
        <v>136</v>
      </c>
      <c r="G236" s="53">
        <v>126</v>
      </c>
      <c r="H236" s="120"/>
      <c r="I236" s="55">
        <f t="shared" si="109"/>
        <v>505</v>
      </c>
      <c r="J236" s="58">
        <f t="shared" si="103"/>
        <v>505</v>
      </c>
      <c r="K236" s="53">
        <v>136</v>
      </c>
      <c r="L236" s="53">
        <v>102</v>
      </c>
      <c r="M236" s="53">
        <v>132</v>
      </c>
      <c r="N236" s="53">
        <v>127</v>
      </c>
      <c r="O236" s="120"/>
      <c r="P236" s="55">
        <f t="shared" si="100"/>
        <v>497</v>
      </c>
      <c r="Q236" s="58">
        <f t="shared" si="104"/>
        <v>497</v>
      </c>
      <c r="R236" s="478"/>
      <c r="S236" s="475"/>
      <c r="T236" s="484"/>
      <c r="U236" s="481"/>
    </row>
    <row r="237" spans="2:21" ht="13.5" customHeight="1" thickBot="1" x14ac:dyDescent="0.25">
      <c r="B237" s="492"/>
      <c r="C237" s="489"/>
      <c r="D237" s="53">
        <v>104</v>
      </c>
      <c r="E237" s="53">
        <v>111</v>
      </c>
      <c r="F237" s="53">
        <v>124</v>
      </c>
      <c r="G237" s="53">
        <v>115</v>
      </c>
      <c r="H237" s="120"/>
      <c r="I237" s="55">
        <f t="shared" si="109"/>
        <v>454</v>
      </c>
      <c r="J237" s="58">
        <f t="shared" si="103"/>
        <v>454</v>
      </c>
      <c r="K237" s="53">
        <v>123</v>
      </c>
      <c r="L237" s="53">
        <v>109</v>
      </c>
      <c r="M237" s="53">
        <v>116</v>
      </c>
      <c r="N237" s="53">
        <v>117</v>
      </c>
      <c r="O237" s="120"/>
      <c r="P237" s="55">
        <f t="shared" si="100"/>
        <v>465</v>
      </c>
      <c r="Q237" s="58">
        <f t="shared" si="104"/>
        <v>465</v>
      </c>
      <c r="R237" s="478"/>
      <c r="S237" s="475"/>
      <c r="T237" s="484"/>
      <c r="U237" s="481"/>
    </row>
    <row r="238" spans="2:21" ht="13.5" customHeight="1" thickBot="1" x14ac:dyDescent="0.25">
      <c r="B238" s="492"/>
      <c r="C238" s="489"/>
      <c r="D238" s="53">
        <v>118</v>
      </c>
      <c r="E238" s="53">
        <v>137</v>
      </c>
      <c r="F238" s="53">
        <v>134</v>
      </c>
      <c r="G238" s="53">
        <v>120</v>
      </c>
      <c r="H238" s="120"/>
      <c r="I238" s="55">
        <f t="shared" si="109"/>
        <v>509</v>
      </c>
      <c r="J238" s="58">
        <f t="shared" si="103"/>
        <v>509</v>
      </c>
      <c r="K238" s="53">
        <v>113</v>
      </c>
      <c r="L238" s="53">
        <v>149</v>
      </c>
      <c r="M238" s="53">
        <v>133</v>
      </c>
      <c r="N238" s="53">
        <v>119</v>
      </c>
      <c r="O238" s="120"/>
      <c r="P238" s="55">
        <f t="shared" si="100"/>
        <v>514</v>
      </c>
      <c r="Q238" s="58">
        <f t="shared" si="104"/>
        <v>514</v>
      </c>
      <c r="R238" s="478"/>
      <c r="S238" s="475"/>
      <c r="T238" s="484"/>
      <c r="U238" s="481"/>
    </row>
    <row r="239" spans="2:21" ht="13.5" customHeight="1" thickBot="1" x14ac:dyDescent="0.25">
      <c r="B239" s="492"/>
      <c r="C239" s="489"/>
      <c r="D239" s="230">
        <v>120</v>
      </c>
      <c r="E239" s="230">
        <v>121</v>
      </c>
      <c r="F239" s="230">
        <v>115</v>
      </c>
      <c r="G239" s="230">
        <v>104</v>
      </c>
      <c r="H239" s="231"/>
      <c r="I239" s="62">
        <f t="shared" si="109"/>
        <v>460</v>
      </c>
      <c r="J239" s="56">
        <f t="shared" si="103"/>
        <v>460</v>
      </c>
      <c r="K239" s="230"/>
      <c r="L239" s="230"/>
      <c r="M239" s="230"/>
      <c r="N239" s="230"/>
      <c r="O239" s="231"/>
      <c r="P239" s="62">
        <f t="shared" si="100"/>
        <v>0</v>
      </c>
      <c r="Q239" s="56" t="e">
        <f t="shared" si="104"/>
        <v>#DIV/0!</v>
      </c>
      <c r="R239" s="478"/>
      <c r="S239" s="475"/>
      <c r="T239" s="484"/>
      <c r="U239" s="481"/>
    </row>
    <row r="240" spans="2:21" ht="13.5" customHeight="1" thickBot="1" x14ac:dyDescent="0.25">
      <c r="B240" s="491">
        <v>20</v>
      </c>
      <c r="C240" s="472" t="s">
        <v>118</v>
      </c>
      <c r="D240" s="53">
        <v>116</v>
      </c>
      <c r="E240" s="53">
        <v>99</v>
      </c>
      <c r="F240" s="53">
        <v>129</v>
      </c>
      <c r="G240" s="53">
        <v>127</v>
      </c>
      <c r="H240" s="120"/>
      <c r="I240" s="60">
        <f t="shared" si="109"/>
        <v>471</v>
      </c>
      <c r="J240" s="232">
        <f t="shared" si="103"/>
        <v>471</v>
      </c>
      <c r="K240" s="53">
        <v>126</v>
      </c>
      <c r="L240" s="53">
        <v>122</v>
      </c>
      <c r="M240" s="53">
        <v>136</v>
      </c>
      <c r="N240" s="53">
        <v>130</v>
      </c>
      <c r="O240" s="120"/>
      <c r="P240" s="60">
        <f t="shared" si="100"/>
        <v>514</v>
      </c>
      <c r="Q240" s="232">
        <f t="shared" si="104"/>
        <v>514</v>
      </c>
      <c r="R240" s="477">
        <f>SUM(D240:H247,K240:O247)</f>
        <v>7649</v>
      </c>
      <c r="S240" s="488">
        <f t="shared" ref="S240" si="110">AVERAGE(D240:H247,K240:O247)*4</f>
        <v>509.93333333333334</v>
      </c>
      <c r="T240" s="483">
        <f>MAX(D240:H247,K240:O247)</f>
        <v>146</v>
      </c>
      <c r="U240" s="480">
        <f>RANK(S240,$S$88:$S$720)+COUNTIF($S$88:S240,S240)-1</f>
        <v>11</v>
      </c>
    </row>
    <row r="241" spans="2:21" ht="13.5" customHeight="1" thickBot="1" x14ac:dyDescent="0.25">
      <c r="B241" s="492"/>
      <c r="C241" s="469"/>
      <c r="D241" s="68">
        <v>138</v>
      </c>
      <c r="E241" s="68">
        <v>116</v>
      </c>
      <c r="F241" s="53">
        <v>140</v>
      </c>
      <c r="G241" s="53">
        <v>126</v>
      </c>
      <c r="H241" s="120"/>
      <c r="I241" s="60">
        <f t="shared" ref="I241" si="111">SUM(D241:H241)</f>
        <v>520</v>
      </c>
      <c r="J241" s="58">
        <f t="shared" si="103"/>
        <v>520</v>
      </c>
      <c r="K241" s="53">
        <v>138</v>
      </c>
      <c r="L241" s="53">
        <v>123</v>
      </c>
      <c r="M241" s="53">
        <v>126</v>
      </c>
      <c r="N241" s="53">
        <v>143</v>
      </c>
      <c r="O241" s="120"/>
      <c r="P241" s="60">
        <f t="shared" si="100"/>
        <v>530</v>
      </c>
      <c r="Q241" s="58">
        <f t="shared" si="104"/>
        <v>530</v>
      </c>
      <c r="R241" s="478"/>
      <c r="S241" s="475"/>
      <c r="T241" s="484"/>
      <c r="U241" s="481"/>
    </row>
    <row r="242" spans="2:21" ht="13.5" customHeight="1" thickBot="1" x14ac:dyDescent="0.25">
      <c r="B242" s="492"/>
      <c r="C242" s="469"/>
      <c r="D242" s="53">
        <v>129</v>
      </c>
      <c r="E242" s="53">
        <v>130</v>
      </c>
      <c r="F242" s="53">
        <v>129</v>
      </c>
      <c r="G242" s="53">
        <v>136</v>
      </c>
      <c r="H242" s="120"/>
      <c r="I242" s="227">
        <f t="shared" si="109"/>
        <v>524</v>
      </c>
      <c r="J242" s="58">
        <f t="shared" si="103"/>
        <v>524</v>
      </c>
      <c r="K242" s="53">
        <v>117</v>
      </c>
      <c r="L242" s="53">
        <v>120</v>
      </c>
      <c r="M242" s="53">
        <v>113</v>
      </c>
      <c r="N242" s="53">
        <v>129</v>
      </c>
      <c r="O242" s="120"/>
      <c r="P242" s="227">
        <f t="shared" si="100"/>
        <v>479</v>
      </c>
      <c r="Q242" s="58">
        <f t="shared" si="104"/>
        <v>479</v>
      </c>
      <c r="R242" s="478"/>
      <c r="S242" s="475"/>
      <c r="T242" s="484"/>
      <c r="U242" s="481"/>
    </row>
    <row r="243" spans="2:21" ht="13.5" customHeight="1" thickBot="1" x14ac:dyDescent="0.25">
      <c r="B243" s="492"/>
      <c r="C243" s="469"/>
      <c r="D243" s="53">
        <v>127</v>
      </c>
      <c r="E243" s="53">
        <v>146</v>
      </c>
      <c r="F243" s="53">
        <v>132</v>
      </c>
      <c r="G243" s="53">
        <v>127</v>
      </c>
      <c r="H243" s="120"/>
      <c r="I243" s="227">
        <f t="shared" si="109"/>
        <v>532</v>
      </c>
      <c r="J243" s="58">
        <f t="shared" si="103"/>
        <v>532</v>
      </c>
      <c r="K243" s="53">
        <v>138</v>
      </c>
      <c r="L243" s="53">
        <v>126</v>
      </c>
      <c r="M243" s="53">
        <v>143</v>
      </c>
      <c r="N243" s="53">
        <v>140</v>
      </c>
      <c r="O243" s="120"/>
      <c r="P243" s="227">
        <f t="shared" si="100"/>
        <v>547</v>
      </c>
      <c r="Q243" s="58">
        <f t="shared" si="104"/>
        <v>547</v>
      </c>
      <c r="R243" s="478"/>
      <c r="S243" s="475"/>
      <c r="T243" s="484"/>
      <c r="U243" s="481"/>
    </row>
    <row r="244" spans="2:21" ht="13.5" customHeight="1" thickBot="1" x14ac:dyDescent="0.25">
      <c r="B244" s="492"/>
      <c r="C244" s="489" t="s">
        <v>117</v>
      </c>
      <c r="D244" s="53">
        <v>121</v>
      </c>
      <c r="E244" s="53">
        <v>122</v>
      </c>
      <c r="F244" s="53">
        <v>127</v>
      </c>
      <c r="G244" s="53">
        <v>137</v>
      </c>
      <c r="H244" s="120"/>
      <c r="I244" s="227">
        <f t="shared" si="109"/>
        <v>507</v>
      </c>
      <c r="J244" s="58">
        <f t="shared" si="103"/>
        <v>507</v>
      </c>
      <c r="K244" s="53">
        <v>124</v>
      </c>
      <c r="L244" s="53">
        <v>117</v>
      </c>
      <c r="M244" s="53">
        <v>119</v>
      </c>
      <c r="N244" s="53">
        <v>123</v>
      </c>
      <c r="O244" s="120"/>
      <c r="P244" s="227">
        <f t="shared" si="100"/>
        <v>483</v>
      </c>
      <c r="Q244" s="58">
        <f t="shared" si="104"/>
        <v>483</v>
      </c>
      <c r="R244" s="478"/>
      <c r="S244" s="475"/>
      <c r="T244" s="484"/>
      <c r="U244" s="481"/>
    </row>
    <row r="245" spans="2:21" ht="13.5" customHeight="1" thickBot="1" x14ac:dyDescent="0.25">
      <c r="B245" s="492"/>
      <c r="C245" s="489"/>
      <c r="D245" s="53">
        <v>121</v>
      </c>
      <c r="E245" s="53">
        <v>126</v>
      </c>
      <c r="F245" s="53">
        <v>142</v>
      </c>
      <c r="G245" s="53">
        <v>133</v>
      </c>
      <c r="H245" s="120"/>
      <c r="I245" s="227">
        <f t="shared" si="109"/>
        <v>522</v>
      </c>
      <c r="J245" s="58">
        <f t="shared" si="103"/>
        <v>522</v>
      </c>
      <c r="K245" s="53">
        <v>131</v>
      </c>
      <c r="L245" s="53">
        <v>129</v>
      </c>
      <c r="M245" s="53">
        <v>144</v>
      </c>
      <c r="N245" s="53">
        <v>140</v>
      </c>
      <c r="O245" s="120"/>
      <c r="P245" s="227">
        <f t="shared" si="100"/>
        <v>544</v>
      </c>
      <c r="Q245" s="58">
        <f t="shared" si="104"/>
        <v>544</v>
      </c>
      <c r="R245" s="478"/>
      <c r="S245" s="475"/>
      <c r="T245" s="484"/>
      <c r="U245" s="481"/>
    </row>
    <row r="246" spans="2:21" ht="13.5" customHeight="1" thickBot="1" x14ac:dyDescent="0.25">
      <c r="B246" s="492"/>
      <c r="C246" s="489"/>
      <c r="D246" s="53">
        <v>126</v>
      </c>
      <c r="E246" s="53">
        <v>115</v>
      </c>
      <c r="F246" s="53">
        <v>134</v>
      </c>
      <c r="G246" s="53">
        <v>120</v>
      </c>
      <c r="H246" s="120"/>
      <c r="I246" s="227">
        <f t="shared" si="109"/>
        <v>495</v>
      </c>
      <c r="J246" s="58">
        <f t="shared" si="103"/>
        <v>495</v>
      </c>
      <c r="K246" s="53">
        <v>126</v>
      </c>
      <c r="L246" s="53">
        <v>128</v>
      </c>
      <c r="M246" s="53">
        <v>137</v>
      </c>
      <c r="N246" s="53">
        <v>125</v>
      </c>
      <c r="O246" s="120"/>
      <c r="P246" s="227">
        <f t="shared" si="100"/>
        <v>516</v>
      </c>
      <c r="Q246" s="58">
        <f t="shared" si="104"/>
        <v>516</v>
      </c>
      <c r="R246" s="478"/>
      <c r="S246" s="475"/>
      <c r="T246" s="484"/>
      <c r="U246" s="481"/>
    </row>
    <row r="247" spans="2:21" ht="13.5" customHeight="1" thickBot="1" x14ac:dyDescent="0.25">
      <c r="B247" s="493"/>
      <c r="C247" s="490"/>
      <c r="D247" s="233">
        <v>111</v>
      </c>
      <c r="E247" s="233">
        <v>112</v>
      </c>
      <c r="F247" s="233">
        <v>129</v>
      </c>
      <c r="G247" s="233">
        <v>113</v>
      </c>
      <c r="H247" s="234"/>
      <c r="I247" s="52">
        <f t="shared" si="109"/>
        <v>465</v>
      </c>
      <c r="J247" s="63">
        <f t="shared" si="103"/>
        <v>465</v>
      </c>
      <c r="K247" s="233"/>
      <c r="L247" s="233"/>
      <c r="M247" s="233"/>
      <c r="N247" s="233"/>
      <c r="O247" s="234"/>
      <c r="P247" s="52">
        <f t="shared" si="100"/>
        <v>0</v>
      </c>
      <c r="Q247" s="63" t="e">
        <f t="shared" si="104"/>
        <v>#DIV/0!</v>
      </c>
      <c r="R247" s="479"/>
      <c r="S247" s="476"/>
      <c r="T247" s="485"/>
      <c r="U247" s="482"/>
    </row>
    <row r="248" spans="2:21" ht="13.5" customHeight="1" thickBot="1" x14ac:dyDescent="0.25">
      <c r="B248" s="492">
        <v>21</v>
      </c>
      <c r="C248" s="469" t="s">
        <v>121</v>
      </c>
      <c r="D248" s="68">
        <v>139</v>
      </c>
      <c r="E248" s="68">
        <v>140</v>
      </c>
      <c r="F248" s="68">
        <v>139</v>
      </c>
      <c r="G248" s="68">
        <v>131</v>
      </c>
      <c r="H248" s="119"/>
      <c r="I248" s="57">
        <f t="shared" si="109"/>
        <v>549</v>
      </c>
      <c r="J248" s="58">
        <f t="shared" si="103"/>
        <v>549</v>
      </c>
      <c r="K248" s="68">
        <v>140</v>
      </c>
      <c r="L248" s="68">
        <v>136</v>
      </c>
      <c r="M248" s="68">
        <v>131</v>
      </c>
      <c r="N248" s="68">
        <v>132</v>
      </c>
      <c r="O248" s="119"/>
      <c r="P248" s="57">
        <f t="shared" si="100"/>
        <v>539</v>
      </c>
      <c r="Q248" s="58">
        <f t="shared" si="104"/>
        <v>539</v>
      </c>
      <c r="R248" s="478">
        <f>SUM(D248:H255,K248:O255)</f>
        <v>7709</v>
      </c>
      <c r="S248" s="475">
        <f t="shared" ref="S248" si="112">AVERAGE(D248:H255,K248:O255)*4</f>
        <v>513.93333333333328</v>
      </c>
      <c r="T248" s="484">
        <f>MAX(D248:H255,K248:O255)</f>
        <v>151</v>
      </c>
      <c r="U248" s="481">
        <f>RANK(S248,$S$88:$S$720)+COUNTIF($S$88:S248,S248)-1</f>
        <v>5</v>
      </c>
    </row>
    <row r="249" spans="2:21" ht="13.5" customHeight="1" thickBot="1" x14ac:dyDescent="0.25">
      <c r="B249" s="492"/>
      <c r="C249" s="469"/>
      <c r="D249" s="68">
        <v>145</v>
      </c>
      <c r="E249" s="68">
        <v>122</v>
      </c>
      <c r="F249" s="53">
        <v>126</v>
      </c>
      <c r="G249" s="53">
        <v>129</v>
      </c>
      <c r="H249" s="120"/>
      <c r="I249" s="115">
        <f t="shared" ref="I249" si="113">SUM(D249:H249)</f>
        <v>522</v>
      </c>
      <c r="J249" s="58">
        <f t="shared" si="103"/>
        <v>522</v>
      </c>
      <c r="K249" s="53">
        <v>122</v>
      </c>
      <c r="L249" s="53">
        <v>126</v>
      </c>
      <c r="M249" s="53">
        <v>138</v>
      </c>
      <c r="N249" s="53">
        <v>126</v>
      </c>
      <c r="O249" s="120"/>
      <c r="P249" s="115">
        <f t="shared" si="100"/>
        <v>512</v>
      </c>
      <c r="Q249" s="58">
        <f t="shared" si="104"/>
        <v>512</v>
      </c>
      <c r="R249" s="478"/>
      <c r="S249" s="475"/>
      <c r="T249" s="484"/>
      <c r="U249" s="481"/>
    </row>
    <row r="250" spans="2:21" ht="13.5" customHeight="1" thickBot="1" x14ac:dyDescent="0.25">
      <c r="B250" s="492"/>
      <c r="C250" s="469"/>
      <c r="D250" s="53">
        <v>127</v>
      </c>
      <c r="E250" s="53">
        <v>123</v>
      </c>
      <c r="F250" s="53">
        <v>124</v>
      </c>
      <c r="G250" s="53">
        <v>123</v>
      </c>
      <c r="H250" s="120"/>
      <c r="I250" s="55">
        <f t="shared" si="109"/>
        <v>497</v>
      </c>
      <c r="J250" s="58">
        <f t="shared" si="103"/>
        <v>497</v>
      </c>
      <c r="K250" s="53">
        <v>124</v>
      </c>
      <c r="L250" s="53">
        <v>143</v>
      </c>
      <c r="M250" s="53">
        <v>125</v>
      </c>
      <c r="N250" s="53">
        <v>143</v>
      </c>
      <c r="O250" s="120"/>
      <c r="P250" s="55">
        <f t="shared" si="100"/>
        <v>535</v>
      </c>
      <c r="Q250" s="58">
        <f t="shared" si="104"/>
        <v>535</v>
      </c>
      <c r="R250" s="478"/>
      <c r="S250" s="475"/>
      <c r="T250" s="484"/>
      <c r="U250" s="481"/>
    </row>
    <row r="251" spans="2:21" ht="13.5" customHeight="1" thickBot="1" x14ac:dyDescent="0.25">
      <c r="B251" s="492"/>
      <c r="C251" s="469"/>
      <c r="D251" s="53">
        <v>130</v>
      </c>
      <c r="E251" s="53">
        <v>120</v>
      </c>
      <c r="F251" s="53">
        <v>142</v>
      </c>
      <c r="G251" s="53">
        <v>130</v>
      </c>
      <c r="H251" s="120"/>
      <c r="I251" s="55">
        <f t="shared" si="109"/>
        <v>522</v>
      </c>
      <c r="J251" s="58">
        <f t="shared" si="103"/>
        <v>522</v>
      </c>
      <c r="K251" s="53">
        <v>138</v>
      </c>
      <c r="L251" s="53">
        <v>130</v>
      </c>
      <c r="M251" s="53">
        <v>122</v>
      </c>
      <c r="N251" s="53">
        <v>117</v>
      </c>
      <c r="O251" s="120"/>
      <c r="P251" s="55">
        <f t="shared" si="100"/>
        <v>507</v>
      </c>
      <c r="Q251" s="58">
        <f t="shared" si="104"/>
        <v>507</v>
      </c>
      <c r="R251" s="478"/>
      <c r="S251" s="475"/>
      <c r="T251" s="484"/>
      <c r="U251" s="481"/>
    </row>
    <row r="252" spans="2:21" ht="13.5" customHeight="1" thickBot="1" x14ac:dyDescent="0.25">
      <c r="B252" s="492"/>
      <c r="C252" s="489" t="s">
        <v>120</v>
      </c>
      <c r="D252" s="53">
        <v>104</v>
      </c>
      <c r="E252" s="53">
        <v>115</v>
      </c>
      <c r="F252" s="53">
        <v>123</v>
      </c>
      <c r="G252" s="53">
        <v>124</v>
      </c>
      <c r="H252" s="120"/>
      <c r="I252" s="55">
        <f t="shared" si="109"/>
        <v>466</v>
      </c>
      <c r="J252" s="58">
        <f t="shared" si="103"/>
        <v>466</v>
      </c>
      <c r="K252" s="53">
        <v>130</v>
      </c>
      <c r="L252" s="53">
        <v>118</v>
      </c>
      <c r="M252" s="53">
        <v>133</v>
      </c>
      <c r="N252" s="53">
        <v>129</v>
      </c>
      <c r="O252" s="120"/>
      <c r="P252" s="55">
        <f t="shared" si="100"/>
        <v>510</v>
      </c>
      <c r="Q252" s="58">
        <f t="shared" si="104"/>
        <v>510</v>
      </c>
      <c r="R252" s="478"/>
      <c r="S252" s="475"/>
      <c r="T252" s="484"/>
      <c r="U252" s="481"/>
    </row>
    <row r="253" spans="2:21" ht="13.5" customHeight="1" thickBot="1" x14ac:dyDescent="0.25">
      <c r="B253" s="492"/>
      <c r="C253" s="489"/>
      <c r="D253" s="53">
        <v>129</v>
      </c>
      <c r="E253" s="53">
        <v>132</v>
      </c>
      <c r="F253" s="53">
        <v>130</v>
      </c>
      <c r="G253" s="53">
        <v>120</v>
      </c>
      <c r="H253" s="120"/>
      <c r="I253" s="55">
        <f t="shared" si="109"/>
        <v>511</v>
      </c>
      <c r="J253" s="58">
        <f t="shared" si="103"/>
        <v>511</v>
      </c>
      <c r="K253" s="53">
        <v>138</v>
      </c>
      <c r="L253" s="53">
        <v>120</v>
      </c>
      <c r="M253" s="53">
        <v>120</v>
      </c>
      <c r="N253" s="53">
        <v>139</v>
      </c>
      <c r="O253" s="120"/>
      <c r="P253" s="55">
        <f t="shared" si="100"/>
        <v>517</v>
      </c>
      <c r="Q253" s="58">
        <f t="shared" si="104"/>
        <v>517</v>
      </c>
      <c r="R253" s="478"/>
      <c r="S253" s="475"/>
      <c r="T253" s="484"/>
      <c r="U253" s="481"/>
    </row>
    <row r="254" spans="2:21" ht="13.5" customHeight="1" thickBot="1" x14ac:dyDescent="0.25">
      <c r="B254" s="492"/>
      <c r="C254" s="489"/>
      <c r="D254" s="53">
        <v>129</v>
      </c>
      <c r="E254" s="53">
        <v>128</v>
      </c>
      <c r="F254" s="53">
        <v>123</v>
      </c>
      <c r="G254" s="53">
        <v>127</v>
      </c>
      <c r="H254" s="120"/>
      <c r="I254" s="55">
        <f t="shared" si="109"/>
        <v>507</v>
      </c>
      <c r="J254" s="58">
        <f t="shared" si="103"/>
        <v>507</v>
      </c>
      <c r="K254" s="53">
        <v>125</v>
      </c>
      <c r="L254" s="53">
        <v>127</v>
      </c>
      <c r="M254" s="53">
        <v>116</v>
      </c>
      <c r="N254" s="53">
        <v>116</v>
      </c>
      <c r="O254" s="120"/>
      <c r="P254" s="55">
        <f t="shared" si="100"/>
        <v>484</v>
      </c>
      <c r="Q254" s="58">
        <f t="shared" si="104"/>
        <v>484</v>
      </c>
      <c r="R254" s="478"/>
      <c r="S254" s="475"/>
      <c r="T254" s="484"/>
      <c r="U254" s="481"/>
    </row>
    <row r="255" spans="2:21" ht="13.5" customHeight="1" thickBot="1" x14ac:dyDescent="0.25">
      <c r="B255" s="492"/>
      <c r="C255" s="489"/>
      <c r="D255" s="230">
        <v>130</v>
      </c>
      <c r="E255" s="230">
        <v>130</v>
      </c>
      <c r="F255" s="230">
        <v>151</v>
      </c>
      <c r="G255" s="230">
        <v>120</v>
      </c>
      <c r="H255" s="231"/>
      <c r="I255" s="62">
        <f t="shared" si="109"/>
        <v>531</v>
      </c>
      <c r="J255" s="56">
        <f t="shared" si="103"/>
        <v>531</v>
      </c>
      <c r="K255" s="230"/>
      <c r="L255" s="230"/>
      <c r="M255" s="230"/>
      <c r="N255" s="230"/>
      <c r="O255" s="231"/>
      <c r="P255" s="62">
        <f t="shared" si="100"/>
        <v>0</v>
      </c>
      <c r="Q255" s="56" t="e">
        <f t="shared" si="104"/>
        <v>#DIV/0!</v>
      </c>
      <c r="R255" s="478"/>
      <c r="S255" s="475"/>
      <c r="T255" s="484"/>
      <c r="U255" s="481"/>
    </row>
    <row r="256" spans="2:21" ht="13.5" customHeight="1" thickBot="1" x14ac:dyDescent="0.25">
      <c r="B256" s="491">
        <v>22</v>
      </c>
      <c r="C256" s="472" t="s">
        <v>122</v>
      </c>
      <c r="D256" s="53">
        <v>134</v>
      </c>
      <c r="E256" s="53">
        <v>141</v>
      </c>
      <c r="F256" s="53">
        <v>130</v>
      </c>
      <c r="G256" s="53">
        <v>139</v>
      </c>
      <c r="H256" s="120"/>
      <c r="I256" s="60">
        <f t="shared" si="109"/>
        <v>544</v>
      </c>
      <c r="J256" s="232">
        <f t="shared" si="103"/>
        <v>544</v>
      </c>
      <c r="K256" s="53">
        <v>121</v>
      </c>
      <c r="L256" s="53">
        <v>115</v>
      </c>
      <c r="M256" s="53">
        <v>133</v>
      </c>
      <c r="N256" s="53">
        <v>100</v>
      </c>
      <c r="O256" s="120"/>
      <c r="P256" s="60">
        <f t="shared" si="100"/>
        <v>469</v>
      </c>
      <c r="Q256" s="232">
        <f t="shared" si="104"/>
        <v>469</v>
      </c>
      <c r="R256" s="477">
        <f>SUM(D256:H263,K256:O263)</f>
        <v>7623</v>
      </c>
      <c r="S256" s="488">
        <f t="shared" ref="S256" si="114">AVERAGE(D256:H263,K256:O263)*4</f>
        <v>508.2</v>
      </c>
      <c r="T256" s="483">
        <f>MAX(D256:H263,K256:O263)</f>
        <v>144</v>
      </c>
      <c r="U256" s="480">
        <f>RANK(S256,$S$88:$S$720)+COUNTIF($S$88:S256,S256)-1</f>
        <v>12</v>
      </c>
    </row>
    <row r="257" spans="2:21" ht="13.5" customHeight="1" thickBot="1" x14ac:dyDescent="0.25">
      <c r="B257" s="492"/>
      <c r="C257" s="469"/>
      <c r="D257" s="68">
        <v>136</v>
      </c>
      <c r="E257" s="68">
        <v>136</v>
      </c>
      <c r="F257" s="53">
        <v>120</v>
      </c>
      <c r="G257" s="53">
        <v>134</v>
      </c>
      <c r="H257" s="120"/>
      <c r="I257" s="60">
        <f t="shared" ref="I257" si="115">SUM(D257:H257)</f>
        <v>526</v>
      </c>
      <c r="J257" s="58">
        <f t="shared" si="103"/>
        <v>526</v>
      </c>
      <c r="K257" s="53">
        <v>140</v>
      </c>
      <c r="L257" s="53">
        <v>139</v>
      </c>
      <c r="M257" s="53">
        <v>131</v>
      </c>
      <c r="N257" s="53">
        <v>122</v>
      </c>
      <c r="O257" s="120"/>
      <c r="P257" s="60">
        <f t="shared" si="100"/>
        <v>532</v>
      </c>
      <c r="Q257" s="58">
        <f t="shared" si="104"/>
        <v>532</v>
      </c>
      <c r="R257" s="478"/>
      <c r="S257" s="475"/>
      <c r="T257" s="484"/>
      <c r="U257" s="481"/>
    </row>
    <row r="258" spans="2:21" ht="13.5" customHeight="1" thickBot="1" x14ac:dyDescent="0.25">
      <c r="B258" s="492"/>
      <c r="C258" s="469"/>
      <c r="D258" s="53">
        <v>125</v>
      </c>
      <c r="E258" s="53">
        <v>113</v>
      </c>
      <c r="F258" s="53">
        <v>119</v>
      </c>
      <c r="G258" s="53">
        <v>136</v>
      </c>
      <c r="H258" s="120"/>
      <c r="I258" s="227">
        <f t="shared" si="109"/>
        <v>493</v>
      </c>
      <c r="J258" s="58">
        <f t="shared" si="103"/>
        <v>493</v>
      </c>
      <c r="K258" s="53">
        <v>125</v>
      </c>
      <c r="L258" s="53">
        <v>144</v>
      </c>
      <c r="M258" s="53">
        <v>130</v>
      </c>
      <c r="N258" s="53">
        <v>126</v>
      </c>
      <c r="O258" s="120"/>
      <c r="P258" s="227">
        <f t="shared" si="100"/>
        <v>525</v>
      </c>
      <c r="Q258" s="58">
        <f t="shared" si="104"/>
        <v>525</v>
      </c>
      <c r="R258" s="478"/>
      <c r="S258" s="475"/>
      <c r="T258" s="484"/>
      <c r="U258" s="481"/>
    </row>
    <row r="259" spans="2:21" ht="13.5" customHeight="1" thickBot="1" x14ac:dyDescent="0.25">
      <c r="B259" s="492"/>
      <c r="C259" s="469"/>
      <c r="D259" s="53">
        <v>142</v>
      </c>
      <c r="E259" s="53">
        <v>114</v>
      </c>
      <c r="F259" s="53">
        <v>130</v>
      </c>
      <c r="G259" s="53">
        <v>125</v>
      </c>
      <c r="H259" s="120"/>
      <c r="I259" s="227">
        <f t="shared" si="109"/>
        <v>511</v>
      </c>
      <c r="J259" s="58">
        <f t="shared" si="103"/>
        <v>511</v>
      </c>
      <c r="K259" s="53">
        <v>128</v>
      </c>
      <c r="L259" s="53">
        <v>132</v>
      </c>
      <c r="M259" s="53">
        <v>103</v>
      </c>
      <c r="N259" s="53">
        <v>131</v>
      </c>
      <c r="O259" s="120"/>
      <c r="P259" s="227">
        <f t="shared" si="100"/>
        <v>494</v>
      </c>
      <c r="Q259" s="58">
        <f t="shared" si="104"/>
        <v>494</v>
      </c>
      <c r="R259" s="478"/>
      <c r="S259" s="475"/>
      <c r="T259" s="484"/>
      <c r="U259" s="481"/>
    </row>
    <row r="260" spans="2:21" ht="13.5" customHeight="1" thickBot="1" x14ac:dyDescent="0.25">
      <c r="B260" s="492"/>
      <c r="C260" s="470" t="s">
        <v>120</v>
      </c>
      <c r="D260" s="53">
        <v>143</v>
      </c>
      <c r="E260" s="53">
        <v>135</v>
      </c>
      <c r="F260" s="53">
        <v>134</v>
      </c>
      <c r="G260" s="53">
        <v>123</v>
      </c>
      <c r="H260" s="120"/>
      <c r="I260" s="227">
        <f t="shared" si="109"/>
        <v>535</v>
      </c>
      <c r="J260" s="58">
        <f t="shared" si="103"/>
        <v>535</v>
      </c>
      <c r="K260" s="53">
        <v>104</v>
      </c>
      <c r="L260" s="53">
        <v>112</v>
      </c>
      <c r="M260" s="53">
        <v>122</v>
      </c>
      <c r="N260" s="53">
        <v>121</v>
      </c>
      <c r="O260" s="120"/>
      <c r="P260" s="227">
        <f t="shared" si="100"/>
        <v>459</v>
      </c>
      <c r="Q260" s="58">
        <f t="shared" si="104"/>
        <v>459</v>
      </c>
      <c r="R260" s="478"/>
      <c r="S260" s="475"/>
      <c r="T260" s="484"/>
      <c r="U260" s="481"/>
    </row>
    <row r="261" spans="2:21" ht="13.5" customHeight="1" thickBot="1" x14ac:dyDescent="0.25">
      <c r="B261" s="492"/>
      <c r="C261" s="470"/>
      <c r="D261" s="53">
        <v>119</v>
      </c>
      <c r="E261" s="53">
        <v>127</v>
      </c>
      <c r="F261" s="53">
        <v>122</v>
      </c>
      <c r="G261" s="53">
        <v>119</v>
      </c>
      <c r="H261" s="120"/>
      <c r="I261" s="227">
        <f t="shared" si="109"/>
        <v>487</v>
      </c>
      <c r="J261" s="58">
        <f t="shared" si="103"/>
        <v>487</v>
      </c>
      <c r="K261" s="53">
        <v>136</v>
      </c>
      <c r="L261" s="53">
        <v>108</v>
      </c>
      <c r="M261" s="53">
        <v>125</v>
      </c>
      <c r="N261" s="53">
        <v>128</v>
      </c>
      <c r="O261" s="120"/>
      <c r="P261" s="227">
        <f t="shared" si="100"/>
        <v>497</v>
      </c>
      <c r="Q261" s="58">
        <f t="shared" si="104"/>
        <v>497</v>
      </c>
      <c r="R261" s="478"/>
      <c r="S261" s="475"/>
      <c r="T261" s="484"/>
      <c r="U261" s="481"/>
    </row>
    <row r="262" spans="2:21" ht="13.5" customHeight="1" thickBot="1" x14ac:dyDescent="0.25">
      <c r="B262" s="492"/>
      <c r="C262" s="470"/>
      <c r="D262" s="53">
        <v>127</v>
      </c>
      <c r="E262" s="53">
        <v>124</v>
      </c>
      <c r="F262" s="53">
        <v>142</v>
      </c>
      <c r="G262" s="53">
        <v>140</v>
      </c>
      <c r="H262" s="120"/>
      <c r="I262" s="227">
        <f t="shared" si="109"/>
        <v>533</v>
      </c>
      <c r="J262" s="58">
        <f t="shared" si="103"/>
        <v>533</v>
      </c>
      <c r="K262" s="53">
        <v>131</v>
      </c>
      <c r="L262" s="53">
        <v>131</v>
      </c>
      <c r="M262" s="53">
        <v>112</v>
      </c>
      <c r="N262" s="53">
        <v>129</v>
      </c>
      <c r="O262" s="120"/>
      <c r="P262" s="227">
        <f t="shared" si="100"/>
        <v>503</v>
      </c>
      <c r="Q262" s="58">
        <f t="shared" si="104"/>
        <v>503</v>
      </c>
      <c r="R262" s="478"/>
      <c r="S262" s="475"/>
      <c r="T262" s="484"/>
      <c r="U262" s="481"/>
    </row>
    <row r="263" spans="2:21" ht="13.5" customHeight="1" thickBot="1" x14ac:dyDescent="0.25">
      <c r="B263" s="493"/>
      <c r="C263" s="471"/>
      <c r="D263" s="233">
        <v>138</v>
      </c>
      <c r="E263" s="233">
        <v>136</v>
      </c>
      <c r="F263" s="233">
        <v>126</v>
      </c>
      <c r="G263" s="233">
        <v>115</v>
      </c>
      <c r="H263" s="234"/>
      <c r="I263" s="52">
        <f t="shared" si="109"/>
        <v>515</v>
      </c>
      <c r="J263" s="63">
        <f t="shared" si="103"/>
        <v>515</v>
      </c>
      <c r="K263" s="233"/>
      <c r="L263" s="233"/>
      <c r="M263" s="233"/>
      <c r="N263" s="233"/>
      <c r="O263" s="234"/>
      <c r="P263" s="52">
        <f t="shared" si="100"/>
        <v>0</v>
      </c>
      <c r="Q263" s="63" t="e">
        <f t="shared" si="104"/>
        <v>#DIV/0!</v>
      </c>
      <c r="R263" s="479"/>
      <c r="S263" s="476"/>
      <c r="T263" s="485"/>
      <c r="U263" s="482"/>
    </row>
    <row r="264" spans="2:21" ht="13.5" customHeight="1" thickBot="1" x14ac:dyDescent="0.25">
      <c r="B264" s="492">
        <v>23</v>
      </c>
      <c r="C264" s="469" t="s">
        <v>123</v>
      </c>
      <c r="D264" s="68">
        <v>0</v>
      </c>
      <c r="E264" s="68"/>
      <c r="F264" s="68"/>
      <c r="G264" s="68"/>
      <c r="H264" s="119"/>
      <c r="I264" s="57">
        <f t="shared" si="109"/>
        <v>0</v>
      </c>
      <c r="J264" s="58">
        <f t="shared" si="103"/>
        <v>0</v>
      </c>
      <c r="K264" s="68"/>
      <c r="L264" s="68"/>
      <c r="M264" s="68"/>
      <c r="N264" s="68"/>
      <c r="O264" s="119"/>
      <c r="P264" s="57">
        <f t="shared" si="100"/>
        <v>0</v>
      </c>
      <c r="Q264" s="58" t="e">
        <f t="shared" si="104"/>
        <v>#DIV/0!</v>
      </c>
      <c r="R264" s="478">
        <f>SUM(D264:H271,K264:O271)</f>
        <v>0</v>
      </c>
      <c r="S264" s="475">
        <f t="shared" ref="S264" si="116">AVERAGE(D264:H271,K264:O271)*4</f>
        <v>0</v>
      </c>
      <c r="T264" s="484">
        <f>MAX(D264:H271,K264:O271)</f>
        <v>0</v>
      </c>
      <c r="U264" s="481">
        <f>RANK(S264,$S$88:$S$720)+COUNTIF($S$88:S264,S264)-1</f>
        <v>76</v>
      </c>
    </row>
    <row r="265" spans="2:21" ht="13.5" customHeight="1" thickBot="1" x14ac:dyDescent="0.25">
      <c r="B265" s="492"/>
      <c r="C265" s="469"/>
      <c r="D265" s="68"/>
      <c r="E265" s="68"/>
      <c r="F265" s="53"/>
      <c r="G265" s="53"/>
      <c r="H265" s="120"/>
      <c r="I265" s="115">
        <f t="shared" ref="I265" si="117">SUM(D265:H265)</f>
        <v>0</v>
      </c>
      <c r="J265" s="58" t="e">
        <f t="shared" si="103"/>
        <v>#DIV/0!</v>
      </c>
      <c r="K265" s="53"/>
      <c r="L265" s="53"/>
      <c r="M265" s="53"/>
      <c r="N265" s="53"/>
      <c r="O265" s="120"/>
      <c r="P265" s="115">
        <f t="shared" si="100"/>
        <v>0</v>
      </c>
      <c r="Q265" s="58" t="e">
        <f t="shared" si="104"/>
        <v>#DIV/0!</v>
      </c>
      <c r="R265" s="478"/>
      <c r="S265" s="475"/>
      <c r="T265" s="484"/>
      <c r="U265" s="481"/>
    </row>
    <row r="266" spans="2:21" ht="13.5" customHeight="1" thickBot="1" x14ac:dyDescent="0.25">
      <c r="B266" s="492"/>
      <c r="C266" s="469"/>
      <c r="D266" s="53"/>
      <c r="E266" s="53"/>
      <c r="F266" s="53"/>
      <c r="G266" s="53"/>
      <c r="H266" s="120"/>
      <c r="I266" s="55">
        <f t="shared" si="109"/>
        <v>0</v>
      </c>
      <c r="J266" s="58" t="e">
        <f t="shared" si="103"/>
        <v>#DIV/0!</v>
      </c>
      <c r="K266" s="53"/>
      <c r="L266" s="53"/>
      <c r="M266" s="53"/>
      <c r="N266" s="53"/>
      <c r="O266" s="120"/>
      <c r="P266" s="55">
        <f t="shared" si="100"/>
        <v>0</v>
      </c>
      <c r="Q266" s="58" t="e">
        <f t="shared" si="104"/>
        <v>#DIV/0!</v>
      </c>
      <c r="R266" s="478"/>
      <c r="S266" s="475"/>
      <c r="T266" s="484"/>
      <c r="U266" s="481"/>
    </row>
    <row r="267" spans="2:21" ht="13.5" customHeight="1" thickBot="1" x14ac:dyDescent="0.25">
      <c r="B267" s="492"/>
      <c r="C267" s="469"/>
      <c r="D267" s="53"/>
      <c r="E267" s="53"/>
      <c r="F267" s="53"/>
      <c r="G267" s="53"/>
      <c r="H267" s="120"/>
      <c r="I267" s="55">
        <f t="shared" si="109"/>
        <v>0</v>
      </c>
      <c r="J267" s="58" t="e">
        <f t="shared" si="103"/>
        <v>#DIV/0!</v>
      </c>
      <c r="K267" s="53"/>
      <c r="L267" s="53"/>
      <c r="M267" s="53"/>
      <c r="N267" s="53"/>
      <c r="O267" s="120"/>
      <c r="P267" s="55">
        <f t="shared" si="100"/>
        <v>0</v>
      </c>
      <c r="Q267" s="58" t="e">
        <f t="shared" si="104"/>
        <v>#DIV/0!</v>
      </c>
      <c r="R267" s="478"/>
      <c r="S267" s="475"/>
      <c r="T267" s="484"/>
      <c r="U267" s="481"/>
    </row>
    <row r="268" spans="2:21" ht="13.5" customHeight="1" thickBot="1" x14ac:dyDescent="0.25">
      <c r="B268" s="492"/>
      <c r="C268" s="470" t="s">
        <v>120</v>
      </c>
      <c r="D268" s="53"/>
      <c r="E268" s="53"/>
      <c r="F268" s="53"/>
      <c r="G268" s="53"/>
      <c r="H268" s="120"/>
      <c r="I268" s="55">
        <f t="shared" si="109"/>
        <v>0</v>
      </c>
      <c r="J268" s="58" t="e">
        <f t="shared" si="103"/>
        <v>#DIV/0!</v>
      </c>
      <c r="K268" s="53"/>
      <c r="L268" s="53"/>
      <c r="M268" s="53"/>
      <c r="N268" s="53"/>
      <c r="O268" s="120"/>
      <c r="P268" s="55">
        <f t="shared" si="100"/>
        <v>0</v>
      </c>
      <c r="Q268" s="58" t="e">
        <f t="shared" si="104"/>
        <v>#DIV/0!</v>
      </c>
      <c r="R268" s="478"/>
      <c r="S268" s="475"/>
      <c r="T268" s="484"/>
      <c r="U268" s="481"/>
    </row>
    <row r="269" spans="2:21" ht="13.5" customHeight="1" thickBot="1" x14ac:dyDescent="0.25">
      <c r="B269" s="492"/>
      <c r="C269" s="470"/>
      <c r="D269" s="53"/>
      <c r="E269" s="53"/>
      <c r="F269" s="53"/>
      <c r="G269" s="53"/>
      <c r="H269" s="120"/>
      <c r="I269" s="55">
        <f t="shared" si="109"/>
        <v>0</v>
      </c>
      <c r="J269" s="58" t="e">
        <f t="shared" si="103"/>
        <v>#DIV/0!</v>
      </c>
      <c r="K269" s="53"/>
      <c r="L269" s="53"/>
      <c r="M269" s="53"/>
      <c r="N269" s="53"/>
      <c r="O269" s="120"/>
      <c r="P269" s="55">
        <f t="shared" si="100"/>
        <v>0</v>
      </c>
      <c r="Q269" s="58" t="e">
        <f t="shared" si="104"/>
        <v>#DIV/0!</v>
      </c>
      <c r="R269" s="478"/>
      <c r="S269" s="475"/>
      <c r="T269" s="484"/>
      <c r="U269" s="481"/>
    </row>
    <row r="270" spans="2:21" ht="13.5" customHeight="1" thickBot="1" x14ac:dyDescent="0.25">
      <c r="B270" s="492"/>
      <c r="C270" s="470"/>
      <c r="D270" s="53"/>
      <c r="E270" s="53"/>
      <c r="F270" s="53"/>
      <c r="G270" s="53"/>
      <c r="H270" s="120"/>
      <c r="I270" s="55">
        <f t="shared" si="109"/>
        <v>0</v>
      </c>
      <c r="J270" s="58" t="e">
        <f t="shared" si="103"/>
        <v>#DIV/0!</v>
      </c>
      <c r="K270" s="53"/>
      <c r="L270" s="53"/>
      <c r="M270" s="53"/>
      <c r="N270" s="53"/>
      <c r="O270" s="120"/>
      <c r="P270" s="55">
        <f t="shared" si="100"/>
        <v>0</v>
      </c>
      <c r="Q270" s="58" t="e">
        <f t="shared" si="104"/>
        <v>#DIV/0!</v>
      </c>
      <c r="R270" s="478"/>
      <c r="S270" s="475"/>
      <c r="T270" s="484"/>
      <c r="U270" s="481"/>
    </row>
    <row r="271" spans="2:21" ht="13.5" customHeight="1" thickBot="1" x14ac:dyDescent="0.25">
      <c r="B271" s="492"/>
      <c r="C271" s="470"/>
      <c r="D271" s="230"/>
      <c r="E271" s="230"/>
      <c r="F271" s="230"/>
      <c r="G271" s="230"/>
      <c r="H271" s="231"/>
      <c r="I271" s="62">
        <f t="shared" si="109"/>
        <v>0</v>
      </c>
      <c r="J271" s="56" t="e">
        <f t="shared" si="103"/>
        <v>#DIV/0!</v>
      </c>
      <c r="K271" s="230"/>
      <c r="L271" s="230"/>
      <c r="M271" s="230"/>
      <c r="N271" s="230"/>
      <c r="O271" s="231"/>
      <c r="P271" s="62">
        <f t="shared" si="100"/>
        <v>0</v>
      </c>
      <c r="Q271" s="56" t="e">
        <f t="shared" si="104"/>
        <v>#DIV/0!</v>
      </c>
      <c r="R271" s="478"/>
      <c r="S271" s="475"/>
      <c r="T271" s="484"/>
      <c r="U271" s="481"/>
    </row>
    <row r="272" spans="2:21" ht="13.5" customHeight="1" thickBot="1" x14ac:dyDescent="0.25">
      <c r="B272" s="491">
        <v>24</v>
      </c>
      <c r="C272" s="472" t="s">
        <v>103</v>
      </c>
      <c r="D272" s="53">
        <v>102</v>
      </c>
      <c r="E272" s="53">
        <v>92</v>
      </c>
      <c r="F272" s="53">
        <v>93</v>
      </c>
      <c r="G272" s="53">
        <v>96</v>
      </c>
      <c r="H272" s="120"/>
      <c r="I272" s="60">
        <f t="shared" si="109"/>
        <v>383</v>
      </c>
      <c r="J272" s="232">
        <f t="shared" si="103"/>
        <v>383</v>
      </c>
      <c r="K272" s="53">
        <v>98</v>
      </c>
      <c r="L272" s="53">
        <v>108</v>
      </c>
      <c r="M272" s="53">
        <v>118</v>
      </c>
      <c r="N272" s="53">
        <v>128</v>
      </c>
      <c r="O272" s="120"/>
      <c r="P272" s="60">
        <f t="shared" si="100"/>
        <v>452</v>
      </c>
      <c r="Q272" s="232">
        <f t="shared" si="104"/>
        <v>452</v>
      </c>
      <c r="R272" s="477">
        <f>SUM(D272:H279,K272:O279)</f>
        <v>6880</v>
      </c>
      <c r="S272" s="488">
        <f t="shared" ref="S272" si="118">AVERAGE(D272:H279,K272:O279)*4</f>
        <v>458.66666666666669</v>
      </c>
      <c r="T272" s="483">
        <f>MAX(D272:H279,K272:O279)</f>
        <v>140</v>
      </c>
      <c r="U272" s="480">
        <f>RANK(S272,$S$88:$S$720)+COUNTIF($S$88:S272,S272)-1</f>
        <v>30</v>
      </c>
    </row>
    <row r="273" spans="2:21" ht="13.5" customHeight="1" thickBot="1" x14ac:dyDescent="0.25">
      <c r="B273" s="492"/>
      <c r="C273" s="469"/>
      <c r="D273" s="68">
        <v>105</v>
      </c>
      <c r="E273" s="68">
        <v>134</v>
      </c>
      <c r="F273" s="53">
        <v>117</v>
      </c>
      <c r="G273" s="53">
        <v>122</v>
      </c>
      <c r="H273" s="120"/>
      <c r="I273" s="60">
        <f t="shared" ref="I273" si="119">SUM(D273:H273)</f>
        <v>478</v>
      </c>
      <c r="J273" s="58">
        <f t="shared" si="103"/>
        <v>478</v>
      </c>
      <c r="K273" s="53">
        <v>132</v>
      </c>
      <c r="L273" s="53">
        <v>106</v>
      </c>
      <c r="M273" s="53">
        <v>129</v>
      </c>
      <c r="N273" s="53">
        <v>91</v>
      </c>
      <c r="O273" s="120"/>
      <c r="P273" s="60">
        <f t="shared" si="100"/>
        <v>458</v>
      </c>
      <c r="Q273" s="58">
        <f t="shared" si="104"/>
        <v>458</v>
      </c>
      <c r="R273" s="478"/>
      <c r="S273" s="475"/>
      <c r="T273" s="484"/>
      <c r="U273" s="481"/>
    </row>
    <row r="274" spans="2:21" ht="13.5" customHeight="1" thickBot="1" x14ac:dyDescent="0.25">
      <c r="B274" s="492"/>
      <c r="C274" s="469"/>
      <c r="D274" s="53">
        <v>133</v>
      </c>
      <c r="E274" s="53">
        <v>124</v>
      </c>
      <c r="F274" s="53">
        <v>110</v>
      </c>
      <c r="G274" s="53">
        <v>120</v>
      </c>
      <c r="H274" s="120"/>
      <c r="I274" s="227">
        <f t="shared" si="109"/>
        <v>487</v>
      </c>
      <c r="J274" s="58">
        <f t="shared" si="103"/>
        <v>487</v>
      </c>
      <c r="K274" s="53">
        <v>111</v>
      </c>
      <c r="L274" s="53">
        <v>123</v>
      </c>
      <c r="M274" s="53">
        <v>136</v>
      </c>
      <c r="N274" s="53">
        <v>115</v>
      </c>
      <c r="O274" s="120"/>
      <c r="P274" s="227">
        <f t="shared" si="100"/>
        <v>485</v>
      </c>
      <c r="Q274" s="58">
        <f t="shared" si="104"/>
        <v>485</v>
      </c>
      <c r="R274" s="478"/>
      <c r="S274" s="475"/>
      <c r="T274" s="484"/>
      <c r="U274" s="481"/>
    </row>
    <row r="275" spans="2:21" ht="13.5" customHeight="1" thickBot="1" x14ac:dyDescent="0.25">
      <c r="B275" s="492"/>
      <c r="C275" s="469"/>
      <c r="D275" s="53">
        <v>105</v>
      </c>
      <c r="E275" s="53">
        <v>113</v>
      </c>
      <c r="F275" s="53">
        <v>107</v>
      </c>
      <c r="G275" s="53">
        <v>109</v>
      </c>
      <c r="H275" s="120"/>
      <c r="I275" s="227">
        <f t="shared" si="109"/>
        <v>434</v>
      </c>
      <c r="J275" s="58">
        <f t="shared" si="103"/>
        <v>434</v>
      </c>
      <c r="K275" s="53">
        <v>135</v>
      </c>
      <c r="L275" s="53">
        <v>109</v>
      </c>
      <c r="M275" s="53">
        <v>112</v>
      </c>
      <c r="N275" s="53">
        <v>124</v>
      </c>
      <c r="O275" s="120"/>
      <c r="P275" s="227">
        <f t="shared" si="100"/>
        <v>480</v>
      </c>
      <c r="Q275" s="58">
        <f t="shared" si="104"/>
        <v>480</v>
      </c>
      <c r="R275" s="478"/>
      <c r="S275" s="475"/>
      <c r="T275" s="484"/>
      <c r="U275" s="481"/>
    </row>
    <row r="276" spans="2:21" ht="13.5" customHeight="1" thickBot="1" x14ac:dyDescent="0.25">
      <c r="B276" s="492"/>
      <c r="C276" s="470" t="s">
        <v>128</v>
      </c>
      <c r="D276" s="53">
        <v>121</v>
      </c>
      <c r="E276" s="53">
        <v>91</v>
      </c>
      <c r="F276" s="53">
        <v>102</v>
      </c>
      <c r="G276" s="53">
        <v>99</v>
      </c>
      <c r="H276" s="120"/>
      <c r="I276" s="227">
        <f t="shared" si="109"/>
        <v>413</v>
      </c>
      <c r="J276" s="58">
        <f t="shared" si="103"/>
        <v>413</v>
      </c>
      <c r="K276" s="53">
        <v>119</v>
      </c>
      <c r="L276" s="53">
        <v>85</v>
      </c>
      <c r="M276" s="53">
        <v>121</v>
      </c>
      <c r="N276" s="53">
        <v>108</v>
      </c>
      <c r="O276" s="120"/>
      <c r="P276" s="227">
        <f t="shared" si="100"/>
        <v>433</v>
      </c>
      <c r="Q276" s="58">
        <f t="shared" si="104"/>
        <v>433</v>
      </c>
      <c r="R276" s="478"/>
      <c r="S276" s="475"/>
      <c r="T276" s="484"/>
      <c r="U276" s="481"/>
    </row>
    <row r="277" spans="2:21" ht="13.5" customHeight="1" thickBot="1" x14ac:dyDescent="0.25">
      <c r="B277" s="492"/>
      <c r="C277" s="470"/>
      <c r="D277" s="53">
        <v>110</v>
      </c>
      <c r="E277" s="53">
        <v>116</v>
      </c>
      <c r="F277" s="53">
        <v>120</v>
      </c>
      <c r="G277" s="53">
        <v>134</v>
      </c>
      <c r="H277" s="120"/>
      <c r="I277" s="227">
        <f t="shared" si="109"/>
        <v>480</v>
      </c>
      <c r="J277" s="58">
        <f t="shared" si="103"/>
        <v>480</v>
      </c>
      <c r="K277" s="53">
        <v>123</v>
      </c>
      <c r="L277" s="53">
        <v>98</v>
      </c>
      <c r="M277" s="53">
        <v>109</v>
      </c>
      <c r="N277" s="53">
        <v>119</v>
      </c>
      <c r="O277" s="120"/>
      <c r="P277" s="227">
        <f t="shared" si="100"/>
        <v>449</v>
      </c>
      <c r="Q277" s="58">
        <f t="shared" si="104"/>
        <v>449</v>
      </c>
      <c r="R277" s="478"/>
      <c r="S277" s="475"/>
      <c r="T277" s="484"/>
      <c r="U277" s="481"/>
    </row>
    <row r="278" spans="2:21" ht="13.5" customHeight="1" thickBot="1" x14ac:dyDescent="0.25">
      <c r="B278" s="492"/>
      <c r="C278" s="470"/>
      <c r="D278" s="53">
        <v>117</v>
      </c>
      <c r="E278" s="53">
        <v>108</v>
      </c>
      <c r="F278" s="53">
        <v>114</v>
      </c>
      <c r="G278" s="53">
        <v>116</v>
      </c>
      <c r="H278" s="120"/>
      <c r="I278" s="227">
        <f t="shared" si="109"/>
        <v>455</v>
      </c>
      <c r="J278" s="58">
        <f t="shared" si="103"/>
        <v>455</v>
      </c>
      <c r="K278" s="53">
        <v>118</v>
      </c>
      <c r="L278" s="53">
        <v>134</v>
      </c>
      <c r="M278" s="53">
        <v>132</v>
      </c>
      <c r="N278" s="53">
        <v>121</v>
      </c>
      <c r="O278" s="120"/>
      <c r="P278" s="227">
        <f t="shared" si="100"/>
        <v>505</v>
      </c>
      <c r="Q278" s="58">
        <f t="shared" si="104"/>
        <v>505</v>
      </c>
      <c r="R278" s="478"/>
      <c r="S278" s="475"/>
      <c r="T278" s="484"/>
      <c r="U278" s="481"/>
    </row>
    <row r="279" spans="2:21" ht="13.5" customHeight="1" thickBot="1" x14ac:dyDescent="0.25">
      <c r="B279" s="493"/>
      <c r="C279" s="471"/>
      <c r="D279" s="233">
        <v>112</v>
      </c>
      <c r="E279" s="233">
        <v>140</v>
      </c>
      <c r="F279" s="233">
        <v>102</v>
      </c>
      <c r="G279" s="233">
        <v>134</v>
      </c>
      <c r="H279" s="234"/>
      <c r="I279" s="52">
        <f t="shared" si="109"/>
        <v>488</v>
      </c>
      <c r="J279" s="63">
        <f t="shared" si="103"/>
        <v>488</v>
      </c>
      <c r="K279" s="233"/>
      <c r="L279" s="233"/>
      <c r="M279" s="233"/>
      <c r="N279" s="233"/>
      <c r="O279" s="234"/>
      <c r="P279" s="52">
        <f t="shared" si="100"/>
        <v>0</v>
      </c>
      <c r="Q279" s="63" t="e">
        <f t="shared" si="104"/>
        <v>#DIV/0!</v>
      </c>
      <c r="R279" s="479"/>
      <c r="S279" s="476"/>
      <c r="T279" s="485"/>
      <c r="U279" s="482"/>
    </row>
    <row r="280" spans="2:21" ht="13.5" customHeight="1" thickBot="1" x14ac:dyDescent="0.25">
      <c r="B280" s="492">
        <v>25</v>
      </c>
      <c r="C280" s="469" t="s">
        <v>131</v>
      </c>
      <c r="D280" s="68">
        <v>105</v>
      </c>
      <c r="E280" s="68">
        <v>91</v>
      </c>
      <c r="F280" s="68">
        <v>112</v>
      </c>
      <c r="G280" s="68">
        <v>125</v>
      </c>
      <c r="H280" s="119"/>
      <c r="I280" s="57">
        <f t="shared" si="109"/>
        <v>433</v>
      </c>
      <c r="J280" s="58">
        <f t="shared" si="103"/>
        <v>433</v>
      </c>
      <c r="K280" s="68">
        <v>115</v>
      </c>
      <c r="L280" s="68">
        <v>97</v>
      </c>
      <c r="M280" s="68">
        <v>93</v>
      </c>
      <c r="N280" s="68">
        <v>98</v>
      </c>
      <c r="O280" s="119"/>
      <c r="P280" s="57">
        <f t="shared" ref="P280:P343" si="120">SUM(K280:O280)</f>
        <v>403</v>
      </c>
      <c r="Q280" s="58">
        <f t="shared" si="104"/>
        <v>403</v>
      </c>
      <c r="R280" s="478">
        <f>SUM(D280:H287,K280:O287)</f>
        <v>6639</v>
      </c>
      <c r="S280" s="475">
        <f t="shared" ref="S280" si="121">AVERAGE(D280:H287,K280:O287)*4</f>
        <v>442.6</v>
      </c>
      <c r="T280" s="484">
        <f>MAX(D280:H287,K280:O287)</f>
        <v>142</v>
      </c>
      <c r="U280" s="481">
        <f>RANK(S280,$S$88:$S$720)+COUNTIF($S$88:S280,S280)-1</f>
        <v>33</v>
      </c>
    </row>
    <row r="281" spans="2:21" ht="13.5" customHeight="1" thickBot="1" x14ac:dyDescent="0.25">
      <c r="B281" s="492"/>
      <c r="C281" s="469"/>
      <c r="D281" s="68">
        <v>111</v>
      </c>
      <c r="E281" s="68">
        <v>115</v>
      </c>
      <c r="F281" s="53">
        <v>104</v>
      </c>
      <c r="G281" s="53">
        <v>104</v>
      </c>
      <c r="H281" s="120"/>
      <c r="I281" s="115">
        <f t="shared" ref="I281" si="122">SUM(D281:H281)</f>
        <v>434</v>
      </c>
      <c r="J281" s="58">
        <f t="shared" ref="J281:J344" si="123">AVERAGE(D281:H281)*4</f>
        <v>434</v>
      </c>
      <c r="K281" s="53">
        <v>101</v>
      </c>
      <c r="L281" s="53">
        <v>93</v>
      </c>
      <c r="M281" s="53">
        <v>110</v>
      </c>
      <c r="N281" s="53">
        <v>101</v>
      </c>
      <c r="O281" s="120"/>
      <c r="P281" s="115">
        <f t="shared" si="120"/>
        <v>405</v>
      </c>
      <c r="Q281" s="58">
        <f t="shared" ref="Q281:Q344" si="124">AVERAGE(K281:O281)*4</f>
        <v>405</v>
      </c>
      <c r="R281" s="478"/>
      <c r="S281" s="475"/>
      <c r="T281" s="484"/>
      <c r="U281" s="481"/>
    </row>
    <row r="282" spans="2:21" ht="13.5" customHeight="1" thickBot="1" x14ac:dyDescent="0.25">
      <c r="B282" s="492"/>
      <c r="C282" s="469"/>
      <c r="D282" s="53">
        <v>136</v>
      </c>
      <c r="E282" s="53">
        <v>105</v>
      </c>
      <c r="F282" s="53">
        <v>105</v>
      </c>
      <c r="G282" s="53">
        <v>113</v>
      </c>
      <c r="H282" s="120"/>
      <c r="I282" s="55">
        <f t="shared" si="109"/>
        <v>459</v>
      </c>
      <c r="J282" s="58">
        <f t="shared" si="123"/>
        <v>459</v>
      </c>
      <c r="K282" s="53">
        <v>133</v>
      </c>
      <c r="L282" s="53">
        <v>119</v>
      </c>
      <c r="M282" s="53">
        <v>106</v>
      </c>
      <c r="N282" s="53">
        <v>112</v>
      </c>
      <c r="O282" s="120"/>
      <c r="P282" s="55">
        <f t="shared" si="120"/>
        <v>470</v>
      </c>
      <c r="Q282" s="58">
        <f t="shared" si="124"/>
        <v>470</v>
      </c>
      <c r="R282" s="478"/>
      <c r="S282" s="475"/>
      <c r="T282" s="484"/>
      <c r="U282" s="481"/>
    </row>
    <row r="283" spans="2:21" ht="13.5" customHeight="1" thickBot="1" x14ac:dyDescent="0.25">
      <c r="B283" s="492"/>
      <c r="C283" s="469"/>
      <c r="D283" s="53">
        <v>110</v>
      </c>
      <c r="E283" s="53">
        <v>116</v>
      </c>
      <c r="F283" s="53">
        <v>136</v>
      </c>
      <c r="G283" s="53">
        <v>118</v>
      </c>
      <c r="H283" s="120"/>
      <c r="I283" s="55">
        <f t="shared" si="109"/>
        <v>480</v>
      </c>
      <c r="J283" s="58">
        <f t="shared" si="123"/>
        <v>480</v>
      </c>
      <c r="K283" s="53">
        <v>112</v>
      </c>
      <c r="L283" s="53">
        <v>111</v>
      </c>
      <c r="M283" s="53">
        <v>142</v>
      </c>
      <c r="N283" s="53">
        <v>125</v>
      </c>
      <c r="O283" s="120"/>
      <c r="P283" s="55">
        <f t="shared" si="120"/>
        <v>490</v>
      </c>
      <c r="Q283" s="58">
        <f t="shared" si="124"/>
        <v>490</v>
      </c>
      <c r="R283" s="478"/>
      <c r="S283" s="475"/>
      <c r="T283" s="484"/>
      <c r="U283" s="481"/>
    </row>
    <row r="284" spans="2:21" ht="13.5" customHeight="1" thickBot="1" x14ac:dyDescent="0.25">
      <c r="B284" s="492"/>
      <c r="C284" s="470" t="s">
        <v>128</v>
      </c>
      <c r="D284" s="53">
        <v>123</v>
      </c>
      <c r="E284" s="53">
        <v>111</v>
      </c>
      <c r="F284" s="53">
        <v>103</v>
      </c>
      <c r="G284" s="53">
        <v>98</v>
      </c>
      <c r="H284" s="120"/>
      <c r="I284" s="55">
        <f t="shared" si="109"/>
        <v>435</v>
      </c>
      <c r="J284" s="58">
        <f t="shared" si="123"/>
        <v>435</v>
      </c>
      <c r="K284" s="53">
        <v>129</v>
      </c>
      <c r="L284" s="53">
        <v>118</v>
      </c>
      <c r="M284" s="53">
        <v>96</v>
      </c>
      <c r="N284" s="53">
        <v>104</v>
      </c>
      <c r="O284" s="120"/>
      <c r="P284" s="55">
        <f t="shared" si="120"/>
        <v>447</v>
      </c>
      <c r="Q284" s="58">
        <f t="shared" si="124"/>
        <v>447</v>
      </c>
      <c r="R284" s="478"/>
      <c r="S284" s="475"/>
      <c r="T284" s="484"/>
      <c r="U284" s="481"/>
    </row>
    <row r="285" spans="2:21" ht="13.5" customHeight="1" thickBot="1" x14ac:dyDescent="0.25">
      <c r="B285" s="492"/>
      <c r="C285" s="470"/>
      <c r="D285" s="53">
        <v>131</v>
      </c>
      <c r="E285" s="53">
        <v>105</v>
      </c>
      <c r="F285" s="53">
        <v>110</v>
      </c>
      <c r="G285" s="53">
        <v>95</v>
      </c>
      <c r="H285" s="120"/>
      <c r="I285" s="55">
        <f t="shared" si="109"/>
        <v>441</v>
      </c>
      <c r="J285" s="58">
        <f t="shared" si="123"/>
        <v>441</v>
      </c>
      <c r="K285" s="53">
        <v>123</v>
      </c>
      <c r="L285" s="53">
        <v>127</v>
      </c>
      <c r="M285" s="53">
        <v>102</v>
      </c>
      <c r="N285" s="53">
        <v>112</v>
      </c>
      <c r="O285" s="120"/>
      <c r="P285" s="55">
        <f t="shared" si="120"/>
        <v>464</v>
      </c>
      <c r="Q285" s="58">
        <f t="shared" si="124"/>
        <v>464</v>
      </c>
      <c r="R285" s="478"/>
      <c r="S285" s="475"/>
      <c r="T285" s="484"/>
      <c r="U285" s="481"/>
    </row>
    <row r="286" spans="2:21" ht="13.5" customHeight="1" thickBot="1" x14ac:dyDescent="0.25">
      <c r="B286" s="492"/>
      <c r="C286" s="470"/>
      <c r="D286" s="53">
        <v>107</v>
      </c>
      <c r="E286" s="53">
        <v>95</v>
      </c>
      <c r="F286" s="53">
        <v>109</v>
      </c>
      <c r="G286" s="53">
        <v>106</v>
      </c>
      <c r="H286" s="120"/>
      <c r="I286" s="55">
        <f t="shared" si="109"/>
        <v>417</v>
      </c>
      <c r="J286" s="58">
        <f t="shared" si="123"/>
        <v>417</v>
      </c>
      <c r="K286" s="53">
        <v>116</v>
      </c>
      <c r="L286" s="53">
        <v>105</v>
      </c>
      <c r="M286" s="53">
        <v>97</v>
      </c>
      <c r="N286" s="53">
        <v>104</v>
      </c>
      <c r="O286" s="120"/>
      <c r="P286" s="55">
        <f t="shared" si="120"/>
        <v>422</v>
      </c>
      <c r="Q286" s="58">
        <f t="shared" si="124"/>
        <v>422</v>
      </c>
      <c r="R286" s="478"/>
      <c r="S286" s="475"/>
      <c r="T286" s="484"/>
      <c r="U286" s="481"/>
    </row>
    <row r="287" spans="2:21" ht="13.5" customHeight="1" thickBot="1" x14ac:dyDescent="0.25">
      <c r="B287" s="492"/>
      <c r="C287" s="470"/>
      <c r="D287" s="230">
        <v>109</v>
      </c>
      <c r="E287" s="230">
        <v>118</v>
      </c>
      <c r="F287" s="230">
        <v>105</v>
      </c>
      <c r="G287" s="230">
        <v>107</v>
      </c>
      <c r="H287" s="231"/>
      <c r="I287" s="62">
        <f t="shared" si="109"/>
        <v>439</v>
      </c>
      <c r="J287" s="56">
        <f t="shared" si="123"/>
        <v>439</v>
      </c>
      <c r="K287" s="230"/>
      <c r="L287" s="230"/>
      <c r="M287" s="230"/>
      <c r="N287" s="230"/>
      <c r="O287" s="231"/>
      <c r="P287" s="62">
        <f t="shared" si="120"/>
        <v>0</v>
      </c>
      <c r="Q287" s="56" t="e">
        <f t="shared" si="124"/>
        <v>#DIV/0!</v>
      </c>
      <c r="R287" s="478"/>
      <c r="S287" s="475"/>
      <c r="T287" s="484"/>
      <c r="U287" s="481"/>
    </row>
    <row r="288" spans="2:21" ht="13.5" customHeight="1" thickBot="1" x14ac:dyDescent="0.25">
      <c r="B288" s="491">
        <v>26</v>
      </c>
      <c r="C288" s="472" t="s">
        <v>132</v>
      </c>
      <c r="D288" s="53">
        <v>115</v>
      </c>
      <c r="E288" s="53">
        <v>125</v>
      </c>
      <c r="F288" s="53">
        <v>141</v>
      </c>
      <c r="G288" s="53">
        <v>105</v>
      </c>
      <c r="H288" s="120"/>
      <c r="I288" s="60">
        <f t="shared" si="109"/>
        <v>486</v>
      </c>
      <c r="J288" s="232">
        <f t="shared" si="123"/>
        <v>486</v>
      </c>
      <c r="K288" s="53">
        <v>123</v>
      </c>
      <c r="L288" s="53">
        <v>119</v>
      </c>
      <c r="M288" s="53">
        <v>117</v>
      </c>
      <c r="N288" s="53">
        <v>136</v>
      </c>
      <c r="O288" s="120"/>
      <c r="P288" s="60">
        <f t="shared" si="120"/>
        <v>495</v>
      </c>
      <c r="Q288" s="232">
        <f t="shared" si="124"/>
        <v>495</v>
      </c>
      <c r="R288" s="477">
        <f>SUM(D288:H295,K288:O295)</f>
        <v>7113</v>
      </c>
      <c r="S288" s="488">
        <f t="shared" ref="S288" si="125">AVERAGE(D288:H295,K288:O295)*4</f>
        <v>474.2</v>
      </c>
      <c r="T288" s="483">
        <f>MAX(D288:H295,K288:O295)</f>
        <v>151</v>
      </c>
      <c r="U288" s="480">
        <f>RANK(S288,$S$88:$S$720)+COUNTIF($S$88:S288,S288)-1</f>
        <v>26</v>
      </c>
    </row>
    <row r="289" spans="2:21" ht="13.5" customHeight="1" thickBot="1" x14ac:dyDescent="0.25">
      <c r="B289" s="492"/>
      <c r="C289" s="469"/>
      <c r="D289" s="68">
        <v>101</v>
      </c>
      <c r="E289" s="68">
        <v>129</v>
      </c>
      <c r="F289" s="53">
        <v>98</v>
      </c>
      <c r="G289" s="53">
        <v>112</v>
      </c>
      <c r="H289" s="120"/>
      <c r="I289" s="60">
        <f t="shared" ref="I289" si="126">SUM(D289:H289)</f>
        <v>440</v>
      </c>
      <c r="J289" s="58">
        <f t="shared" si="123"/>
        <v>440</v>
      </c>
      <c r="K289" s="53">
        <v>94</v>
      </c>
      <c r="L289" s="53">
        <v>126</v>
      </c>
      <c r="M289" s="53">
        <v>111</v>
      </c>
      <c r="N289" s="53">
        <v>113</v>
      </c>
      <c r="O289" s="120"/>
      <c r="P289" s="60">
        <f t="shared" si="120"/>
        <v>444</v>
      </c>
      <c r="Q289" s="58">
        <f t="shared" si="124"/>
        <v>444</v>
      </c>
      <c r="R289" s="478"/>
      <c r="S289" s="475"/>
      <c r="T289" s="484"/>
      <c r="U289" s="481"/>
    </row>
    <row r="290" spans="2:21" ht="13.5" customHeight="1" thickBot="1" x14ac:dyDescent="0.25">
      <c r="B290" s="492"/>
      <c r="C290" s="469"/>
      <c r="D290" s="53">
        <v>125</v>
      </c>
      <c r="E290" s="53">
        <v>130</v>
      </c>
      <c r="F290" s="53">
        <v>107</v>
      </c>
      <c r="G290" s="53">
        <v>137</v>
      </c>
      <c r="H290" s="120"/>
      <c r="I290" s="227">
        <f t="shared" si="109"/>
        <v>499</v>
      </c>
      <c r="J290" s="58">
        <f t="shared" si="123"/>
        <v>499</v>
      </c>
      <c r="K290" s="53">
        <v>129</v>
      </c>
      <c r="L290" s="53">
        <v>115</v>
      </c>
      <c r="M290" s="53">
        <v>151</v>
      </c>
      <c r="N290" s="53">
        <v>117</v>
      </c>
      <c r="O290" s="120"/>
      <c r="P290" s="227">
        <f t="shared" si="120"/>
        <v>512</v>
      </c>
      <c r="Q290" s="58">
        <f t="shared" si="124"/>
        <v>512</v>
      </c>
      <c r="R290" s="478"/>
      <c r="S290" s="475"/>
      <c r="T290" s="484"/>
      <c r="U290" s="481"/>
    </row>
    <row r="291" spans="2:21" ht="13.5" customHeight="1" thickBot="1" x14ac:dyDescent="0.25">
      <c r="B291" s="492"/>
      <c r="C291" s="469"/>
      <c r="D291" s="53">
        <v>108</v>
      </c>
      <c r="E291" s="53">
        <v>135</v>
      </c>
      <c r="F291" s="53">
        <v>117</v>
      </c>
      <c r="G291" s="53">
        <v>138</v>
      </c>
      <c r="H291" s="120"/>
      <c r="I291" s="227">
        <f t="shared" si="109"/>
        <v>498</v>
      </c>
      <c r="J291" s="58">
        <f t="shared" si="123"/>
        <v>498</v>
      </c>
      <c r="K291" s="53">
        <v>116</v>
      </c>
      <c r="L291" s="53">
        <v>116</v>
      </c>
      <c r="M291" s="53">
        <v>94</v>
      </c>
      <c r="N291" s="53">
        <v>126</v>
      </c>
      <c r="O291" s="120"/>
      <c r="P291" s="227">
        <f t="shared" si="120"/>
        <v>452</v>
      </c>
      <c r="Q291" s="58">
        <f t="shared" si="124"/>
        <v>452</v>
      </c>
      <c r="R291" s="478"/>
      <c r="S291" s="475"/>
      <c r="T291" s="484"/>
      <c r="U291" s="481"/>
    </row>
    <row r="292" spans="2:21" ht="13.5" customHeight="1" thickBot="1" x14ac:dyDescent="0.25">
      <c r="B292" s="492"/>
      <c r="C292" s="470" t="s">
        <v>129</v>
      </c>
      <c r="D292" s="53">
        <v>112</v>
      </c>
      <c r="E292" s="53">
        <v>122</v>
      </c>
      <c r="F292" s="53">
        <v>117</v>
      </c>
      <c r="G292" s="53">
        <v>123</v>
      </c>
      <c r="H292" s="120"/>
      <c r="I292" s="227">
        <f t="shared" si="109"/>
        <v>474</v>
      </c>
      <c r="J292" s="58">
        <f t="shared" si="123"/>
        <v>474</v>
      </c>
      <c r="K292" s="53">
        <v>107</v>
      </c>
      <c r="L292" s="53">
        <v>116</v>
      </c>
      <c r="M292" s="53">
        <v>110</v>
      </c>
      <c r="N292" s="53">
        <v>113</v>
      </c>
      <c r="O292" s="120"/>
      <c r="P292" s="227">
        <f t="shared" si="120"/>
        <v>446</v>
      </c>
      <c r="Q292" s="58">
        <f t="shared" si="124"/>
        <v>446</v>
      </c>
      <c r="R292" s="478"/>
      <c r="S292" s="475"/>
      <c r="T292" s="484"/>
      <c r="U292" s="481"/>
    </row>
    <row r="293" spans="2:21" ht="13.5" customHeight="1" thickBot="1" x14ac:dyDescent="0.25">
      <c r="B293" s="492"/>
      <c r="C293" s="470"/>
      <c r="D293" s="53">
        <v>106</v>
      </c>
      <c r="E293" s="53">
        <v>111</v>
      </c>
      <c r="F293" s="53">
        <v>121</v>
      </c>
      <c r="G293" s="53">
        <v>115</v>
      </c>
      <c r="H293" s="120"/>
      <c r="I293" s="227">
        <f t="shared" si="109"/>
        <v>453</v>
      </c>
      <c r="J293" s="58">
        <f t="shared" si="123"/>
        <v>453</v>
      </c>
      <c r="K293" s="53">
        <v>135</v>
      </c>
      <c r="L293" s="53">
        <v>131</v>
      </c>
      <c r="M293" s="53">
        <v>120</v>
      </c>
      <c r="N293" s="53">
        <v>143</v>
      </c>
      <c r="O293" s="120"/>
      <c r="P293" s="227">
        <f t="shared" si="120"/>
        <v>529</v>
      </c>
      <c r="Q293" s="58">
        <f t="shared" si="124"/>
        <v>529</v>
      </c>
      <c r="R293" s="478"/>
      <c r="S293" s="475"/>
      <c r="T293" s="484"/>
      <c r="U293" s="481"/>
    </row>
    <row r="294" spans="2:21" ht="13.5" customHeight="1" thickBot="1" x14ac:dyDescent="0.25">
      <c r="B294" s="492"/>
      <c r="C294" s="470"/>
      <c r="D294" s="53">
        <v>109</v>
      </c>
      <c r="E294" s="53">
        <v>143</v>
      </c>
      <c r="F294" s="53">
        <v>101</v>
      </c>
      <c r="G294" s="53">
        <v>124</v>
      </c>
      <c r="H294" s="120"/>
      <c r="I294" s="227">
        <f t="shared" si="109"/>
        <v>477</v>
      </c>
      <c r="J294" s="58">
        <f t="shared" si="123"/>
        <v>477</v>
      </c>
      <c r="K294" s="53">
        <v>101</v>
      </c>
      <c r="L294" s="53">
        <v>106</v>
      </c>
      <c r="M294" s="53">
        <v>120</v>
      </c>
      <c r="N294" s="53">
        <v>108</v>
      </c>
      <c r="O294" s="120"/>
      <c r="P294" s="227">
        <f t="shared" si="120"/>
        <v>435</v>
      </c>
      <c r="Q294" s="58">
        <f t="shared" si="124"/>
        <v>435</v>
      </c>
      <c r="R294" s="478"/>
      <c r="S294" s="475"/>
      <c r="T294" s="484"/>
      <c r="U294" s="481"/>
    </row>
    <row r="295" spans="2:21" ht="13.5" customHeight="1" thickBot="1" x14ac:dyDescent="0.25">
      <c r="B295" s="493"/>
      <c r="C295" s="471"/>
      <c r="D295" s="233">
        <v>130</v>
      </c>
      <c r="E295" s="233">
        <v>112</v>
      </c>
      <c r="F295" s="233">
        <v>114</v>
      </c>
      <c r="G295" s="233">
        <v>117</v>
      </c>
      <c r="H295" s="234"/>
      <c r="I295" s="52">
        <f t="shared" si="109"/>
        <v>473</v>
      </c>
      <c r="J295" s="63">
        <f t="shared" si="123"/>
        <v>473</v>
      </c>
      <c r="K295" s="233"/>
      <c r="L295" s="233"/>
      <c r="M295" s="233"/>
      <c r="N295" s="233"/>
      <c r="O295" s="234"/>
      <c r="P295" s="52">
        <f t="shared" si="120"/>
        <v>0</v>
      </c>
      <c r="Q295" s="63" t="e">
        <f t="shared" si="124"/>
        <v>#DIV/0!</v>
      </c>
      <c r="R295" s="479"/>
      <c r="S295" s="476"/>
      <c r="T295" s="485"/>
      <c r="U295" s="482"/>
    </row>
    <row r="296" spans="2:21" ht="13.5" customHeight="1" thickBot="1" x14ac:dyDescent="0.25">
      <c r="B296" s="492">
        <v>27</v>
      </c>
      <c r="C296" s="469" t="s">
        <v>133</v>
      </c>
      <c r="D296" s="68">
        <v>126</v>
      </c>
      <c r="E296" s="68">
        <v>137</v>
      </c>
      <c r="F296" s="68">
        <v>125</v>
      </c>
      <c r="G296" s="68">
        <v>124</v>
      </c>
      <c r="H296" s="119"/>
      <c r="I296" s="57">
        <f t="shared" si="109"/>
        <v>512</v>
      </c>
      <c r="J296" s="58">
        <f t="shared" si="123"/>
        <v>512</v>
      </c>
      <c r="K296" s="68">
        <v>116</v>
      </c>
      <c r="L296" s="68">
        <v>137</v>
      </c>
      <c r="M296" s="68">
        <v>127</v>
      </c>
      <c r="N296" s="68">
        <v>115</v>
      </c>
      <c r="O296" s="119"/>
      <c r="P296" s="57">
        <f t="shared" si="120"/>
        <v>495</v>
      </c>
      <c r="Q296" s="58">
        <f t="shared" si="124"/>
        <v>495</v>
      </c>
      <c r="R296" s="478">
        <f>SUM(D296:H303,K296:O303)</f>
        <v>7658</v>
      </c>
      <c r="S296" s="475">
        <f t="shared" ref="S296" si="127">AVERAGE(D296:H303,K296:O303)*4</f>
        <v>510.53333333333336</v>
      </c>
      <c r="T296" s="484">
        <f>MAX(D296:H303,K296:O303)</f>
        <v>154</v>
      </c>
      <c r="U296" s="481">
        <f>RANK(S296,$S$88:$S$720)+COUNTIF($S$88:S296,S296)-1</f>
        <v>10</v>
      </c>
    </row>
    <row r="297" spans="2:21" ht="13.5" customHeight="1" thickBot="1" x14ac:dyDescent="0.25">
      <c r="B297" s="492"/>
      <c r="C297" s="469"/>
      <c r="D297" s="68">
        <v>114</v>
      </c>
      <c r="E297" s="68">
        <v>129</v>
      </c>
      <c r="F297" s="53">
        <v>125</v>
      </c>
      <c r="G297" s="53">
        <v>131</v>
      </c>
      <c r="H297" s="120"/>
      <c r="I297" s="115">
        <f t="shared" ref="I297" si="128">SUM(D297:H297)</f>
        <v>499</v>
      </c>
      <c r="J297" s="58">
        <f t="shared" si="123"/>
        <v>499</v>
      </c>
      <c r="K297" s="53">
        <v>106</v>
      </c>
      <c r="L297" s="53">
        <v>140</v>
      </c>
      <c r="M297" s="53">
        <v>118</v>
      </c>
      <c r="N297" s="53">
        <v>127</v>
      </c>
      <c r="O297" s="120"/>
      <c r="P297" s="115">
        <f t="shared" si="120"/>
        <v>491</v>
      </c>
      <c r="Q297" s="58">
        <f t="shared" si="124"/>
        <v>491</v>
      </c>
      <c r="R297" s="478"/>
      <c r="S297" s="475"/>
      <c r="T297" s="484"/>
      <c r="U297" s="481"/>
    </row>
    <row r="298" spans="2:21" ht="13.5" customHeight="1" thickBot="1" x14ac:dyDescent="0.25">
      <c r="B298" s="492"/>
      <c r="C298" s="469"/>
      <c r="D298" s="53">
        <v>116</v>
      </c>
      <c r="E298" s="53">
        <v>135</v>
      </c>
      <c r="F298" s="53">
        <v>111</v>
      </c>
      <c r="G298" s="53">
        <v>106</v>
      </c>
      <c r="H298" s="120"/>
      <c r="I298" s="55">
        <f t="shared" si="109"/>
        <v>468</v>
      </c>
      <c r="J298" s="58">
        <f t="shared" si="123"/>
        <v>468</v>
      </c>
      <c r="K298" s="53">
        <v>120</v>
      </c>
      <c r="L298" s="53">
        <v>136</v>
      </c>
      <c r="M298" s="53">
        <v>124</v>
      </c>
      <c r="N298" s="53">
        <v>133</v>
      </c>
      <c r="O298" s="120"/>
      <c r="P298" s="55">
        <f t="shared" si="120"/>
        <v>513</v>
      </c>
      <c r="Q298" s="58">
        <f t="shared" si="124"/>
        <v>513</v>
      </c>
      <c r="R298" s="478"/>
      <c r="S298" s="475"/>
      <c r="T298" s="484"/>
      <c r="U298" s="481"/>
    </row>
    <row r="299" spans="2:21" ht="13.5" customHeight="1" thickBot="1" x14ac:dyDescent="0.25">
      <c r="B299" s="492"/>
      <c r="C299" s="469"/>
      <c r="D299" s="53">
        <v>141</v>
      </c>
      <c r="E299" s="53">
        <v>108</v>
      </c>
      <c r="F299" s="53">
        <v>132</v>
      </c>
      <c r="G299" s="53">
        <v>123</v>
      </c>
      <c r="H299" s="120"/>
      <c r="I299" s="55">
        <f t="shared" si="109"/>
        <v>504</v>
      </c>
      <c r="J299" s="58">
        <f t="shared" si="123"/>
        <v>504</v>
      </c>
      <c r="K299" s="53">
        <v>127</v>
      </c>
      <c r="L299" s="53">
        <v>120</v>
      </c>
      <c r="M299" s="53">
        <v>143</v>
      </c>
      <c r="N299" s="53">
        <v>126</v>
      </c>
      <c r="O299" s="120"/>
      <c r="P299" s="55">
        <f t="shared" si="120"/>
        <v>516</v>
      </c>
      <c r="Q299" s="58">
        <f t="shared" si="124"/>
        <v>516</v>
      </c>
      <c r="R299" s="478"/>
      <c r="S299" s="475"/>
      <c r="T299" s="484"/>
      <c r="U299" s="481"/>
    </row>
    <row r="300" spans="2:21" ht="13.5" customHeight="1" thickBot="1" x14ac:dyDescent="0.25">
      <c r="B300" s="492"/>
      <c r="C300" s="470" t="s">
        <v>129</v>
      </c>
      <c r="D300" s="53">
        <v>134</v>
      </c>
      <c r="E300" s="53">
        <v>147</v>
      </c>
      <c r="F300" s="53">
        <v>133</v>
      </c>
      <c r="G300" s="53">
        <v>154</v>
      </c>
      <c r="H300" s="120"/>
      <c r="I300" s="55">
        <f t="shared" si="109"/>
        <v>568</v>
      </c>
      <c r="J300" s="58">
        <f t="shared" si="123"/>
        <v>568</v>
      </c>
      <c r="K300" s="53">
        <v>122</v>
      </c>
      <c r="L300" s="53">
        <v>139</v>
      </c>
      <c r="M300" s="53">
        <v>124</v>
      </c>
      <c r="N300" s="53">
        <v>135</v>
      </c>
      <c r="O300" s="120"/>
      <c r="P300" s="55">
        <f t="shared" si="120"/>
        <v>520</v>
      </c>
      <c r="Q300" s="58">
        <f t="shared" si="124"/>
        <v>520</v>
      </c>
      <c r="R300" s="478"/>
      <c r="S300" s="475"/>
      <c r="T300" s="484"/>
      <c r="U300" s="481"/>
    </row>
    <row r="301" spans="2:21" ht="13.5" customHeight="1" thickBot="1" x14ac:dyDescent="0.25">
      <c r="B301" s="492"/>
      <c r="C301" s="470"/>
      <c r="D301" s="53">
        <v>143</v>
      </c>
      <c r="E301" s="53">
        <v>136</v>
      </c>
      <c r="F301" s="53">
        <v>120</v>
      </c>
      <c r="G301" s="53">
        <v>109</v>
      </c>
      <c r="H301" s="120"/>
      <c r="I301" s="55">
        <f t="shared" si="109"/>
        <v>508</v>
      </c>
      <c r="J301" s="58">
        <f t="shared" si="123"/>
        <v>508</v>
      </c>
      <c r="K301" s="53">
        <v>125</v>
      </c>
      <c r="L301" s="53">
        <v>148</v>
      </c>
      <c r="M301" s="53">
        <v>118</v>
      </c>
      <c r="N301" s="53">
        <v>138</v>
      </c>
      <c r="O301" s="120"/>
      <c r="P301" s="55">
        <f t="shared" si="120"/>
        <v>529</v>
      </c>
      <c r="Q301" s="58">
        <f t="shared" si="124"/>
        <v>529</v>
      </c>
      <c r="R301" s="478"/>
      <c r="S301" s="475"/>
      <c r="T301" s="484"/>
      <c r="U301" s="481"/>
    </row>
    <row r="302" spans="2:21" ht="13.5" customHeight="1" thickBot="1" x14ac:dyDescent="0.25">
      <c r="B302" s="492"/>
      <c r="C302" s="470"/>
      <c r="D302" s="53">
        <v>123</v>
      </c>
      <c r="E302" s="53">
        <v>134</v>
      </c>
      <c r="F302" s="53">
        <v>117</v>
      </c>
      <c r="G302" s="53">
        <v>113</v>
      </c>
      <c r="H302" s="120"/>
      <c r="I302" s="55">
        <f t="shared" si="109"/>
        <v>487</v>
      </c>
      <c r="J302" s="58">
        <f t="shared" si="123"/>
        <v>487</v>
      </c>
      <c r="K302" s="53">
        <v>122</v>
      </c>
      <c r="L302" s="53">
        <v>134</v>
      </c>
      <c r="M302" s="53">
        <v>128</v>
      </c>
      <c r="N302" s="53">
        <v>125</v>
      </c>
      <c r="O302" s="120"/>
      <c r="P302" s="55">
        <f t="shared" si="120"/>
        <v>509</v>
      </c>
      <c r="Q302" s="58">
        <f t="shared" si="124"/>
        <v>509</v>
      </c>
      <c r="R302" s="478"/>
      <c r="S302" s="475"/>
      <c r="T302" s="484"/>
      <c r="U302" s="481"/>
    </row>
    <row r="303" spans="2:21" ht="13.5" customHeight="1" thickBot="1" x14ac:dyDescent="0.25">
      <c r="B303" s="492"/>
      <c r="C303" s="470"/>
      <c r="D303" s="230">
        <v>134</v>
      </c>
      <c r="E303" s="230">
        <v>133</v>
      </c>
      <c r="F303" s="230">
        <v>140</v>
      </c>
      <c r="G303" s="230">
        <v>132</v>
      </c>
      <c r="H303" s="231"/>
      <c r="I303" s="62">
        <f t="shared" si="109"/>
        <v>539</v>
      </c>
      <c r="J303" s="56">
        <f t="shared" si="123"/>
        <v>539</v>
      </c>
      <c r="K303" s="230"/>
      <c r="L303" s="230"/>
      <c r="M303" s="230"/>
      <c r="N303" s="230"/>
      <c r="O303" s="231"/>
      <c r="P303" s="62">
        <f t="shared" si="120"/>
        <v>0</v>
      </c>
      <c r="Q303" s="56" t="e">
        <f t="shared" si="124"/>
        <v>#DIV/0!</v>
      </c>
      <c r="R303" s="478"/>
      <c r="S303" s="475"/>
      <c r="T303" s="484"/>
      <c r="U303" s="481"/>
    </row>
    <row r="304" spans="2:21" ht="13.5" customHeight="1" thickBot="1" x14ac:dyDescent="0.25">
      <c r="B304" s="491">
        <v>28</v>
      </c>
      <c r="C304" s="472" t="s">
        <v>134</v>
      </c>
      <c r="D304" s="53">
        <v>115</v>
      </c>
      <c r="E304" s="53">
        <v>141</v>
      </c>
      <c r="F304" s="53">
        <v>121</v>
      </c>
      <c r="G304" s="53">
        <v>115</v>
      </c>
      <c r="H304" s="120"/>
      <c r="I304" s="60">
        <f t="shared" si="109"/>
        <v>492</v>
      </c>
      <c r="J304" s="232">
        <f t="shared" si="123"/>
        <v>492</v>
      </c>
      <c r="K304" s="53">
        <v>118</v>
      </c>
      <c r="L304" s="53">
        <v>116</v>
      </c>
      <c r="M304" s="53">
        <v>95</v>
      </c>
      <c r="N304" s="53">
        <v>106</v>
      </c>
      <c r="O304" s="120"/>
      <c r="P304" s="60">
        <f t="shared" si="120"/>
        <v>435</v>
      </c>
      <c r="Q304" s="232">
        <f t="shared" si="124"/>
        <v>435</v>
      </c>
      <c r="R304" s="477">
        <f>SUM(D304:H311,K304:O311)</f>
        <v>6878</v>
      </c>
      <c r="S304" s="488">
        <f t="shared" ref="S304" si="129">AVERAGE(D304:H311,K304:O311)*4</f>
        <v>458.53333333333336</v>
      </c>
      <c r="T304" s="483">
        <f>MAX(D304:H311,K304:O311)</f>
        <v>141</v>
      </c>
      <c r="U304" s="480">
        <f>RANK(S304,$S$88:$S$720)+COUNTIF($S$88:S304,S304)-1</f>
        <v>31</v>
      </c>
    </row>
    <row r="305" spans="2:21" ht="13.5" customHeight="1" thickBot="1" x14ac:dyDescent="0.25">
      <c r="B305" s="492"/>
      <c r="C305" s="469"/>
      <c r="D305" s="68">
        <v>118</v>
      </c>
      <c r="E305" s="68">
        <v>113</v>
      </c>
      <c r="F305" s="53">
        <v>108</v>
      </c>
      <c r="G305" s="53">
        <v>111</v>
      </c>
      <c r="H305" s="120"/>
      <c r="I305" s="60">
        <f t="shared" ref="I305" si="130">SUM(D305:H305)</f>
        <v>450</v>
      </c>
      <c r="J305" s="58">
        <f t="shared" si="123"/>
        <v>450</v>
      </c>
      <c r="K305" s="53">
        <v>88</v>
      </c>
      <c r="L305" s="53">
        <v>118</v>
      </c>
      <c r="M305" s="53">
        <v>117</v>
      </c>
      <c r="N305" s="53">
        <v>121</v>
      </c>
      <c r="O305" s="120"/>
      <c r="P305" s="60">
        <f t="shared" si="120"/>
        <v>444</v>
      </c>
      <c r="Q305" s="58">
        <f t="shared" si="124"/>
        <v>444</v>
      </c>
      <c r="R305" s="478"/>
      <c r="S305" s="475"/>
      <c r="T305" s="484"/>
      <c r="U305" s="481"/>
    </row>
    <row r="306" spans="2:21" ht="13.5" customHeight="1" thickBot="1" x14ac:dyDescent="0.25">
      <c r="B306" s="492"/>
      <c r="C306" s="469"/>
      <c r="D306" s="53">
        <v>131</v>
      </c>
      <c r="E306" s="53">
        <v>115</v>
      </c>
      <c r="F306" s="53">
        <v>104</v>
      </c>
      <c r="G306" s="53">
        <v>113</v>
      </c>
      <c r="H306" s="120"/>
      <c r="I306" s="225">
        <f t="shared" si="109"/>
        <v>463</v>
      </c>
      <c r="J306" s="58">
        <f t="shared" si="123"/>
        <v>463</v>
      </c>
      <c r="K306" s="53">
        <v>131</v>
      </c>
      <c r="L306" s="53">
        <v>124</v>
      </c>
      <c r="M306" s="53">
        <v>125</v>
      </c>
      <c r="N306" s="53">
        <v>118</v>
      </c>
      <c r="O306" s="120"/>
      <c r="P306" s="225">
        <f t="shared" si="120"/>
        <v>498</v>
      </c>
      <c r="Q306" s="58">
        <f t="shared" si="124"/>
        <v>498</v>
      </c>
      <c r="R306" s="478"/>
      <c r="S306" s="475"/>
      <c r="T306" s="484"/>
      <c r="U306" s="481"/>
    </row>
    <row r="307" spans="2:21" ht="13.5" customHeight="1" thickBot="1" x14ac:dyDescent="0.25">
      <c r="B307" s="492"/>
      <c r="C307" s="469"/>
      <c r="D307" s="53">
        <v>105</v>
      </c>
      <c r="E307" s="53">
        <v>113</v>
      </c>
      <c r="F307" s="53">
        <v>113</v>
      </c>
      <c r="G307" s="53">
        <v>113</v>
      </c>
      <c r="H307" s="120"/>
      <c r="I307" s="225">
        <f t="shared" si="109"/>
        <v>444</v>
      </c>
      <c r="J307" s="58">
        <f t="shared" si="123"/>
        <v>444</v>
      </c>
      <c r="K307" s="53">
        <v>111</v>
      </c>
      <c r="L307" s="53">
        <v>131</v>
      </c>
      <c r="M307" s="53">
        <v>113</v>
      </c>
      <c r="N307" s="53">
        <v>121</v>
      </c>
      <c r="O307" s="120"/>
      <c r="P307" s="225">
        <f t="shared" si="120"/>
        <v>476</v>
      </c>
      <c r="Q307" s="58">
        <f t="shared" si="124"/>
        <v>476</v>
      </c>
      <c r="R307" s="478"/>
      <c r="S307" s="475"/>
      <c r="T307" s="484"/>
      <c r="U307" s="481"/>
    </row>
    <row r="308" spans="2:21" ht="13.5" customHeight="1" thickBot="1" x14ac:dyDescent="0.25">
      <c r="B308" s="492"/>
      <c r="C308" s="470" t="s">
        <v>130</v>
      </c>
      <c r="D308" s="53">
        <v>110</v>
      </c>
      <c r="E308" s="53">
        <v>94</v>
      </c>
      <c r="F308" s="53">
        <v>110</v>
      </c>
      <c r="G308" s="53">
        <v>118</v>
      </c>
      <c r="H308" s="120"/>
      <c r="I308" s="225">
        <f t="shared" ref="I308:I380" si="131">SUM(D308:H308)</f>
        <v>432</v>
      </c>
      <c r="J308" s="58">
        <f t="shared" si="123"/>
        <v>432</v>
      </c>
      <c r="K308" s="53">
        <v>108</v>
      </c>
      <c r="L308" s="53">
        <v>122</v>
      </c>
      <c r="M308" s="53">
        <v>136</v>
      </c>
      <c r="N308" s="53">
        <v>110</v>
      </c>
      <c r="O308" s="120"/>
      <c r="P308" s="225">
        <f t="shared" si="120"/>
        <v>476</v>
      </c>
      <c r="Q308" s="58">
        <f t="shared" si="124"/>
        <v>476</v>
      </c>
      <c r="R308" s="478"/>
      <c r="S308" s="475"/>
      <c r="T308" s="484"/>
      <c r="U308" s="481"/>
    </row>
    <row r="309" spans="2:21" ht="13.5" customHeight="1" thickBot="1" x14ac:dyDescent="0.25">
      <c r="B309" s="492"/>
      <c r="C309" s="470"/>
      <c r="D309" s="53">
        <v>113</v>
      </c>
      <c r="E309" s="53">
        <v>123</v>
      </c>
      <c r="F309" s="53">
        <v>103</v>
      </c>
      <c r="G309" s="53">
        <v>108</v>
      </c>
      <c r="H309" s="120"/>
      <c r="I309" s="225">
        <f t="shared" si="131"/>
        <v>447</v>
      </c>
      <c r="J309" s="58">
        <f t="shared" si="123"/>
        <v>447</v>
      </c>
      <c r="K309" s="53">
        <v>102</v>
      </c>
      <c r="L309" s="53">
        <v>113</v>
      </c>
      <c r="M309" s="53">
        <v>116</v>
      </c>
      <c r="N309" s="53">
        <v>120</v>
      </c>
      <c r="O309" s="120"/>
      <c r="P309" s="225">
        <f t="shared" si="120"/>
        <v>451</v>
      </c>
      <c r="Q309" s="58">
        <f t="shared" si="124"/>
        <v>451</v>
      </c>
      <c r="R309" s="478"/>
      <c r="S309" s="475"/>
      <c r="T309" s="484"/>
      <c r="U309" s="481"/>
    </row>
    <row r="310" spans="2:21" ht="13.5" customHeight="1" thickBot="1" x14ac:dyDescent="0.25">
      <c r="B310" s="492"/>
      <c r="C310" s="470"/>
      <c r="D310" s="53">
        <v>110</v>
      </c>
      <c r="E310" s="53">
        <v>109</v>
      </c>
      <c r="F310" s="53">
        <v>112</v>
      </c>
      <c r="G310" s="53">
        <v>108</v>
      </c>
      <c r="H310" s="120"/>
      <c r="I310" s="225">
        <f t="shared" si="131"/>
        <v>439</v>
      </c>
      <c r="J310" s="58">
        <f t="shared" si="123"/>
        <v>439</v>
      </c>
      <c r="K310" s="53">
        <v>126</v>
      </c>
      <c r="L310" s="53">
        <v>114</v>
      </c>
      <c r="M310" s="53">
        <v>98</v>
      </c>
      <c r="N310" s="53">
        <v>127</v>
      </c>
      <c r="O310" s="120"/>
      <c r="P310" s="225">
        <f t="shared" si="120"/>
        <v>465</v>
      </c>
      <c r="Q310" s="58">
        <f t="shared" si="124"/>
        <v>465</v>
      </c>
      <c r="R310" s="478"/>
      <c r="S310" s="475"/>
      <c r="T310" s="484"/>
      <c r="U310" s="481"/>
    </row>
    <row r="311" spans="2:21" ht="13.5" customHeight="1" thickBot="1" x14ac:dyDescent="0.25">
      <c r="B311" s="493"/>
      <c r="C311" s="471"/>
      <c r="D311" s="233">
        <v>93</v>
      </c>
      <c r="E311" s="233">
        <v>130</v>
      </c>
      <c r="F311" s="233">
        <v>118</v>
      </c>
      <c r="G311" s="233">
        <v>125</v>
      </c>
      <c r="H311" s="234"/>
      <c r="I311" s="52">
        <f t="shared" si="131"/>
        <v>466</v>
      </c>
      <c r="J311" s="63">
        <f t="shared" si="123"/>
        <v>466</v>
      </c>
      <c r="K311" s="233"/>
      <c r="L311" s="233"/>
      <c r="M311" s="233"/>
      <c r="N311" s="233"/>
      <c r="O311" s="234"/>
      <c r="P311" s="52">
        <f t="shared" si="120"/>
        <v>0</v>
      </c>
      <c r="Q311" s="63" t="e">
        <f t="shared" si="124"/>
        <v>#DIV/0!</v>
      </c>
      <c r="R311" s="479"/>
      <c r="S311" s="476"/>
      <c r="T311" s="485"/>
      <c r="U311" s="482"/>
    </row>
    <row r="312" spans="2:21" ht="13.5" customHeight="1" thickBot="1" x14ac:dyDescent="0.25">
      <c r="B312" s="491">
        <v>29</v>
      </c>
      <c r="C312" s="472" t="s">
        <v>238</v>
      </c>
      <c r="D312" s="53">
        <v>124</v>
      </c>
      <c r="E312" s="53">
        <v>129</v>
      </c>
      <c r="F312" s="53">
        <v>111</v>
      </c>
      <c r="G312" s="53">
        <v>111</v>
      </c>
      <c r="H312" s="120"/>
      <c r="I312" s="60">
        <f t="shared" si="131"/>
        <v>475</v>
      </c>
      <c r="J312" s="232">
        <f t="shared" si="123"/>
        <v>475</v>
      </c>
      <c r="K312" s="53">
        <v>118</v>
      </c>
      <c r="L312" s="53">
        <v>108</v>
      </c>
      <c r="M312" s="53">
        <v>127</v>
      </c>
      <c r="N312" s="53">
        <v>127</v>
      </c>
      <c r="O312" s="120"/>
      <c r="P312" s="60">
        <f t="shared" si="120"/>
        <v>480</v>
      </c>
      <c r="Q312" s="232">
        <f t="shared" si="124"/>
        <v>480</v>
      </c>
      <c r="R312" s="477">
        <f>SUM(D312:H319,K312:O319)</f>
        <v>7162</v>
      </c>
      <c r="S312" s="488">
        <f t="shared" ref="S312" si="132">AVERAGE(D312:H319,K312:O319)*4</f>
        <v>477.46666666666664</v>
      </c>
      <c r="T312" s="483">
        <f>MAX(D312:H319,K312:O319)</f>
        <v>142</v>
      </c>
      <c r="U312" s="480">
        <f>RANK(S312,$S$88:$S$720)+COUNTIF($S$88:S312,S312)-1</f>
        <v>24</v>
      </c>
    </row>
    <row r="313" spans="2:21" ht="13.5" customHeight="1" thickBot="1" x14ac:dyDescent="0.25">
      <c r="B313" s="492"/>
      <c r="C313" s="469"/>
      <c r="D313" s="68">
        <v>132</v>
      </c>
      <c r="E313" s="68">
        <v>122</v>
      </c>
      <c r="F313" s="53">
        <v>123</v>
      </c>
      <c r="G313" s="53">
        <v>124</v>
      </c>
      <c r="H313" s="120"/>
      <c r="I313" s="224">
        <f t="shared" ref="I313" si="133">SUM(D313:H313)</f>
        <v>501</v>
      </c>
      <c r="J313" s="58">
        <f t="shared" si="123"/>
        <v>501</v>
      </c>
      <c r="K313" s="53">
        <v>103</v>
      </c>
      <c r="L313" s="53">
        <v>120</v>
      </c>
      <c r="M313" s="53">
        <v>132</v>
      </c>
      <c r="N313" s="53">
        <v>103</v>
      </c>
      <c r="O313" s="120"/>
      <c r="P313" s="224">
        <f t="shared" si="120"/>
        <v>458</v>
      </c>
      <c r="Q313" s="58">
        <f t="shared" si="124"/>
        <v>458</v>
      </c>
      <c r="R313" s="478"/>
      <c r="S313" s="475"/>
      <c r="T313" s="484"/>
      <c r="U313" s="481"/>
    </row>
    <row r="314" spans="2:21" ht="13.5" customHeight="1" thickBot="1" x14ac:dyDescent="0.25">
      <c r="B314" s="492"/>
      <c r="C314" s="469"/>
      <c r="D314" s="53">
        <v>122</v>
      </c>
      <c r="E314" s="53">
        <v>118</v>
      </c>
      <c r="F314" s="53">
        <v>117</v>
      </c>
      <c r="G314" s="53">
        <v>129</v>
      </c>
      <c r="H314" s="120"/>
      <c r="I314" s="225">
        <f t="shared" si="131"/>
        <v>486</v>
      </c>
      <c r="J314" s="58">
        <f t="shared" si="123"/>
        <v>486</v>
      </c>
      <c r="K314" s="53">
        <v>112</v>
      </c>
      <c r="L314" s="53">
        <v>123</v>
      </c>
      <c r="M314" s="53">
        <v>115</v>
      </c>
      <c r="N314" s="53">
        <v>129</v>
      </c>
      <c r="O314" s="120"/>
      <c r="P314" s="225">
        <f t="shared" si="120"/>
        <v>479</v>
      </c>
      <c r="Q314" s="58">
        <f t="shared" si="124"/>
        <v>479</v>
      </c>
      <c r="R314" s="478"/>
      <c r="S314" s="475"/>
      <c r="T314" s="484"/>
      <c r="U314" s="481"/>
    </row>
    <row r="315" spans="2:21" ht="13.5" customHeight="1" thickBot="1" x14ac:dyDescent="0.25">
      <c r="B315" s="492"/>
      <c r="C315" s="469"/>
      <c r="D315" s="53">
        <v>119</v>
      </c>
      <c r="E315" s="53">
        <v>142</v>
      </c>
      <c r="F315" s="53">
        <v>123</v>
      </c>
      <c r="G315" s="53">
        <v>124</v>
      </c>
      <c r="H315" s="120"/>
      <c r="I315" s="225">
        <f t="shared" si="131"/>
        <v>508</v>
      </c>
      <c r="J315" s="58">
        <f t="shared" si="123"/>
        <v>508</v>
      </c>
      <c r="K315" s="53">
        <v>112</v>
      </c>
      <c r="L315" s="53">
        <v>129</v>
      </c>
      <c r="M315" s="53">
        <v>134</v>
      </c>
      <c r="N315" s="53">
        <v>116</v>
      </c>
      <c r="O315" s="120"/>
      <c r="P315" s="225">
        <f t="shared" si="120"/>
        <v>491</v>
      </c>
      <c r="Q315" s="58">
        <f t="shared" si="124"/>
        <v>491</v>
      </c>
      <c r="R315" s="478"/>
      <c r="S315" s="475"/>
      <c r="T315" s="484"/>
      <c r="U315" s="481"/>
    </row>
    <row r="316" spans="2:21" ht="13.5" customHeight="1" thickBot="1" x14ac:dyDescent="0.25">
      <c r="B316" s="492"/>
      <c r="C316" s="470" t="s">
        <v>130</v>
      </c>
      <c r="D316" s="53">
        <v>108</v>
      </c>
      <c r="E316" s="53">
        <v>123</v>
      </c>
      <c r="F316" s="53">
        <v>115</v>
      </c>
      <c r="G316" s="53">
        <v>131</v>
      </c>
      <c r="H316" s="120"/>
      <c r="I316" s="225">
        <f t="shared" si="131"/>
        <v>477</v>
      </c>
      <c r="J316" s="58">
        <f t="shared" si="123"/>
        <v>477</v>
      </c>
      <c r="K316" s="53">
        <v>130</v>
      </c>
      <c r="L316" s="53">
        <v>114</v>
      </c>
      <c r="M316" s="53">
        <v>120</v>
      </c>
      <c r="N316" s="53">
        <v>123</v>
      </c>
      <c r="O316" s="120"/>
      <c r="P316" s="225">
        <f t="shared" si="120"/>
        <v>487</v>
      </c>
      <c r="Q316" s="58">
        <f t="shared" si="124"/>
        <v>487</v>
      </c>
      <c r="R316" s="478"/>
      <c r="S316" s="475"/>
      <c r="T316" s="484"/>
      <c r="U316" s="481"/>
    </row>
    <row r="317" spans="2:21" ht="13.5" customHeight="1" thickBot="1" x14ac:dyDescent="0.25">
      <c r="B317" s="492"/>
      <c r="C317" s="470"/>
      <c r="D317" s="53">
        <v>110</v>
      </c>
      <c r="E317" s="53">
        <v>119</v>
      </c>
      <c r="F317" s="53">
        <v>127</v>
      </c>
      <c r="G317" s="53">
        <v>113</v>
      </c>
      <c r="H317" s="120"/>
      <c r="I317" s="225">
        <f t="shared" si="131"/>
        <v>469</v>
      </c>
      <c r="J317" s="58">
        <f t="shared" si="123"/>
        <v>469</v>
      </c>
      <c r="K317" s="53">
        <v>102</v>
      </c>
      <c r="L317" s="53">
        <v>126</v>
      </c>
      <c r="M317" s="53">
        <v>116</v>
      </c>
      <c r="N317" s="53">
        <v>122</v>
      </c>
      <c r="O317" s="120"/>
      <c r="P317" s="225">
        <f t="shared" si="120"/>
        <v>466</v>
      </c>
      <c r="Q317" s="58">
        <f t="shared" si="124"/>
        <v>466</v>
      </c>
      <c r="R317" s="478"/>
      <c r="S317" s="475"/>
      <c r="T317" s="484"/>
      <c r="U317" s="481"/>
    </row>
    <row r="318" spans="2:21" ht="13.5" customHeight="1" thickBot="1" x14ac:dyDescent="0.25">
      <c r="B318" s="492"/>
      <c r="C318" s="470"/>
      <c r="D318" s="53">
        <v>110</v>
      </c>
      <c r="E318" s="53">
        <v>101</v>
      </c>
      <c r="F318" s="53">
        <v>104</v>
      </c>
      <c r="G318" s="53">
        <v>126</v>
      </c>
      <c r="H318" s="120"/>
      <c r="I318" s="225">
        <f t="shared" si="131"/>
        <v>441</v>
      </c>
      <c r="J318" s="58">
        <f t="shared" si="123"/>
        <v>441</v>
      </c>
      <c r="K318" s="53">
        <v>119</v>
      </c>
      <c r="L318" s="53">
        <v>111</v>
      </c>
      <c r="M318" s="53">
        <v>129</v>
      </c>
      <c r="N318" s="53">
        <v>116</v>
      </c>
      <c r="O318" s="120"/>
      <c r="P318" s="225">
        <f t="shared" si="120"/>
        <v>475</v>
      </c>
      <c r="Q318" s="58">
        <f t="shared" si="124"/>
        <v>475</v>
      </c>
      <c r="R318" s="478"/>
      <c r="S318" s="475"/>
      <c r="T318" s="484"/>
      <c r="U318" s="481"/>
    </row>
    <row r="319" spans="2:21" ht="13.5" customHeight="1" thickBot="1" x14ac:dyDescent="0.25">
      <c r="B319" s="493"/>
      <c r="C319" s="471"/>
      <c r="D319" s="233">
        <v>119</v>
      </c>
      <c r="E319" s="233">
        <v>98</v>
      </c>
      <c r="F319" s="233">
        <v>117</v>
      </c>
      <c r="G319" s="233">
        <v>135</v>
      </c>
      <c r="H319" s="234"/>
      <c r="I319" s="52">
        <f t="shared" si="131"/>
        <v>469</v>
      </c>
      <c r="J319" s="63">
        <f t="shared" si="123"/>
        <v>469</v>
      </c>
      <c r="K319" s="233"/>
      <c r="L319" s="233"/>
      <c r="M319" s="233"/>
      <c r="N319" s="233"/>
      <c r="O319" s="234"/>
      <c r="P319" s="52">
        <f t="shared" si="120"/>
        <v>0</v>
      </c>
      <c r="Q319" s="63" t="e">
        <f t="shared" si="124"/>
        <v>#DIV/0!</v>
      </c>
      <c r="R319" s="479"/>
      <c r="S319" s="476"/>
      <c r="T319" s="485"/>
      <c r="U319" s="482"/>
    </row>
    <row r="320" spans="2:21" ht="13.5" customHeight="1" thickBot="1" x14ac:dyDescent="0.25">
      <c r="B320" s="492">
        <v>30</v>
      </c>
      <c r="C320" s="469" t="s">
        <v>139</v>
      </c>
      <c r="D320" s="68">
        <v>0</v>
      </c>
      <c r="E320" s="68"/>
      <c r="F320" s="68"/>
      <c r="G320" s="68"/>
      <c r="H320" s="119"/>
      <c r="I320" s="224">
        <f t="shared" si="131"/>
        <v>0</v>
      </c>
      <c r="J320" s="58">
        <f t="shared" si="123"/>
        <v>0</v>
      </c>
      <c r="K320" s="68"/>
      <c r="L320" s="68"/>
      <c r="M320" s="68"/>
      <c r="N320" s="68"/>
      <c r="O320" s="119"/>
      <c r="P320" s="224">
        <f t="shared" si="120"/>
        <v>0</v>
      </c>
      <c r="Q320" s="58" t="e">
        <f t="shared" si="124"/>
        <v>#DIV/0!</v>
      </c>
      <c r="R320" s="478">
        <f>SUM(D320:H327,K320:O327)</f>
        <v>0</v>
      </c>
      <c r="S320" s="475">
        <f t="shared" ref="S320" si="134">AVERAGE(D320:H327,K320:O327)*4</f>
        <v>0</v>
      </c>
      <c r="T320" s="484">
        <f>MAX(D320:H327,K320:O327)</f>
        <v>0</v>
      </c>
      <c r="U320" s="481">
        <f>RANK(S320,$S$88:$S$720)+COUNTIF($S$88:S320,S320)-1</f>
        <v>77</v>
      </c>
    </row>
    <row r="321" spans="2:21" ht="13.5" customHeight="1" thickBot="1" x14ac:dyDescent="0.25">
      <c r="B321" s="492"/>
      <c r="C321" s="469"/>
      <c r="D321" s="68"/>
      <c r="E321" s="68"/>
      <c r="F321" s="53"/>
      <c r="G321" s="53"/>
      <c r="H321" s="120"/>
      <c r="I321" s="60">
        <f t="shared" ref="I321" si="135">SUM(D321:H321)</f>
        <v>0</v>
      </c>
      <c r="J321" s="58" t="e">
        <f t="shared" si="123"/>
        <v>#DIV/0!</v>
      </c>
      <c r="K321" s="53"/>
      <c r="L321" s="53"/>
      <c r="M321" s="53"/>
      <c r="N321" s="53"/>
      <c r="O321" s="120"/>
      <c r="P321" s="60">
        <f t="shared" si="120"/>
        <v>0</v>
      </c>
      <c r="Q321" s="58" t="e">
        <f t="shared" si="124"/>
        <v>#DIV/0!</v>
      </c>
      <c r="R321" s="478"/>
      <c r="S321" s="475"/>
      <c r="T321" s="484"/>
      <c r="U321" s="481"/>
    </row>
    <row r="322" spans="2:21" ht="13.5" customHeight="1" thickBot="1" x14ac:dyDescent="0.25">
      <c r="B322" s="492"/>
      <c r="C322" s="469"/>
      <c r="D322" s="53"/>
      <c r="E322" s="53"/>
      <c r="F322" s="53"/>
      <c r="G322" s="53"/>
      <c r="H322" s="120"/>
      <c r="I322" s="55">
        <f t="shared" si="131"/>
        <v>0</v>
      </c>
      <c r="J322" s="58" t="e">
        <f t="shared" si="123"/>
        <v>#DIV/0!</v>
      </c>
      <c r="K322" s="53"/>
      <c r="L322" s="53"/>
      <c r="M322" s="53"/>
      <c r="N322" s="53"/>
      <c r="O322" s="120"/>
      <c r="P322" s="55">
        <f t="shared" si="120"/>
        <v>0</v>
      </c>
      <c r="Q322" s="58" t="e">
        <f t="shared" si="124"/>
        <v>#DIV/0!</v>
      </c>
      <c r="R322" s="478"/>
      <c r="S322" s="475"/>
      <c r="T322" s="484"/>
      <c r="U322" s="481"/>
    </row>
    <row r="323" spans="2:21" ht="13.5" customHeight="1" thickBot="1" x14ac:dyDescent="0.25">
      <c r="B323" s="492"/>
      <c r="C323" s="469"/>
      <c r="D323" s="53"/>
      <c r="E323" s="53"/>
      <c r="F323" s="53"/>
      <c r="G323" s="53"/>
      <c r="H323" s="120"/>
      <c r="I323" s="55">
        <f t="shared" si="131"/>
        <v>0</v>
      </c>
      <c r="J323" s="58" t="e">
        <f t="shared" si="123"/>
        <v>#DIV/0!</v>
      </c>
      <c r="K323" s="53"/>
      <c r="L323" s="53"/>
      <c r="M323" s="53"/>
      <c r="N323" s="53"/>
      <c r="O323" s="120"/>
      <c r="P323" s="55">
        <f t="shared" si="120"/>
        <v>0</v>
      </c>
      <c r="Q323" s="58" t="e">
        <f t="shared" si="124"/>
        <v>#DIV/0!</v>
      </c>
      <c r="R323" s="478"/>
      <c r="S323" s="475"/>
      <c r="T323" s="484"/>
      <c r="U323" s="481"/>
    </row>
    <row r="324" spans="2:21" ht="13.5" customHeight="1" thickBot="1" x14ac:dyDescent="0.25">
      <c r="B324" s="492"/>
      <c r="C324" s="470" t="s">
        <v>139</v>
      </c>
      <c r="D324" s="53"/>
      <c r="E324" s="53"/>
      <c r="F324" s="53"/>
      <c r="G324" s="53"/>
      <c r="H324" s="120"/>
      <c r="I324" s="55">
        <f t="shared" si="131"/>
        <v>0</v>
      </c>
      <c r="J324" s="58" t="e">
        <f t="shared" si="123"/>
        <v>#DIV/0!</v>
      </c>
      <c r="K324" s="53"/>
      <c r="L324" s="53"/>
      <c r="M324" s="53"/>
      <c r="N324" s="53"/>
      <c r="O324" s="120"/>
      <c r="P324" s="55">
        <f t="shared" si="120"/>
        <v>0</v>
      </c>
      <c r="Q324" s="58" t="e">
        <f t="shared" si="124"/>
        <v>#DIV/0!</v>
      </c>
      <c r="R324" s="478"/>
      <c r="S324" s="475"/>
      <c r="T324" s="484"/>
      <c r="U324" s="481"/>
    </row>
    <row r="325" spans="2:21" ht="13.5" customHeight="1" thickBot="1" x14ac:dyDescent="0.25">
      <c r="B325" s="492"/>
      <c r="C325" s="470"/>
      <c r="D325" s="53"/>
      <c r="E325" s="53"/>
      <c r="F325" s="53"/>
      <c r="G325" s="53"/>
      <c r="H325" s="120"/>
      <c r="I325" s="55">
        <f t="shared" si="131"/>
        <v>0</v>
      </c>
      <c r="J325" s="58" t="e">
        <f t="shared" si="123"/>
        <v>#DIV/0!</v>
      </c>
      <c r="K325" s="53"/>
      <c r="L325" s="53"/>
      <c r="M325" s="53"/>
      <c r="N325" s="53"/>
      <c r="O325" s="120"/>
      <c r="P325" s="55">
        <f t="shared" si="120"/>
        <v>0</v>
      </c>
      <c r="Q325" s="58" t="e">
        <f t="shared" si="124"/>
        <v>#DIV/0!</v>
      </c>
      <c r="R325" s="478"/>
      <c r="S325" s="475"/>
      <c r="T325" s="484"/>
      <c r="U325" s="481"/>
    </row>
    <row r="326" spans="2:21" ht="13.5" customHeight="1" thickBot="1" x14ac:dyDescent="0.25">
      <c r="B326" s="492"/>
      <c r="C326" s="470"/>
      <c r="D326" s="53"/>
      <c r="E326" s="53"/>
      <c r="F326" s="53"/>
      <c r="G326" s="53"/>
      <c r="H326" s="120"/>
      <c r="I326" s="55">
        <f t="shared" si="131"/>
        <v>0</v>
      </c>
      <c r="J326" s="58" t="e">
        <f t="shared" si="123"/>
        <v>#DIV/0!</v>
      </c>
      <c r="K326" s="53"/>
      <c r="L326" s="53"/>
      <c r="M326" s="53"/>
      <c r="N326" s="53"/>
      <c r="O326" s="120"/>
      <c r="P326" s="55">
        <f t="shared" si="120"/>
        <v>0</v>
      </c>
      <c r="Q326" s="58" t="e">
        <f t="shared" si="124"/>
        <v>#DIV/0!</v>
      </c>
      <c r="R326" s="478"/>
      <c r="S326" s="475"/>
      <c r="T326" s="484"/>
      <c r="U326" s="481"/>
    </row>
    <row r="327" spans="2:21" ht="13.5" customHeight="1" thickBot="1" x14ac:dyDescent="0.25">
      <c r="B327" s="492"/>
      <c r="C327" s="470"/>
      <c r="D327" s="230"/>
      <c r="E327" s="230"/>
      <c r="F327" s="230"/>
      <c r="G327" s="230"/>
      <c r="H327" s="231"/>
      <c r="I327" s="62">
        <f t="shared" si="131"/>
        <v>0</v>
      </c>
      <c r="J327" s="56" t="e">
        <f t="shared" si="123"/>
        <v>#DIV/0!</v>
      </c>
      <c r="K327" s="230"/>
      <c r="L327" s="230"/>
      <c r="M327" s="230"/>
      <c r="N327" s="230"/>
      <c r="O327" s="231"/>
      <c r="P327" s="62">
        <f t="shared" si="120"/>
        <v>0</v>
      </c>
      <c r="Q327" s="56" t="e">
        <f t="shared" si="124"/>
        <v>#DIV/0!</v>
      </c>
      <c r="R327" s="478"/>
      <c r="S327" s="475"/>
      <c r="T327" s="484"/>
      <c r="U327" s="481"/>
    </row>
    <row r="328" spans="2:21" ht="13.5" customHeight="1" thickBot="1" x14ac:dyDescent="0.25">
      <c r="B328" s="491">
        <v>31</v>
      </c>
      <c r="C328" s="472" t="s">
        <v>136</v>
      </c>
      <c r="D328" s="53">
        <v>120</v>
      </c>
      <c r="E328" s="53">
        <v>129</v>
      </c>
      <c r="F328" s="53">
        <v>119</v>
      </c>
      <c r="G328" s="53">
        <v>148</v>
      </c>
      <c r="H328" s="120"/>
      <c r="I328" s="60">
        <f t="shared" si="131"/>
        <v>516</v>
      </c>
      <c r="J328" s="232">
        <f t="shared" si="123"/>
        <v>516</v>
      </c>
      <c r="K328" s="53">
        <v>114</v>
      </c>
      <c r="L328" s="53">
        <v>123</v>
      </c>
      <c r="M328" s="53">
        <v>138</v>
      </c>
      <c r="N328" s="53">
        <v>137</v>
      </c>
      <c r="O328" s="120"/>
      <c r="P328" s="60">
        <f t="shared" si="120"/>
        <v>512</v>
      </c>
      <c r="Q328" s="232">
        <f t="shared" si="124"/>
        <v>512</v>
      </c>
      <c r="R328" s="477">
        <f>SUM(D328:H335,K328:O335)</f>
        <v>5630</v>
      </c>
      <c r="S328" s="488">
        <f t="shared" ref="S328" si="136">AVERAGE(D328:H335,K328:O335)*4</f>
        <v>511.81818181818181</v>
      </c>
      <c r="T328" s="483">
        <f>MAX(D328:H335,K328:O335)</f>
        <v>148</v>
      </c>
      <c r="U328" s="480">
        <f>RANK(S328,$S$88:$S$720)+COUNTIF($S$88:S328,S328)-1</f>
        <v>8</v>
      </c>
    </row>
    <row r="329" spans="2:21" ht="13.5" customHeight="1" thickBot="1" x14ac:dyDescent="0.25">
      <c r="B329" s="492"/>
      <c r="C329" s="469"/>
      <c r="D329" s="68">
        <v>106</v>
      </c>
      <c r="E329" s="68">
        <v>138</v>
      </c>
      <c r="F329" s="53">
        <v>122</v>
      </c>
      <c r="G329" s="53">
        <v>148</v>
      </c>
      <c r="H329" s="120"/>
      <c r="I329" s="226">
        <f t="shared" ref="I329" si="137">SUM(D329:H329)</f>
        <v>514</v>
      </c>
      <c r="J329" s="58">
        <f t="shared" si="123"/>
        <v>514</v>
      </c>
      <c r="K329" s="53">
        <v>124</v>
      </c>
      <c r="L329" s="53">
        <v>128</v>
      </c>
      <c r="M329" s="53">
        <v>99</v>
      </c>
      <c r="N329" s="53">
        <v>129</v>
      </c>
      <c r="O329" s="120"/>
      <c r="P329" s="226">
        <f t="shared" si="120"/>
        <v>480</v>
      </c>
      <c r="Q329" s="58">
        <f t="shared" si="124"/>
        <v>480</v>
      </c>
      <c r="R329" s="478"/>
      <c r="S329" s="475"/>
      <c r="T329" s="484"/>
      <c r="U329" s="481"/>
    </row>
    <row r="330" spans="2:21" ht="13.5" customHeight="1" thickBot="1" x14ac:dyDescent="0.25">
      <c r="B330" s="492"/>
      <c r="C330" s="469"/>
      <c r="D330" s="53">
        <v>109</v>
      </c>
      <c r="E330" s="53">
        <v>122</v>
      </c>
      <c r="F330" s="53">
        <v>129</v>
      </c>
      <c r="G330" s="53">
        <v>127</v>
      </c>
      <c r="H330" s="120"/>
      <c r="I330" s="227">
        <f t="shared" si="131"/>
        <v>487</v>
      </c>
      <c r="J330" s="58">
        <f t="shared" si="123"/>
        <v>487</v>
      </c>
      <c r="K330" s="53">
        <v>125</v>
      </c>
      <c r="L330" s="53">
        <v>127</v>
      </c>
      <c r="M330" s="53">
        <v>126</v>
      </c>
      <c r="N330" s="53">
        <v>141</v>
      </c>
      <c r="O330" s="120"/>
      <c r="P330" s="227">
        <f t="shared" si="120"/>
        <v>519</v>
      </c>
      <c r="Q330" s="58">
        <f t="shared" si="124"/>
        <v>519</v>
      </c>
      <c r="R330" s="478"/>
      <c r="S330" s="475"/>
      <c r="T330" s="484"/>
      <c r="U330" s="481"/>
    </row>
    <row r="331" spans="2:21" ht="13.5" customHeight="1" thickBot="1" x14ac:dyDescent="0.25">
      <c r="B331" s="492"/>
      <c r="C331" s="469"/>
      <c r="D331" s="53">
        <v>126</v>
      </c>
      <c r="E331" s="53">
        <v>126</v>
      </c>
      <c r="F331" s="53">
        <v>140</v>
      </c>
      <c r="G331" s="53">
        <v>119</v>
      </c>
      <c r="H331" s="120"/>
      <c r="I331" s="227">
        <f t="shared" si="131"/>
        <v>511</v>
      </c>
      <c r="J331" s="58">
        <f t="shared" si="123"/>
        <v>511</v>
      </c>
      <c r="K331" s="53"/>
      <c r="L331" s="53"/>
      <c r="M331" s="53"/>
      <c r="N331" s="53"/>
      <c r="O331" s="120"/>
      <c r="P331" s="227">
        <f t="shared" si="120"/>
        <v>0</v>
      </c>
      <c r="Q331" s="58" t="e">
        <f t="shared" si="124"/>
        <v>#DIV/0!</v>
      </c>
      <c r="R331" s="478"/>
      <c r="S331" s="475"/>
      <c r="T331" s="484"/>
      <c r="U331" s="481"/>
    </row>
    <row r="332" spans="2:21" ht="13.5" customHeight="1" thickBot="1" x14ac:dyDescent="0.25">
      <c r="B332" s="492"/>
      <c r="C332" s="470" t="s">
        <v>146</v>
      </c>
      <c r="D332" s="53">
        <v>144</v>
      </c>
      <c r="E332" s="53">
        <v>128</v>
      </c>
      <c r="F332" s="53">
        <v>140</v>
      </c>
      <c r="G332" s="53">
        <v>114</v>
      </c>
      <c r="H332" s="120"/>
      <c r="I332" s="227">
        <f t="shared" si="131"/>
        <v>526</v>
      </c>
      <c r="J332" s="58">
        <f t="shared" si="123"/>
        <v>526</v>
      </c>
      <c r="K332" s="53"/>
      <c r="L332" s="53"/>
      <c r="M332" s="53"/>
      <c r="N332" s="53"/>
      <c r="O332" s="120"/>
      <c r="P332" s="227">
        <f t="shared" si="120"/>
        <v>0</v>
      </c>
      <c r="Q332" s="58" t="e">
        <f t="shared" si="124"/>
        <v>#DIV/0!</v>
      </c>
      <c r="R332" s="478"/>
      <c r="S332" s="475"/>
      <c r="T332" s="484"/>
      <c r="U332" s="481"/>
    </row>
    <row r="333" spans="2:21" ht="13.5" customHeight="1" thickBot="1" x14ac:dyDescent="0.25">
      <c r="B333" s="492"/>
      <c r="C333" s="470"/>
      <c r="D333" s="53">
        <v>133</v>
      </c>
      <c r="E333" s="53">
        <v>106</v>
      </c>
      <c r="F333" s="53">
        <v>133</v>
      </c>
      <c r="G333" s="53">
        <v>119</v>
      </c>
      <c r="H333" s="120"/>
      <c r="I333" s="227">
        <f t="shared" si="131"/>
        <v>491</v>
      </c>
      <c r="J333" s="58">
        <f t="shared" si="123"/>
        <v>491</v>
      </c>
      <c r="K333" s="53"/>
      <c r="L333" s="53"/>
      <c r="M333" s="53"/>
      <c r="N333" s="53"/>
      <c r="O333" s="120"/>
      <c r="P333" s="227">
        <f t="shared" si="120"/>
        <v>0</v>
      </c>
      <c r="Q333" s="58" t="e">
        <f t="shared" si="124"/>
        <v>#DIV/0!</v>
      </c>
      <c r="R333" s="478"/>
      <c r="S333" s="475"/>
      <c r="T333" s="484"/>
      <c r="U333" s="481"/>
    </row>
    <row r="334" spans="2:21" ht="13.5" customHeight="1" thickBot="1" x14ac:dyDescent="0.25">
      <c r="B334" s="492"/>
      <c r="C334" s="470"/>
      <c r="D334" s="53">
        <v>137</v>
      </c>
      <c r="E334" s="53">
        <v>117</v>
      </c>
      <c r="F334" s="53">
        <v>148</v>
      </c>
      <c r="G334" s="53">
        <v>144</v>
      </c>
      <c r="H334" s="120"/>
      <c r="I334" s="227">
        <f t="shared" si="131"/>
        <v>546</v>
      </c>
      <c r="J334" s="58">
        <f t="shared" si="123"/>
        <v>546</v>
      </c>
      <c r="K334" s="53"/>
      <c r="L334" s="53"/>
      <c r="M334" s="53"/>
      <c r="N334" s="53"/>
      <c r="O334" s="120"/>
      <c r="P334" s="227">
        <f t="shared" si="120"/>
        <v>0</v>
      </c>
      <c r="Q334" s="58" t="e">
        <f t="shared" si="124"/>
        <v>#DIV/0!</v>
      </c>
      <c r="R334" s="478"/>
      <c r="S334" s="475"/>
      <c r="T334" s="484"/>
      <c r="U334" s="481"/>
    </row>
    <row r="335" spans="2:21" ht="13.5" customHeight="1" thickBot="1" x14ac:dyDescent="0.25">
      <c r="B335" s="493"/>
      <c r="C335" s="471"/>
      <c r="D335" s="233">
        <v>124</v>
      </c>
      <c r="E335" s="233">
        <v>133</v>
      </c>
      <c r="F335" s="233">
        <v>136</v>
      </c>
      <c r="G335" s="233">
        <v>135</v>
      </c>
      <c r="H335" s="234"/>
      <c r="I335" s="52">
        <f t="shared" si="131"/>
        <v>528</v>
      </c>
      <c r="J335" s="63">
        <f t="shared" si="123"/>
        <v>528</v>
      </c>
      <c r="K335" s="233"/>
      <c r="L335" s="233"/>
      <c r="M335" s="233"/>
      <c r="N335" s="233"/>
      <c r="O335" s="234"/>
      <c r="P335" s="52">
        <f t="shared" si="120"/>
        <v>0</v>
      </c>
      <c r="Q335" s="63" t="e">
        <f t="shared" si="124"/>
        <v>#DIV/0!</v>
      </c>
      <c r="R335" s="479"/>
      <c r="S335" s="476"/>
      <c r="T335" s="485"/>
      <c r="U335" s="482"/>
    </row>
    <row r="336" spans="2:21" ht="13.5" customHeight="1" thickBot="1" x14ac:dyDescent="0.25">
      <c r="B336" s="492">
        <v>32</v>
      </c>
      <c r="C336" s="469" t="s">
        <v>137</v>
      </c>
      <c r="D336" s="68">
        <v>103</v>
      </c>
      <c r="E336" s="68">
        <v>99</v>
      </c>
      <c r="F336" s="68">
        <v>128</v>
      </c>
      <c r="G336" s="68">
        <v>87</v>
      </c>
      <c r="H336" s="119"/>
      <c r="I336" s="226">
        <f t="shared" si="131"/>
        <v>417</v>
      </c>
      <c r="J336" s="58">
        <f t="shared" si="123"/>
        <v>417</v>
      </c>
      <c r="K336" s="68">
        <v>115</v>
      </c>
      <c r="L336" s="68">
        <v>140</v>
      </c>
      <c r="M336" s="68">
        <v>130</v>
      </c>
      <c r="N336" s="68">
        <v>123</v>
      </c>
      <c r="O336" s="119"/>
      <c r="P336" s="226">
        <f t="shared" si="120"/>
        <v>508</v>
      </c>
      <c r="Q336" s="58">
        <f t="shared" si="124"/>
        <v>508</v>
      </c>
      <c r="R336" s="478">
        <f>SUM(D336:H343,K336:O343)</f>
        <v>4170</v>
      </c>
      <c r="S336" s="475">
        <f t="shared" ref="S336" si="138">AVERAGE(D336:H343,K336:O343)*4</f>
        <v>463.33333333333331</v>
      </c>
      <c r="T336" s="484">
        <f>MAX(D336:H343,K336:O343)</f>
        <v>141</v>
      </c>
      <c r="U336" s="481">
        <f>RANK(S336,$S$88:$S$720)+COUNTIF($S$88:S336,S336)-1</f>
        <v>29</v>
      </c>
    </row>
    <row r="337" spans="2:21" ht="13.5" customHeight="1" thickBot="1" x14ac:dyDescent="0.25">
      <c r="B337" s="492"/>
      <c r="C337" s="469"/>
      <c r="D337" s="68">
        <v>116</v>
      </c>
      <c r="E337" s="68">
        <v>123</v>
      </c>
      <c r="F337" s="53">
        <v>122</v>
      </c>
      <c r="G337" s="53">
        <v>105</v>
      </c>
      <c r="H337" s="120"/>
      <c r="I337" s="60">
        <f t="shared" ref="I337" si="139">SUM(D337:H337)</f>
        <v>466</v>
      </c>
      <c r="J337" s="58">
        <f t="shared" si="123"/>
        <v>466</v>
      </c>
      <c r="K337" s="53"/>
      <c r="L337" s="53"/>
      <c r="M337" s="53"/>
      <c r="N337" s="53"/>
      <c r="O337" s="120"/>
      <c r="P337" s="60">
        <f t="shared" si="120"/>
        <v>0</v>
      </c>
      <c r="Q337" s="58" t="e">
        <f t="shared" si="124"/>
        <v>#DIV/0!</v>
      </c>
      <c r="R337" s="478"/>
      <c r="S337" s="475"/>
      <c r="T337" s="484"/>
      <c r="U337" s="481"/>
    </row>
    <row r="338" spans="2:21" ht="13.5" customHeight="1" thickBot="1" x14ac:dyDescent="0.25">
      <c r="B338" s="492"/>
      <c r="C338" s="469"/>
      <c r="D338" s="53">
        <v>115</v>
      </c>
      <c r="E338" s="53">
        <v>114</v>
      </c>
      <c r="F338" s="53">
        <v>141</v>
      </c>
      <c r="G338" s="53">
        <v>128</v>
      </c>
      <c r="H338" s="120"/>
      <c r="I338" s="55">
        <f t="shared" si="131"/>
        <v>498</v>
      </c>
      <c r="J338" s="58">
        <f t="shared" si="123"/>
        <v>498</v>
      </c>
      <c r="K338" s="53"/>
      <c r="L338" s="53"/>
      <c r="M338" s="53"/>
      <c r="N338" s="53"/>
      <c r="O338" s="120"/>
      <c r="P338" s="55">
        <f t="shared" si="120"/>
        <v>0</v>
      </c>
      <c r="Q338" s="58" t="e">
        <f t="shared" si="124"/>
        <v>#DIV/0!</v>
      </c>
      <c r="R338" s="478"/>
      <c r="S338" s="475"/>
      <c r="T338" s="484"/>
      <c r="U338" s="481"/>
    </row>
    <row r="339" spans="2:21" ht="13.5" customHeight="1" thickBot="1" x14ac:dyDescent="0.25">
      <c r="B339" s="492"/>
      <c r="C339" s="469"/>
      <c r="D339" s="53">
        <v>115</v>
      </c>
      <c r="E339" s="53">
        <v>105</v>
      </c>
      <c r="F339" s="53">
        <v>91</v>
      </c>
      <c r="G339" s="53">
        <v>111</v>
      </c>
      <c r="H339" s="120"/>
      <c r="I339" s="55">
        <f t="shared" si="131"/>
        <v>422</v>
      </c>
      <c r="J339" s="58">
        <f t="shared" si="123"/>
        <v>422</v>
      </c>
      <c r="K339" s="53"/>
      <c r="L339" s="53"/>
      <c r="M339" s="53"/>
      <c r="N339" s="53"/>
      <c r="O339" s="120"/>
      <c r="P339" s="55">
        <f t="shared" si="120"/>
        <v>0</v>
      </c>
      <c r="Q339" s="58" t="e">
        <f t="shared" si="124"/>
        <v>#DIV/0!</v>
      </c>
      <c r="R339" s="478"/>
      <c r="S339" s="475"/>
      <c r="T339" s="484"/>
      <c r="U339" s="481"/>
    </row>
    <row r="340" spans="2:21" ht="13.5" customHeight="1" thickBot="1" x14ac:dyDescent="0.25">
      <c r="B340" s="492"/>
      <c r="C340" s="470" t="s">
        <v>146</v>
      </c>
      <c r="D340" s="53">
        <v>115</v>
      </c>
      <c r="E340" s="53">
        <v>119</v>
      </c>
      <c r="F340" s="53">
        <v>115</v>
      </c>
      <c r="G340" s="53">
        <v>121</v>
      </c>
      <c r="H340" s="120"/>
      <c r="I340" s="55">
        <f t="shared" si="131"/>
        <v>470</v>
      </c>
      <c r="J340" s="58">
        <f t="shared" si="123"/>
        <v>470</v>
      </c>
      <c r="K340" s="53"/>
      <c r="L340" s="53"/>
      <c r="M340" s="53"/>
      <c r="N340" s="53"/>
      <c r="O340" s="120"/>
      <c r="P340" s="55">
        <f t="shared" si="120"/>
        <v>0</v>
      </c>
      <c r="Q340" s="58" t="e">
        <f t="shared" si="124"/>
        <v>#DIV/0!</v>
      </c>
      <c r="R340" s="478"/>
      <c r="S340" s="475"/>
      <c r="T340" s="484"/>
      <c r="U340" s="481"/>
    </row>
    <row r="341" spans="2:21" ht="13.5" customHeight="1" thickBot="1" x14ac:dyDescent="0.25">
      <c r="B341" s="492"/>
      <c r="C341" s="470"/>
      <c r="D341" s="53">
        <v>114</v>
      </c>
      <c r="E341" s="53">
        <v>119</v>
      </c>
      <c r="F341" s="53">
        <v>119</v>
      </c>
      <c r="G341" s="53">
        <v>115</v>
      </c>
      <c r="H341" s="120"/>
      <c r="I341" s="55">
        <f t="shared" si="131"/>
        <v>467</v>
      </c>
      <c r="J341" s="58">
        <f t="shared" si="123"/>
        <v>467</v>
      </c>
      <c r="K341" s="53"/>
      <c r="L341" s="53"/>
      <c r="M341" s="53"/>
      <c r="N341" s="53"/>
      <c r="O341" s="120"/>
      <c r="P341" s="55">
        <f t="shared" si="120"/>
        <v>0</v>
      </c>
      <c r="Q341" s="58" t="e">
        <f t="shared" si="124"/>
        <v>#DIV/0!</v>
      </c>
      <c r="R341" s="478"/>
      <c r="S341" s="475"/>
      <c r="T341" s="484"/>
      <c r="U341" s="481"/>
    </row>
    <row r="342" spans="2:21" ht="13.5" customHeight="1" thickBot="1" x14ac:dyDescent="0.25">
      <c r="B342" s="492"/>
      <c r="C342" s="470"/>
      <c r="D342" s="53">
        <v>99</v>
      </c>
      <c r="E342" s="53">
        <v>127</v>
      </c>
      <c r="F342" s="53">
        <v>125</v>
      </c>
      <c r="G342" s="53">
        <v>121</v>
      </c>
      <c r="H342" s="120"/>
      <c r="I342" s="55">
        <f t="shared" si="131"/>
        <v>472</v>
      </c>
      <c r="J342" s="58">
        <f t="shared" si="123"/>
        <v>472</v>
      </c>
      <c r="K342" s="53"/>
      <c r="L342" s="53"/>
      <c r="M342" s="53"/>
      <c r="N342" s="53"/>
      <c r="O342" s="120"/>
      <c r="P342" s="55">
        <f t="shared" si="120"/>
        <v>0</v>
      </c>
      <c r="Q342" s="58" t="e">
        <f t="shared" si="124"/>
        <v>#DIV/0!</v>
      </c>
      <c r="R342" s="478"/>
      <c r="S342" s="475"/>
      <c r="T342" s="484"/>
      <c r="U342" s="481"/>
    </row>
    <row r="343" spans="2:21" ht="13.5" customHeight="1" thickBot="1" x14ac:dyDescent="0.25">
      <c r="B343" s="492"/>
      <c r="C343" s="470"/>
      <c r="D343" s="230">
        <v>103</v>
      </c>
      <c r="E343" s="230">
        <v>110</v>
      </c>
      <c r="F343" s="230">
        <v>113</v>
      </c>
      <c r="G343" s="230">
        <v>124</v>
      </c>
      <c r="H343" s="231"/>
      <c r="I343" s="62">
        <f t="shared" si="131"/>
        <v>450</v>
      </c>
      <c r="J343" s="56">
        <f t="shared" si="123"/>
        <v>450</v>
      </c>
      <c r="K343" s="230"/>
      <c r="L343" s="230"/>
      <c r="M343" s="230"/>
      <c r="N343" s="230"/>
      <c r="O343" s="231"/>
      <c r="P343" s="62">
        <f t="shared" si="120"/>
        <v>0</v>
      </c>
      <c r="Q343" s="56" t="e">
        <f t="shared" si="124"/>
        <v>#DIV/0!</v>
      </c>
      <c r="R343" s="478"/>
      <c r="S343" s="475"/>
      <c r="T343" s="484"/>
      <c r="U343" s="481"/>
    </row>
    <row r="344" spans="2:21" ht="13.5" customHeight="1" thickBot="1" x14ac:dyDescent="0.25">
      <c r="B344" s="491">
        <v>33</v>
      </c>
      <c r="C344" s="472" t="s">
        <v>138</v>
      </c>
      <c r="D344" s="53">
        <v>129</v>
      </c>
      <c r="E344" s="53">
        <v>130</v>
      </c>
      <c r="F344" s="53">
        <v>126</v>
      </c>
      <c r="G344" s="53">
        <v>104</v>
      </c>
      <c r="H344" s="120"/>
      <c r="I344" s="60">
        <f t="shared" si="131"/>
        <v>489</v>
      </c>
      <c r="J344" s="232">
        <f t="shared" si="123"/>
        <v>489</v>
      </c>
      <c r="K344" s="53">
        <v>99</v>
      </c>
      <c r="L344" s="53">
        <v>107</v>
      </c>
      <c r="M344" s="53">
        <v>122</v>
      </c>
      <c r="N344" s="53">
        <v>119</v>
      </c>
      <c r="O344" s="120"/>
      <c r="P344" s="60">
        <f t="shared" ref="P344:P407" si="140">SUM(K344:O344)</f>
        <v>447</v>
      </c>
      <c r="Q344" s="232">
        <f t="shared" si="124"/>
        <v>447</v>
      </c>
      <c r="R344" s="477">
        <f>SUM(D344:H351,K344:O351)</f>
        <v>4854</v>
      </c>
      <c r="S344" s="488">
        <f t="shared" ref="S344" si="141">AVERAGE(D344:H351,K344:O351)*4</f>
        <v>485.4</v>
      </c>
      <c r="T344" s="483">
        <f>MAX(D344:H351,K344:O351)</f>
        <v>145</v>
      </c>
      <c r="U344" s="480">
        <f>RANK(S344,$S$88:$S$720)+COUNTIF($S$88:S344,S344)-1</f>
        <v>21</v>
      </c>
    </row>
    <row r="345" spans="2:21" ht="13.5" customHeight="1" thickBot="1" x14ac:dyDescent="0.25">
      <c r="B345" s="492"/>
      <c r="C345" s="469"/>
      <c r="D345" s="68">
        <v>105</v>
      </c>
      <c r="E345" s="68">
        <v>117</v>
      </c>
      <c r="F345" s="53">
        <v>136</v>
      </c>
      <c r="G345" s="53">
        <v>115</v>
      </c>
      <c r="H345" s="120"/>
      <c r="I345" s="226">
        <f t="shared" ref="I345" si="142">SUM(D345:H345)</f>
        <v>473</v>
      </c>
      <c r="J345" s="58">
        <f t="shared" ref="J345:J408" si="143">AVERAGE(D345:H345)*4</f>
        <v>473</v>
      </c>
      <c r="K345" s="53">
        <v>117</v>
      </c>
      <c r="L345" s="53">
        <v>125</v>
      </c>
      <c r="M345" s="53">
        <v>117</v>
      </c>
      <c r="N345" s="53">
        <v>126</v>
      </c>
      <c r="O345" s="120"/>
      <c r="P345" s="226">
        <f t="shared" si="140"/>
        <v>485</v>
      </c>
      <c r="Q345" s="58">
        <f t="shared" ref="Q345:Q407" si="144">AVERAGE(K345:O345)*4</f>
        <v>485</v>
      </c>
      <c r="R345" s="478"/>
      <c r="S345" s="475"/>
      <c r="T345" s="484"/>
      <c r="U345" s="481"/>
    </row>
    <row r="346" spans="2:21" ht="13.5" customHeight="1" thickBot="1" x14ac:dyDescent="0.25">
      <c r="B346" s="492"/>
      <c r="C346" s="469"/>
      <c r="D346" s="53">
        <v>111</v>
      </c>
      <c r="E346" s="53">
        <v>120</v>
      </c>
      <c r="F346" s="53">
        <v>125</v>
      </c>
      <c r="G346" s="53">
        <v>118</v>
      </c>
      <c r="H346" s="120"/>
      <c r="I346" s="227">
        <f t="shared" si="131"/>
        <v>474</v>
      </c>
      <c r="J346" s="58">
        <f t="shared" si="143"/>
        <v>474</v>
      </c>
      <c r="K346" s="53"/>
      <c r="L346" s="53"/>
      <c r="M346" s="53"/>
      <c r="N346" s="53"/>
      <c r="O346" s="120"/>
      <c r="P346" s="227">
        <f t="shared" si="140"/>
        <v>0</v>
      </c>
      <c r="Q346" s="58" t="e">
        <f t="shared" si="144"/>
        <v>#DIV/0!</v>
      </c>
      <c r="R346" s="478"/>
      <c r="S346" s="475"/>
      <c r="T346" s="484"/>
      <c r="U346" s="481"/>
    </row>
    <row r="347" spans="2:21" ht="13.5" customHeight="1" thickBot="1" x14ac:dyDescent="0.25">
      <c r="B347" s="492"/>
      <c r="C347" s="469"/>
      <c r="D347" s="53">
        <v>113</v>
      </c>
      <c r="E347" s="53">
        <v>145</v>
      </c>
      <c r="F347" s="53">
        <v>103</v>
      </c>
      <c r="G347" s="53">
        <v>112</v>
      </c>
      <c r="H347" s="120"/>
      <c r="I347" s="227">
        <f t="shared" si="131"/>
        <v>473</v>
      </c>
      <c r="J347" s="58">
        <f t="shared" si="143"/>
        <v>473</v>
      </c>
      <c r="K347" s="53"/>
      <c r="L347" s="53"/>
      <c r="M347" s="53"/>
      <c r="N347" s="53"/>
      <c r="O347" s="120"/>
      <c r="P347" s="227">
        <f t="shared" si="140"/>
        <v>0</v>
      </c>
      <c r="Q347" s="58" t="e">
        <f t="shared" si="144"/>
        <v>#DIV/0!</v>
      </c>
      <c r="R347" s="478"/>
      <c r="S347" s="475"/>
      <c r="T347" s="484"/>
      <c r="U347" s="481"/>
    </row>
    <row r="348" spans="2:21" ht="13.5" customHeight="1" thickBot="1" x14ac:dyDescent="0.25">
      <c r="B348" s="492"/>
      <c r="C348" s="470" t="s">
        <v>146</v>
      </c>
      <c r="D348" s="53">
        <v>135</v>
      </c>
      <c r="E348" s="53">
        <v>143</v>
      </c>
      <c r="F348" s="53">
        <v>119</v>
      </c>
      <c r="G348" s="53">
        <v>140</v>
      </c>
      <c r="H348" s="120"/>
      <c r="I348" s="227">
        <f t="shared" si="131"/>
        <v>537</v>
      </c>
      <c r="J348" s="58">
        <f t="shared" si="143"/>
        <v>537</v>
      </c>
      <c r="K348" s="53"/>
      <c r="L348" s="53"/>
      <c r="M348" s="53"/>
      <c r="N348" s="53"/>
      <c r="O348" s="120"/>
      <c r="P348" s="227">
        <f t="shared" si="140"/>
        <v>0</v>
      </c>
      <c r="Q348" s="58" t="e">
        <f t="shared" si="144"/>
        <v>#DIV/0!</v>
      </c>
      <c r="R348" s="478"/>
      <c r="S348" s="475"/>
      <c r="T348" s="484"/>
      <c r="U348" s="481"/>
    </row>
    <row r="349" spans="2:21" ht="13.5" customHeight="1" thickBot="1" x14ac:dyDescent="0.25">
      <c r="B349" s="492"/>
      <c r="C349" s="470"/>
      <c r="D349" s="53">
        <v>110</v>
      </c>
      <c r="E349" s="53">
        <v>135</v>
      </c>
      <c r="F349" s="53">
        <v>115</v>
      </c>
      <c r="G349" s="53">
        <v>116</v>
      </c>
      <c r="H349" s="120"/>
      <c r="I349" s="227">
        <f t="shared" si="131"/>
        <v>476</v>
      </c>
      <c r="J349" s="58">
        <f t="shared" si="143"/>
        <v>476</v>
      </c>
      <c r="K349" s="53"/>
      <c r="L349" s="53"/>
      <c r="M349" s="53"/>
      <c r="N349" s="53"/>
      <c r="O349" s="120"/>
      <c r="P349" s="227">
        <f t="shared" si="140"/>
        <v>0</v>
      </c>
      <c r="Q349" s="58" t="e">
        <f t="shared" si="144"/>
        <v>#DIV/0!</v>
      </c>
      <c r="R349" s="478"/>
      <c r="S349" s="475"/>
      <c r="T349" s="484"/>
      <c r="U349" s="481"/>
    </row>
    <row r="350" spans="2:21" ht="13.5" customHeight="1" thickBot="1" x14ac:dyDescent="0.25">
      <c r="B350" s="492"/>
      <c r="C350" s="470"/>
      <c r="D350" s="53">
        <v>135</v>
      </c>
      <c r="E350" s="53">
        <v>118</v>
      </c>
      <c r="F350" s="53">
        <v>130</v>
      </c>
      <c r="G350" s="53">
        <v>110</v>
      </c>
      <c r="H350" s="120"/>
      <c r="I350" s="227">
        <f t="shared" si="131"/>
        <v>493</v>
      </c>
      <c r="J350" s="58">
        <f t="shared" si="143"/>
        <v>493</v>
      </c>
      <c r="K350" s="53"/>
      <c r="L350" s="53"/>
      <c r="M350" s="53"/>
      <c r="N350" s="53"/>
      <c r="O350" s="120"/>
      <c r="P350" s="227">
        <f t="shared" si="140"/>
        <v>0</v>
      </c>
      <c r="Q350" s="58" t="e">
        <f t="shared" si="144"/>
        <v>#DIV/0!</v>
      </c>
      <c r="R350" s="478"/>
      <c r="S350" s="475"/>
      <c r="T350" s="484"/>
      <c r="U350" s="481"/>
    </row>
    <row r="351" spans="2:21" ht="13.5" customHeight="1" thickBot="1" x14ac:dyDescent="0.25">
      <c r="B351" s="493"/>
      <c r="C351" s="471"/>
      <c r="D351" s="233">
        <v>138</v>
      </c>
      <c r="E351" s="233">
        <v>119</v>
      </c>
      <c r="F351" s="233">
        <v>122</v>
      </c>
      <c r="G351" s="233">
        <v>128</v>
      </c>
      <c r="H351" s="234"/>
      <c r="I351" s="52">
        <f t="shared" si="131"/>
        <v>507</v>
      </c>
      <c r="J351" s="63">
        <f t="shared" si="143"/>
        <v>507</v>
      </c>
      <c r="K351" s="233"/>
      <c r="L351" s="233"/>
      <c r="M351" s="233"/>
      <c r="N351" s="233"/>
      <c r="O351" s="234"/>
      <c r="P351" s="52">
        <f t="shared" si="140"/>
        <v>0</v>
      </c>
      <c r="Q351" s="63" t="e">
        <f t="shared" si="144"/>
        <v>#DIV/0!</v>
      </c>
      <c r="R351" s="479"/>
      <c r="S351" s="476"/>
      <c r="T351" s="485"/>
      <c r="U351" s="482"/>
    </row>
    <row r="352" spans="2:21" ht="13.5" customHeight="1" thickBot="1" x14ac:dyDescent="0.25">
      <c r="B352" s="492">
        <v>34</v>
      </c>
      <c r="C352" s="469" t="s">
        <v>135</v>
      </c>
      <c r="D352" s="68">
        <v>120</v>
      </c>
      <c r="E352" s="68">
        <v>118</v>
      </c>
      <c r="F352" s="68">
        <v>144</v>
      </c>
      <c r="G352" s="68">
        <v>160</v>
      </c>
      <c r="H352" s="119"/>
      <c r="I352" s="226">
        <f t="shared" si="131"/>
        <v>542</v>
      </c>
      <c r="J352" s="58">
        <f t="shared" si="143"/>
        <v>542</v>
      </c>
      <c r="K352" s="68">
        <v>131</v>
      </c>
      <c r="L352" s="68">
        <v>124</v>
      </c>
      <c r="M352" s="68">
        <v>138</v>
      </c>
      <c r="N352" s="68">
        <v>131</v>
      </c>
      <c r="O352" s="119"/>
      <c r="P352" s="226">
        <f t="shared" si="140"/>
        <v>524</v>
      </c>
      <c r="Q352" s="58">
        <f t="shared" si="144"/>
        <v>524</v>
      </c>
      <c r="R352" s="478">
        <f>SUM(D352:H359,K352:O359)</f>
        <v>7316</v>
      </c>
      <c r="S352" s="475">
        <f t="shared" ref="S352" si="145">AVERAGE(D352:H359,K352:O359)*4</f>
        <v>487.73333333333335</v>
      </c>
      <c r="T352" s="484">
        <f>MAX(D352:H359,K352:O359)</f>
        <v>160</v>
      </c>
      <c r="U352" s="481">
        <f>RANK(S352,$S$88:$S$720)+COUNTIF($S$88:S352,S352)-1</f>
        <v>18</v>
      </c>
    </row>
    <row r="353" spans="2:21" ht="13.5" customHeight="1" thickBot="1" x14ac:dyDescent="0.25">
      <c r="B353" s="492"/>
      <c r="C353" s="469"/>
      <c r="D353" s="68">
        <v>98</v>
      </c>
      <c r="E353" s="68">
        <v>127</v>
      </c>
      <c r="F353" s="53">
        <v>115</v>
      </c>
      <c r="G353" s="53">
        <v>112</v>
      </c>
      <c r="H353" s="120"/>
      <c r="I353" s="60">
        <f t="shared" ref="I353" si="146">SUM(D353:H353)</f>
        <v>452</v>
      </c>
      <c r="J353" s="58">
        <f t="shared" si="143"/>
        <v>452</v>
      </c>
      <c r="K353" s="53">
        <v>100</v>
      </c>
      <c r="L353" s="53">
        <v>127</v>
      </c>
      <c r="M353" s="53">
        <v>118</v>
      </c>
      <c r="N353" s="53">
        <v>108</v>
      </c>
      <c r="O353" s="120"/>
      <c r="P353" s="60">
        <f t="shared" si="140"/>
        <v>453</v>
      </c>
      <c r="Q353" s="58">
        <f t="shared" si="144"/>
        <v>453</v>
      </c>
      <c r="R353" s="478"/>
      <c r="S353" s="475"/>
      <c r="T353" s="484"/>
      <c r="U353" s="481"/>
    </row>
    <row r="354" spans="2:21" ht="13.5" customHeight="1" thickBot="1" x14ac:dyDescent="0.25">
      <c r="B354" s="492"/>
      <c r="C354" s="469"/>
      <c r="D354" s="53">
        <v>121</v>
      </c>
      <c r="E354" s="53">
        <v>99</v>
      </c>
      <c r="F354" s="53">
        <v>122</v>
      </c>
      <c r="G354" s="53">
        <v>133</v>
      </c>
      <c r="H354" s="120"/>
      <c r="I354" s="55">
        <f t="shared" si="131"/>
        <v>475</v>
      </c>
      <c r="J354" s="58">
        <f t="shared" si="143"/>
        <v>475</v>
      </c>
      <c r="K354" s="53">
        <v>123</v>
      </c>
      <c r="L354" s="53">
        <v>117</v>
      </c>
      <c r="M354" s="53">
        <v>134</v>
      </c>
      <c r="N354" s="53">
        <v>123</v>
      </c>
      <c r="O354" s="120"/>
      <c r="P354" s="55">
        <f t="shared" si="140"/>
        <v>497</v>
      </c>
      <c r="Q354" s="58">
        <f t="shared" si="144"/>
        <v>497</v>
      </c>
      <c r="R354" s="478"/>
      <c r="S354" s="475"/>
      <c r="T354" s="484"/>
      <c r="U354" s="481"/>
    </row>
    <row r="355" spans="2:21" ht="13.5" customHeight="1" thickBot="1" x14ac:dyDescent="0.25">
      <c r="B355" s="492"/>
      <c r="C355" s="469"/>
      <c r="D355" s="53">
        <v>137</v>
      </c>
      <c r="E355" s="53">
        <v>122</v>
      </c>
      <c r="F355" s="53">
        <v>100</v>
      </c>
      <c r="G355" s="53">
        <v>124</v>
      </c>
      <c r="H355" s="120"/>
      <c r="I355" s="55">
        <f t="shared" si="131"/>
        <v>483</v>
      </c>
      <c r="J355" s="58">
        <f t="shared" si="143"/>
        <v>483</v>
      </c>
      <c r="K355" s="53">
        <v>122</v>
      </c>
      <c r="L355" s="53">
        <v>130</v>
      </c>
      <c r="M355" s="53">
        <v>109</v>
      </c>
      <c r="N355" s="53">
        <v>129</v>
      </c>
      <c r="O355" s="120"/>
      <c r="P355" s="55">
        <f t="shared" si="140"/>
        <v>490</v>
      </c>
      <c r="Q355" s="58">
        <f t="shared" si="144"/>
        <v>490</v>
      </c>
      <c r="R355" s="478"/>
      <c r="S355" s="475"/>
      <c r="T355" s="484"/>
      <c r="U355" s="481"/>
    </row>
    <row r="356" spans="2:21" ht="13.5" customHeight="1" thickBot="1" x14ac:dyDescent="0.25">
      <c r="B356" s="492"/>
      <c r="C356" s="470" t="s">
        <v>140</v>
      </c>
      <c r="D356" s="53">
        <v>112</v>
      </c>
      <c r="E356" s="53">
        <v>118</v>
      </c>
      <c r="F356" s="53">
        <v>123</v>
      </c>
      <c r="G356" s="53">
        <v>130</v>
      </c>
      <c r="H356" s="120"/>
      <c r="I356" s="55">
        <f t="shared" si="131"/>
        <v>483</v>
      </c>
      <c r="J356" s="58">
        <f t="shared" si="143"/>
        <v>483</v>
      </c>
      <c r="K356" s="53">
        <v>133</v>
      </c>
      <c r="L356" s="53">
        <v>121</v>
      </c>
      <c r="M356" s="53">
        <v>150</v>
      </c>
      <c r="N356" s="53">
        <v>116</v>
      </c>
      <c r="O356" s="120"/>
      <c r="P356" s="55">
        <f t="shared" si="140"/>
        <v>520</v>
      </c>
      <c r="Q356" s="58">
        <f t="shared" si="144"/>
        <v>520</v>
      </c>
      <c r="R356" s="478"/>
      <c r="S356" s="475"/>
      <c r="T356" s="484"/>
      <c r="U356" s="481"/>
    </row>
    <row r="357" spans="2:21" ht="13.5" customHeight="1" thickBot="1" x14ac:dyDescent="0.25">
      <c r="B357" s="492"/>
      <c r="C357" s="470"/>
      <c r="D357" s="53">
        <v>100</v>
      </c>
      <c r="E357" s="53">
        <v>143</v>
      </c>
      <c r="F357" s="53">
        <v>108</v>
      </c>
      <c r="G357" s="53">
        <v>133</v>
      </c>
      <c r="H357" s="120"/>
      <c r="I357" s="55">
        <f t="shared" si="131"/>
        <v>484</v>
      </c>
      <c r="J357" s="58">
        <f t="shared" si="143"/>
        <v>484</v>
      </c>
      <c r="K357" s="53">
        <v>113</v>
      </c>
      <c r="L357" s="53">
        <v>104</v>
      </c>
      <c r="M357" s="53">
        <v>108</v>
      </c>
      <c r="N357" s="53">
        <v>115</v>
      </c>
      <c r="O357" s="120"/>
      <c r="P357" s="55">
        <f t="shared" si="140"/>
        <v>440</v>
      </c>
      <c r="Q357" s="58">
        <f t="shared" si="144"/>
        <v>440</v>
      </c>
      <c r="R357" s="478"/>
      <c r="S357" s="475"/>
      <c r="T357" s="484"/>
      <c r="U357" s="481"/>
    </row>
    <row r="358" spans="2:21" ht="13.5" customHeight="1" thickBot="1" x14ac:dyDescent="0.25">
      <c r="B358" s="492"/>
      <c r="C358" s="470"/>
      <c r="D358" s="53">
        <v>135</v>
      </c>
      <c r="E358" s="53">
        <v>126</v>
      </c>
      <c r="F358" s="53">
        <v>127</v>
      </c>
      <c r="G358" s="53">
        <v>134</v>
      </c>
      <c r="H358" s="120"/>
      <c r="I358" s="55">
        <f t="shared" si="131"/>
        <v>522</v>
      </c>
      <c r="J358" s="58">
        <f t="shared" si="143"/>
        <v>522</v>
      </c>
      <c r="K358" s="53">
        <v>121</v>
      </c>
      <c r="L358" s="53">
        <v>121</v>
      </c>
      <c r="M358" s="53">
        <v>123</v>
      </c>
      <c r="N358" s="53">
        <v>122</v>
      </c>
      <c r="O358" s="120"/>
      <c r="P358" s="55">
        <f t="shared" si="140"/>
        <v>487</v>
      </c>
      <c r="Q358" s="58">
        <f t="shared" si="144"/>
        <v>487</v>
      </c>
      <c r="R358" s="478"/>
      <c r="S358" s="475"/>
      <c r="T358" s="484"/>
      <c r="U358" s="481"/>
    </row>
    <row r="359" spans="2:21" ht="13.5" customHeight="1" thickBot="1" x14ac:dyDescent="0.25">
      <c r="B359" s="492"/>
      <c r="C359" s="470"/>
      <c r="D359" s="230">
        <v>110</v>
      </c>
      <c r="E359" s="230">
        <v>134</v>
      </c>
      <c r="F359" s="230">
        <v>130</v>
      </c>
      <c r="G359" s="230">
        <v>90</v>
      </c>
      <c r="H359" s="231"/>
      <c r="I359" s="62">
        <f t="shared" si="131"/>
        <v>464</v>
      </c>
      <c r="J359" s="56">
        <f t="shared" si="143"/>
        <v>464</v>
      </c>
      <c r="K359" s="230"/>
      <c r="L359" s="230"/>
      <c r="M359" s="230"/>
      <c r="N359" s="230"/>
      <c r="O359" s="231"/>
      <c r="P359" s="62">
        <f t="shared" si="140"/>
        <v>0</v>
      </c>
      <c r="Q359" s="56" t="e">
        <f t="shared" si="144"/>
        <v>#DIV/0!</v>
      </c>
      <c r="R359" s="478"/>
      <c r="S359" s="475"/>
      <c r="T359" s="484"/>
      <c r="U359" s="481"/>
    </row>
    <row r="360" spans="2:21" ht="13.5" customHeight="1" thickBot="1" x14ac:dyDescent="0.25">
      <c r="B360" s="491">
        <v>35</v>
      </c>
      <c r="C360" s="472" t="s">
        <v>141</v>
      </c>
      <c r="D360" s="53">
        <v>114</v>
      </c>
      <c r="E360" s="53">
        <v>129</v>
      </c>
      <c r="F360" s="53">
        <v>112</v>
      </c>
      <c r="G360" s="53">
        <v>132</v>
      </c>
      <c r="H360" s="120"/>
      <c r="I360" s="60">
        <f t="shared" si="131"/>
        <v>487</v>
      </c>
      <c r="J360" s="232">
        <f t="shared" si="143"/>
        <v>487</v>
      </c>
      <c r="K360" s="53">
        <v>137</v>
      </c>
      <c r="L360" s="53">
        <v>131</v>
      </c>
      <c r="M360" s="53">
        <v>121</v>
      </c>
      <c r="N360" s="53">
        <v>128</v>
      </c>
      <c r="O360" s="120"/>
      <c r="P360" s="60">
        <f t="shared" si="140"/>
        <v>517</v>
      </c>
      <c r="Q360" s="232">
        <f t="shared" si="144"/>
        <v>517</v>
      </c>
      <c r="R360" s="477">
        <f>SUM(D360:H367,K360:O367)</f>
        <v>7433</v>
      </c>
      <c r="S360" s="488">
        <f t="shared" ref="S360" si="147">AVERAGE(D360:H367,K360:O367)*4</f>
        <v>495.53333333333336</v>
      </c>
      <c r="T360" s="483">
        <f>MAX(D360:H367,K360:O367)</f>
        <v>152</v>
      </c>
      <c r="U360" s="480">
        <f>RANK(S360,$S$88:$S$720)+COUNTIF($S$88:S360,S360)-1</f>
        <v>16</v>
      </c>
    </row>
    <row r="361" spans="2:21" ht="13.5" customHeight="1" thickBot="1" x14ac:dyDescent="0.25">
      <c r="B361" s="492"/>
      <c r="C361" s="469"/>
      <c r="D361" s="68">
        <v>133</v>
      </c>
      <c r="E361" s="68">
        <v>106</v>
      </c>
      <c r="F361" s="53">
        <v>120</v>
      </c>
      <c r="G361" s="53">
        <v>129</v>
      </c>
      <c r="H361" s="120"/>
      <c r="I361" s="226">
        <f t="shared" ref="I361" si="148">SUM(D361:H361)</f>
        <v>488</v>
      </c>
      <c r="J361" s="58">
        <f t="shared" si="143"/>
        <v>488</v>
      </c>
      <c r="K361" s="53">
        <v>113</v>
      </c>
      <c r="L361" s="53">
        <v>137</v>
      </c>
      <c r="M361" s="53">
        <v>129</v>
      </c>
      <c r="N361" s="53">
        <v>135</v>
      </c>
      <c r="O361" s="120"/>
      <c r="P361" s="226">
        <f t="shared" si="140"/>
        <v>514</v>
      </c>
      <c r="Q361" s="58">
        <f t="shared" si="144"/>
        <v>514</v>
      </c>
      <c r="R361" s="478"/>
      <c r="S361" s="475"/>
      <c r="T361" s="484"/>
      <c r="U361" s="481"/>
    </row>
    <row r="362" spans="2:21" ht="13.5" customHeight="1" thickBot="1" x14ac:dyDescent="0.25">
      <c r="B362" s="492"/>
      <c r="C362" s="469"/>
      <c r="D362" s="53">
        <v>124</v>
      </c>
      <c r="E362" s="53">
        <v>123</v>
      </c>
      <c r="F362" s="53">
        <v>137</v>
      </c>
      <c r="G362" s="53">
        <v>145</v>
      </c>
      <c r="H362" s="120"/>
      <c r="I362" s="227">
        <f t="shared" si="131"/>
        <v>529</v>
      </c>
      <c r="J362" s="58">
        <f t="shared" si="143"/>
        <v>529</v>
      </c>
      <c r="K362" s="53">
        <v>127</v>
      </c>
      <c r="L362" s="53">
        <v>113</v>
      </c>
      <c r="M362" s="53">
        <v>132</v>
      </c>
      <c r="N362" s="53">
        <v>117</v>
      </c>
      <c r="O362" s="120"/>
      <c r="P362" s="227">
        <f t="shared" si="140"/>
        <v>489</v>
      </c>
      <c r="Q362" s="58">
        <f t="shared" si="144"/>
        <v>489</v>
      </c>
      <c r="R362" s="478"/>
      <c r="S362" s="475"/>
      <c r="T362" s="484"/>
      <c r="U362" s="481"/>
    </row>
    <row r="363" spans="2:21" ht="13.5" customHeight="1" thickBot="1" x14ac:dyDescent="0.25">
      <c r="B363" s="492"/>
      <c r="C363" s="469"/>
      <c r="D363" s="53">
        <v>128</v>
      </c>
      <c r="E363" s="53">
        <v>133</v>
      </c>
      <c r="F363" s="53">
        <v>126</v>
      </c>
      <c r="G363" s="53">
        <v>118</v>
      </c>
      <c r="H363" s="120"/>
      <c r="I363" s="227">
        <f t="shared" si="131"/>
        <v>505</v>
      </c>
      <c r="J363" s="58">
        <f t="shared" si="143"/>
        <v>505</v>
      </c>
      <c r="K363" s="53">
        <v>127</v>
      </c>
      <c r="L363" s="53">
        <v>125</v>
      </c>
      <c r="M363" s="53">
        <v>118</v>
      </c>
      <c r="N363" s="53">
        <v>135</v>
      </c>
      <c r="O363" s="120"/>
      <c r="P363" s="227">
        <f t="shared" si="140"/>
        <v>505</v>
      </c>
      <c r="Q363" s="58">
        <f t="shared" si="144"/>
        <v>505</v>
      </c>
      <c r="R363" s="478"/>
      <c r="S363" s="475"/>
      <c r="T363" s="484"/>
      <c r="U363" s="481"/>
    </row>
    <row r="364" spans="2:21" ht="13.5" customHeight="1" thickBot="1" x14ac:dyDescent="0.25">
      <c r="B364" s="492"/>
      <c r="C364" s="470" t="s">
        <v>140</v>
      </c>
      <c r="D364" s="53">
        <v>127</v>
      </c>
      <c r="E364" s="53">
        <v>127</v>
      </c>
      <c r="F364" s="53">
        <v>123</v>
      </c>
      <c r="G364" s="53">
        <v>130</v>
      </c>
      <c r="H364" s="120"/>
      <c r="I364" s="227">
        <f t="shared" si="131"/>
        <v>507</v>
      </c>
      <c r="J364" s="58">
        <f t="shared" si="143"/>
        <v>507</v>
      </c>
      <c r="K364" s="53">
        <v>112</v>
      </c>
      <c r="L364" s="53">
        <v>124</v>
      </c>
      <c r="M364" s="53">
        <v>113</v>
      </c>
      <c r="N364" s="53">
        <v>126</v>
      </c>
      <c r="O364" s="120"/>
      <c r="P364" s="227">
        <f t="shared" si="140"/>
        <v>475</v>
      </c>
      <c r="Q364" s="58">
        <f t="shared" si="144"/>
        <v>475</v>
      </c>
      <c r="R364" s="478"/>
      <c r="S364" s="475"/>
      <c r="T364" s="484"/>
      <c r="U364" s="481"/>
    </row>
    <row r="365" spans="2:21" ht="13.5" customHeight="1" thickBot="1" x14ac:dyDescent="0.25">
      <c r="B365" s="492"/>
      <c r="C365" s="470"/>
      <c r="D365" s="53">
        <v>152</v>
      </c>
      <c r="E365" s="53">
        <v>119</v>
      </c>
      <c r="F365" s="53">
        <v>119</v>
      </c>
      <c r="G365" s="53">
        <v>129</v>
      </c>
      <c r="H365" s="120"/>
      <c r="I365" s="227">
        <f t="shared" si="131"/>
        <v>519</v>
      </c>
      <c r="J365" s="58">
        <f t="shared" si="143"/>
        <v>519</v>
      </c>
      <c r="K365" s="53">
        <v>112</v>
      </c>
      <c r="L365" s="53">
        <v>118</v>
      </c>
      <c r="M365" s="53">
        <v>111</v>
      </c>
      <c r="N365" s="53">
        <v>143</v>
      </c>
      <c r="O365" s="120"/>
      <c r="P365" s="227">
        <f t="shared" si="140"/>
        <v>484</v>
      </c>
      <c r="Q365" s="58">
        <f t="shared" si="144"/>
        <v>484</v>
      </c>
      <c r="R365" s="478"/>
      <c r="S365" s="475"/>
      <c r="T365" s="484"/>
      <c r="U365" s="481"/>
    </row>
    <row r="366" spans="2:21" ht="13.5" customHeight="1" thickBot="1" x14ac:dyDescent="0.25">
      <c r="B366" s="492"/>
      <c r="C366" s="470"/>
      <c r="D366" s="53">
        <v>127</v>
      </c>
      <c r="E366" s="53">
        <v>119</v>
      </c>
      <c r="F366" s="53">
        <v>113</v>
      </c>
      <c r="G366" s="53">
        <v>124</v>
      </c>
      <c r="H366" s="120"/>
      <c r="I366" s="227">
        <f t="shared" si="131"/>
        <v>483</v>
      </c>
      <c r="J366" s="58">
        <f t="shared" si="143"/>
        <v>483</v>
      </c>
      <c r="K366" s="53">
        <v>112</v>
      </c>
      <c r="L366" s="53">
        <v>113</v>
      </c>
      <c r="M366" s="53">
        <v>128</v>
      </c>
      <c r="N366" s="53">
        <v>115</v>
      </c>
      <c r="O366" s="120"/>
      <c r="P366" s="227">
        <f t="shared" si="140"/>
        <v>468</v>
      </c>
      <c r="Q366" s="58">
        <f t="shared" si="144"/>
        <v>468</v>
      </c>
      <c r="R366" s="478"/>
      <c r="S366" s="475"/>
      <c r="T366" s="484"/>
      <c r="U366" s="481"/>
    </row>
    <row r="367" spans="2:21" ht="13.5" customHeight="1" thickBot="1" x14ac:dyDescent="0.25">
      <c r="B367" s="493"/>
      <c r="C367" s="471"/>
      <c r="D367" s="233">
        <v>114</v>
      </c>
      <c r="E367" s="233">
        <v>129</v>
      </c>
      <c r="F367" s="233">
        <v>110</v>
      </c>
      <c r="G367" s="233">
        <v>110</v>
      </c>
      <c r="H367" s="234"/>
      <c r="I367" s="52">
        <f t="shared" si="131"/>
        <v>463</v>
      </c>
      <c r="J367" s="63">
        <f t="shared" si="143"/>
        <v>463</v>
      </c>
      <c r="K367" s="233"/>
      <c r="L367" s="233"/>
      <c r="M367" s="233"/>
      <c r="N367" s="233"/>
      <c r="O367" s="234"/>
      <c r="P367" s="52">
        <f t="shared" si="140"/>
        <v>0</v>
      </c>
      <c r="Q367" s="63" t="e">
        <f t="shared" si="144"/>
        <v>#DIV/0!</v>
      </c>
      <c r="R367" s="479"/>
      <c r="S367" s="476"/>
      <c r="T367" s="485"/>
      <c r="U367" s="482"/>
    </row>
    <row r="368" spans="2:21" ht="13.5" customHeight="1" thickBot="1" x14ac:dyDescent="0.25">
      <c r="B368" s="491">
        <v>36</v>
      </c>
      <c r="C368" s="472" t="s">
        <v>142</v>
      </c>
      <c r="D368" s="53">
        <v>112</v>
      </c>
      <c r="E368" s="53">
        <v>115</v>
      </c>
      <c r="F368" s="53">
        <v>111</v>
      </c>
      <c r="G368" s="53">
        <v>117</v>
      </c>
      <c r="H368" s="120"/>
      <c r="I368" s="60">
        <f t="shared" si="131"/>
        <v>455</v>
      </c>
      <c r="J368" s="232">
        <f t="shared" si="143"/>
        <v>455</v>
      </c>
      <c r="K368" s="53">
        <v>123</v>
      </c>
      <c r="L368" s="53">
        <v>112</v>
      </c>
      <c r="M368" s="53">
        <v>109</v>
      </c>
      <c r="N368" s="53">
        <v>117</v>
      </c>
      <c r="O368" s="120"/>
      <c r="P368" s="60">
        <f t="shared" si="140"/>
        <v>461</v>
      </c>
      <c r="Q368" s="232">
        <f t="shared" si="144"/>
        <v>461</v>
      </c>
      <c r="R368" s="477">
        <f>SUM(D368:H375,K368:O375)</f>
        <v>6453</v>
      </c>
      <c r="S368" s="488">
        <f t="shared" ref="S368" si="149">AVERAGE(D368:H375,K368:O375)*4</f>
        <v>430.2</v>
      </c>
      <c r="T368" s="483">
        <f>MAX(D368:H375,K368:O375)</f>
        <v>129</v>
      </c>
      <c r="U368" s="480">
        <f>RANK(S368,$S$88:$S$720)+COUNTIF($S$88:S368,S368)-1</f>
        <v>35</v>
      </c>
    </row>
    <row r="369" spans="2:21" ht="13.5" customHeight="1" thickBot="1" x14ac:dyDescent="0.25">
      <c r="B369" s="492"/>
      <c r="C369" s="469"/>
      <c r="D369" s="68">
        <v>92</v>
      </c>
      <c r="E369" s="68">
        <v>98</v>
      </c>
      <c r="F369" s="53">
        <v>107</v>
      </c>
      <c r="G369" s="53">
        <v>105</v>
      </c>
      <c r="H369" s="120"/>
      <c r="I369" s="60">
        <f t="shared" ref="I369" si="150">SUM(D369:H369)</f>
        <v>402</v>
      </c>
      <c r="J369" s="58">
        <f t="shared" si="143"/>
        <v>402</v>
      </c>
      <c r="K369" s="53">
        <v>121</v>
      </c>
      <c r="L369" s="53">
        <v>112</v>
      </c>
      <c r="M369" s="53">
        <v>105</v>
      </c>
      <c r="N369" s="53">
        <v>107</v>
      </c>
      <c r="O369" s="120"/>
      <c r="P369" s="60">
        <f t="shared" si="140"/>
        <v>445</v>
      </c>
      <c r="Q369" s="58">
        <f t="shared" si="144"/>
        <v>445</v>
      </c>
      <c r="R369" s="478"/>
      <c r="S369" s="475"/>
      <c r="T369" s="484"/>
      <c r="U369" s="481"/>
    </row>
    <row r="370" spans="2:21" ht="13.5" customHeight="1" thickBot="1" x14ac:dyDescent="0.25">
      <c r="B370" s="492"/>
      <c r="C370" s="469"/>
      <c r="D370" s="53">
        <v>92</v>
      </c>
      <c r="E370" s="53">
        <v>116</v>
      </c>
      <c r="F370" s="53">
        <v>119</v>
      </c>
      <c r="G370" s="53">
        <v>102</v>
      </c>
      <c r="H370" s="120"/>
      <c r="I370" s="227">
        <f t="shared" si="131"/>
        <v>429</v>
      </c>
      <c r="J370" s="58">
        <f t="shared" si="143"/>
        <v>429</v>
      </c>
      <c r="K370" s="53">
        <v>89</v>
      </c>
      <c r="L370" s="53">
        <v>107</v>
      </c>
      <c r="M370" s="53">
        <v>129</v>
      </c>
      <c r="N370" s="53">
        <v>111</v>
      </c>
      <c r="O370" s="120"/>
      <c r="P370" s="227">
        <f t="shared" si="140"/>
        <v>436</v>
      </c>
      <c r="Q370" s="58">
        <f t="shared" si="144"/>
        <v>436</v>
      </c>
      <c r="R370" s="478"/>
      <c r="S370" s="475"/>
      <c r="T370" s="484"/>
      <c r="U370" s="481"/>
    </row>
    <row r="371" spans="2:21" ht="13.5" customHeight="1" thickBot="1" x14ac:dyDescent="0.25">
      <c r="B371" s="492"/>
      <c r="C371" s="469"/>
      <c r="D371" s="53">
        <v>112</v>
      </c>
      <c r="E371" s="53">
        <v>114</v>
      </c>
      <c r="F371" s="53">
        <v>89</v>
      </c>
      <c r="G371" s="53">
        <v>121</v>
      </c>
      <c r="H371" s="120"/>
      <c r="I371" s="227">
        <f t="shared" si="131"/>
        <v>436</v>
      </c>
      <c r="J371" s="58">
        <f t="shared" si="143"/>
        <v>436</v>
      </c>
      <c r="K371" s="53">
        <v>111</v>
      </c>
      <c r="L371" s="53">
        <v>106</v>
      </c>
      <c r="M371" s="53">
        <v>102</v>
      </c>
      <c r="N371" s="53">
        <v>114</v>
      </c>
      <c r="O371" s="120"/>
      <c r="P371" s="227">
        <f t="shared" si="140"/>
        <v>433</v>
      </c>
      <c r="Q371" s="58">
        <f t="shared" si="144"/>
        <v>433</v>
      </c>
      <c r="R371" s="478"/>
      <c r="S371" s="475"/>
      <c r="T371" s="484"/>
      <c r="U371" s="481"/>
    </row>
    <row r="372" spans="2:21" ht="13.5" customHeight="1" thickBot="1" x14ac:dyDescent="0.25">
      <c r="B372" s="492"/>
      <c r="C372" s="470" t="s">
        <v>143</v>
      </c>
      <c r="D372" s="53">
        <v>127</v>
      </c>
      <c r="E372" s="53">
        <v>101</v>
      </c>
      <c r="F372" s="53">
        <v>86</v>
      </c>
      <c r="G372" s="53">
        <v>116</v>
      </c>
      <c r="H372" s="120"/>
      <c r="I372" s="227">
        <f t="shared" si="131"/>
        <v>430</v>
      </c>
      <c r="J372" s="58">
        <f t="shared" si="143"/>
        <v>430</v>
      </c>
      <c r="K372" s="53">
        <v>87</v>
      </c>
      <c r="L372" s="53">
        <v>111</v>
      </c>
      <c r="M372" s="53">
        <v>101</v>
      </c>
      <c r="N372" s="53">
        <v>89</v>
      </c>
      <c r="O372" s="120"/>
      <c r="P372" s="227">
        <f t="shared" si="140"/>
        <v>388</v>
      </c>
      <c r="Q372" s="58">
        <f t="shared" si="144"/>
        <v>388</v>
      </c>
      <c r="R372" s="478"/>
      <c r="S372" s="475"/>
      <c r="T372" s="484"/>
      <c r="U372" s="481"/>
    </row>
    <row r="373" spans="2:21" ht="13.5" customHeight="1" thickBot="1" x14ac:dyDescent="0.25">
      <c r="B373" s="492"/>
      <c r="C373" s="470"/>
      <c r="D373" s="53">
        <v>105</v>
      </c>
      <c r="E373" s="53">
        <v>104</v>
      </c>
      <c r="F373" s="53">
        <v>88</v>
      </c>
      <c r="G373" s="53">
        <v>107</v>
      </c>
      <c r="H373" s="120"/>
      <c r="I373" s="227">
        <f t="shared" si="131"/>
        <v>404</v>
      </c>
      <c r="J373" s="58">
        <f t="shared" si="143"/>
        <v>404</v>
      </c>
      <c r="K373" s="53">
        <v>101</v>
      </c>
      <c r="L373" s="53">
        <v>103</v>
      </c>
      <c r="M373" s="53">
        <v>120</v>
      </c>
      <c r="N373" s="53">
        <v>112</v>
      </c>
      <c r="O373" s="120"/>
      <c r="P373" s="227">
        <f t="shared" si="140"/>
        <v>436</v>
      </c>
      <c r="Q373" s="58">
        <f t="shared" si="144"/>
        <v>436</v>
      </c>
      <c r="R373" s="478"/>
      <c r="S373" s="475"/>
      <c r="T373" s="484"/>
      <c r="U373" s="481"/>
    </row>
    <row r="374" spans="2:21" ht="13.5" customHeight="1" thickBot="1" x14ac:dyDescent="0.25">
      <c r="B374" s="492"/>
      <c r="C374" s="470"/>
      <c r="D374" s="53">
        <v>119</v>
      </c>
      <c r="E374" s="53">
        <v>125</v>
      </c>
      <c r="F374" s="53">
        <v>107</v>
      </c>
      <c r="G374" s="53">
        <v>120</v>
      </c>
      <c r="H374" s="120"/>
      <c r="I374" s="227">
        <f t="shared" si="131"/>
        <v>471</v>
      </c>
      <c r="J374" s="58">
        <f t="shared" si="143"/>
        <v>471</v>
      </c>
      <c r="K374" s="53">
        <v>102</v>
      </c>
      <c r="L374" s="53">
        <v>118</v>
      </c>
      <c r="M374" s="53">
        <v>89</v>
      </c>
      <c r="N374" s="53">
        <v>113</v>
      </c>
      <c r="O374" s="120"/>
      <c r="P374" s="227">
        <f t="shared" si="140"/>
        <v>422</v>
      </c>
      <c r="Q374" s="58">
        <f t="shared" si="144"/>
        <v>422</v>
      </c>
      <c r="R374" s="478"/>
      <c r="S374" s="475"/>
      <c r="T374" s="484"/>
      <c r="U374" s="481"/>
    </row>
    <row r="375" spans="2:21" ht="13.5" customHeight="1" thickBot="1" x14ac:dyDescent="0.25">
      <c r="B375" s="493"/>
      <c r="C375" s="471"/>
      <c r="D375" s="233">
        <v>106</v>
      </c>
      <c r="E375" s="233">
        <v>109</v>
      </c>
      <c r="F375" s="233">
        <v>81</v>
      </c>
      <c r="G375" s="233">
        <v>109</v>
      </c>
      <c r="H375" s="234"/>
      <c r="I375" s="52">
        <f t="shared" si="131"/>
        <v>405</v>
      </c>
      <c r="J375" s="63">
        <f t="shared" si="143"/>
        <v>405</v>
      </c>
      <c r="K375" s="233"/>
      <c r="L375" s="233"/>
      <c r="M375" s="233"/>
      <c r="N375" s="233"/>
      <c r="O375" s="234"/>
      <c r="P375" s="52">
        <f t="shared" si="140"/>
        <v>0</v>
      </c>
      <c r="Q375" s="63" t="e">
        <f t="shared" si="144"/>
        <v>#DIV/0!</v>
      </c>
      <c r="R375" s="479"/>
      <c r="S375" s="476"/>
      <c r="T375" s="485"/>
      <c r="U375" s="482"/>
    </row>
    <row r="376" spans="2:21" ht="13.5" customHeight="1" thickBot="1" x14ac:dyDescent="0.25">
      <c r="B376" s="491">
        <v>37</v>
      </c>
      <c r="C376" s="472" t="s">
        <v>144</v>
      </c>
      <c r="D376" s="53">
        <v>0</v>
      </c>
      <c r="E376" s="53"/>
      <c r="F376" s="53"/>
      <c r="G376" s="53"/>
      <c r="H376" s="120"/>
      <c r="I376" s="60">
        <f t="shared" si="131"/>
        <v>0</v>
      </c>
      <c r="J376" s="232">
        <f t="shared" si="143"/>
        <v>0</v>
      </c>
      <c r="K376" s="53"/>
      <c r="L376" s="53"/>
      <c r="M376" s="53"/>
      <c r="N376" s="53"/>
      <c r="O376" s="120"/>
      <c r="P376" s="60">
        <f t="shared" si="140"/>
        <v>0</v>
      </c>
      <c r="Q376" s="232" t="e">
        <f t="shared" si="144"/>
        <v>#DIV/0!</v>
      </c>
      <c r="R376" s="477">
        <f>SUM(D376:H383,K376:O383)</f>
        <v>0</v>
      </c>
      <c r="S376" s="488">
        <f t="shared" ref="S376" si="151">AVERAGE(D376:H383,K376:O383)*4</f>
        <v>0</v>
      </c>
      <c r="T376" s="483">
        <f>MAX(D376:H383,K376:O383)</f>
        <v>0</v>
      </c>
      <c r="U376" s="480">
        <f>RANK(S376,$S$88:$S$720)+COUNTIF($S$88:S376,S376)-1</f>
        <v>78</v>
      </c>
    </row>
    <row r="377" spans="2:21" ht="13.5" customHeight="1" thickBot="1" x14ac:dyDescent="0.25">
      <c r="B377" s="492"/>
      <c r="C377" s="469"/>
      <c r="D377" s="68"/>
      <c r="E377" s="68"/>
      <c r="F377" s="53"/>
      <c r="G377" s="53"/>
      <c r="H377" s="120"/>
      <c r="I377" s="226">
        <f t="shared" ref="I377" si="152">SUM(D377:H377)</f>
        <v>0</v>
      </c>
      <c r="J377" s="58" t="e">
        <f t="shared" si="143"/>
        <v>#DIV/0!</v>
      </c>
      <c r="K377" s="53"/>
      <c r="L377" s="53"/>
      <c r="M377" s="53"/>
      <c r="N377" s="53"/>
      <c r="O377" s="120"/>
      <c r="P377" s="226">
        <f t="shared" si="140"/>
        <v>0</v>
      </c>
      <c r="Q377" s="58" t="e">
        <f t="shared" si="144"/>
        <v>#DIV/0!</v>
      </c>
      <c r="R377" s="478"/>
      <c r="S377" s="475"/>
      <c r="T377" s="484"/>
      <c r="U377" s="481"/>
    </row>
    <row r="378" spans="2:21" ht="13.5" customHeight="1" thickBot="1" x14ac:dyDescent="0.25">
      <c r="B378" s="492"/>
      <c r="C378" s="469"/>
      <c r="D378" s="53"/>
      <c r="E378" s="53"/>
      <c r="F378" s="53"/>
      <c r="G378" s="53"/>
      <c r="H378" s="120"/>
      <c r="I378" s="227">
        <f t="shared" si="131"/>
        <v>0</v>
      </c>
      <c r="J378" s="58" t="e">
        <f t="shared" si="143"/>
        <v>#DIV/0!</v>
      </c>
      <c r="K378" s="53"/>
      <c r="L378" s="53"/>
      <c r="M378" s="53"/>
      <c r="N378" s="53"/>
      <c r="O378" s="120"/>
      <c r="P378" s="227">
        <f t="shared" si="140"/>
        <v>0</v>
      </c>
      <c r="Q378" s="58" t="e">
        <f t="shared" si="144"/>
        <v>#DIV/0!</v>
      </c>
      <c r="R378" s="478"/>
      <c r="S378" s="475"/>
      <c r="T378" s="484"/>
      <c r="U378" s="481"/>
    </row>
    <row r="379" spans="2:21" ht="13.5" customHeight="1" thickBot="1" x14ac:dyDescent="0.25">
      <c r="B379" s="492"/>
      <c r="C379" s="469"/>
      <c r="D379" s="53"/>
      <c r="E379" s="53"/>
      <c r="F379" s="53"/>
      <c r="G379" s="53"/>
      <c r="H379" s="120"/>
      <c r="I379" s="227">
        <f t="shared" si="131"/>
        <v>0</v>
      </c>
      <c r="J379" s="58" t="e">
        <f t="shared" si="143"/>
        <v>#DIV/0!</v>
      </c>
      <c r="K379" s="53"/>
      <c r="L379" s="53"/>
      <c r="M379" s="53"/>
      <c r="N379" s="53"/>
      <c r="O379" s="120"/>
      <c r="P379" s="227">
        <f t="shared" si="140"/>
        <v>0</v>
      </c>
      <c r="Q379" s="58" t="e">
        <f t="shared" si="144"/>
        <v>#DIV/0!</v>
      </c>
      <c r="R379" s="478"/>
      <c r="S379" s="475"/>
      <c r="T379" s="484"/>
      <c r="U379" s="481"/>
    </row>
    <row r="380" spans="2:21" ht="13.5" customHeight="1" thickBot="1" x14ac:dyDescent="0.25">
      <c r="B380" s="492"/>
      <c r="C380" s="470" t="s">
        <v>143</v>
      </c>
      <c r="D380" s="53"/>
      <c r="E380" s="53"/>
      <c r="F380" s="53"/>
      <c r="G380" s="53"/>
      <c r="H380" s="120"/>
      <c r="I380" s="227">
        <f t="shared" si="131"/>
        <v>0</v>
      </c>
      <c r="J380" s="58" t="e">
        <f t="shared" si="143"/>
        <v>#DIV/0!</v>
      </c>
      <c r="K380" s="53"/>
      <c r="L380" s="53"/>
      <c r="M380" s="53"/>
      <c r="N380" s="53"/>
      <c r="O380" s="120"/>
      <c r="P380" s="227">
        <f t="shared" si="140"/>
        <v>0</v>
      </c>
      <c r="Q380" s="58" t="e">
        <f t="shared" si="144"/>
        <v>#DIV/0!</v>
      </c>
      <c r="R380" s="478"/>
      <c r="S380" s="475"/>
      <c r="T380" s="484"/>
      <c r="U380" s="481"/>
    </row>
    <row r="381" spans="2:21" ht="13.5" customHeight="1" thickBot="1" x14ac:dyDescent="0.25">
      <c r="B381" s="492"/>
      <c r="C381" s="470"/>
      <c r="D381" s="53"/>
      <c r="E381" s="53"/>
      <c r="F381" s="53"/>
      <c r="G381" s="53"/>
      <c r="H381" s="120"/>
      <c r="I381" s="227">
        <f t="shared" ref="I381:I453" si="153">SUM(D381:H381)</f>
        <v>0</v>
      </c>
      <c r="J381" s="58" t="e">
        <f t="shared" si="143"/>
        <v>#DIV/0!</v>
      </c>
      <c r="K381" s="53"/>
      <c r="L381" s="53"/>
      <c r="M381" s="53"/>
      <c r="N381" s="53"/>
      <c r="O381" s="120"/>
      <c r="P381" s="227">
        <f t="shared" si="140"/>
        <v>0</v>
      </c>
      <c r="Q381" s="58" t="e">
        <f t="shared" si="144"/>
        <v>#DIV/0!</v>
      </c>
      <c r="R381" s="478"/>
      <c r="S381" s="475"/>
      <c r="T381" s="484"/>
      <c r="U381" s="481"/>
    </row>
    <row r="382" spans="2:21" ht="13.5" customHeight="1" thickBot="1" x14ac:dyDescent="0.25">
      <c r="B382" s="492"/>
      <c r="C382" s="470"/>
      <c r="D382" s="53"/>
      <c r="E382" s="53"/>
      <c r="F382" s="53"/>
      <c r="G382" s="53"/>
      <c r="H382" s="120"/>
      <c r="I382" s="227">
        <f t="shared" si="153"/>
        <v>0</v>
      </c>
      <c r="J382" s="58" t="e">
        <f t="shared" si="143"/>
        <v>#DIV/0!</v>
      </c>
      <c r="K382" s="53"/>
      <c r="L382" s="53"/>
      <c r="M382" s="53"/>
      <c r="N382" s="53"/>
      <c r="O382" s="120"/>
      <c r="P382" s="227">
        <f t="shared" si="140"/>
        <v>0</v>
      </c>
      <c r="Q382" s="58" t="e">
        <f t="shared" si="144"/>
        <v>#DIV/0!</v>
      </c>
      <c r="R382" s="478"/>
      <c r="S382" s="475"/>
      <c r="T382" s="484"/>
      <c r="U382" s="481"/>
    </row>
    <row r="383" spans="2:21" ht="13.5" customHeight="1" thickBot="1" x14ac:dyDescent="0.25">
      <c r="B383" s="493"/>
      <c r="C383" s="471"/>
      <c r="D383" s="233"/>
      <c r="E383" s="233"/>
      <c r="F383" s="233"/>
      <c r="G383" s="233"/>
      <c r="H383" s="234"/>
      <c r="I383" s="52">
        <f t="shared" si="153"/>
        <v>0</v>
      </c>
      <c r="J383" s="63" t="e">
        <f t="shared" si="143"/>
        <v>#DIV/0!</v>
      </c>
      <c r="K383" s="233"/>
      <c r="L383" s="233"/>
      <c r="M383" s="233"/>
      <c r="N383" s="233"/>
      <c r="O383" s="234"/>
      <c r="P383" s="52">
        <f t="shared" si="140"/>
        <v>0</v>
      </c>
      <c r="Q383" s="63" t="e">
        <f t="shared" si="144"/>
        <v>#DIV/0!</v>
      </c>
      <c r="R383" s="479"/>
      <c r="S383" s="476"/>
      <c r="T383" s="485"/>
      <c r="U383" s="482"/>
    </row>
    <row r="384" spans="2:21" ht="13.5" customHeight="1" thickBot="1" x14ac:dyDescent="0.25">
      <c r="B384" s="492">
        <v>38</v>
      </c>
      <c r="C384" s="469" t="s">
        <v>145</v>
      </c>
      <c r="D384" s="68">
        <v>126</v>
      </c>
      <c r="E384" s="68">
        <v>102</v>
      </c>
      <c r="F384" s="68">
        <v>139</v>
      </c>
      <c r="G384" s="68">
        <v>138</v>
      </c>
      <c r="H384" s="119"/>
      <c r="I384" s="226">
        <f t="shared" si="153"/>
        <v>505</v>
      </c>
      <c r="J384" s="58">
        <f t="shared" si="143"/>
        <v>505</v>
      </c>
      <c r="K384" s="68">
        <v>115</v>
      </c>
      <c r="L384" s="68">
        <v>120</v>
      </c>
      <c r="M384" s="68">
        <v>121</v>
      </c>
      <c r="N384" s="68">
        <v>135</v>
      </c>
      <c r="O384" s="119"/>
      <c r="P384" s="226">
        <f t="shared" si="140"/>
        <v>491</v>
      </c>
      <c r="Q384" s="58">
        <f t="shared" si="144"/>
        <v>491</v>
      </c>
      <c r="R384" s="478">
        <f>SUM(D384:H391,K384:O391)</f>
        <v>7169</v>
      </c>
      <c r="S384" s="475">
        <f t="shared" ref="S384" si="154">AVERAGE(D384:H391,K384:O391)*4</f>
        <v>477.93333333333334</v>
      </c>
      <c r="T384" s="484">
        <f>MAX(D384:H391,K384:O391)</f>
        <v>146</v>
      </c>
      <c r="U384" s="481">
        <f>RANK(S384,$S$88:$S$720)+COUNTIF($S$88:S384,S384)-1</f>
        <v>23</v>
      </c>
    </row>
    <row r="385" spans="2:21" ht="13.5" customHeight="1" thickBot="1" x14ac:dyDescent="0.25">
      <c r="B385" s="492"/>
      <c r="C385" s="469"/>
      <c r="D385" s="68">
        <v>128</v>
      </c>
      <c r="E385" s="68">
        <v>126</v>
      </c>
      <c r="F385" s="53">
        <v>117</v>
      </c>
      <c r="G385" s="53">
        <v>127</v>
      </c>
      <c r="H385" s="120"/>
      <c r="I385" s="60">
        <f t="shared" ref="I385" si="155">SUM(D385:H385)</f>
        <v>498</v>
      </c>
      <c r="J385" s="58">
        <f t="shared" si="143"/>
        <v>498</v>
      </c>
      <c r="K385" s="53">
        <v>114</v>
      </c>
      <c r="L385" s="53">
        <v>120</v>
      </c>
      <c r="M385" s="53">
        <v>114</v>
      </c>
      <c r="N385" s="53">
        <v>114</v>
      </c>
      <c r="O385" s="120"/>
      <c r="P385" s="60">
        <f t="shared" si="140"/>
        <v>462</v>
      </c>
      <c r="Q385" s="58">
        <f t="shared" si="144"/>
        <v>462</v>
      </c>
      <c r="R385" s="478"/>
      <c r="S385" s="475"/>
      <c r="T385" s="484"/>
      <c r="U385" s="481"/>
    </row>
    <row r="386" spans="2:21" ht="13.5" customHeight="1" thickBot="1" x14ac:dyDescent="0.25">
      <c r="B386" s="492"/>
      <c r="C386" s="469"/>
      <c r="D386" s="53">
        <v>120</v>
      </c>
      <c r="E386" s="53">
        <v>142</v>
      </c>
      <c r="F386" s="53">
        <v>83</v>
      </c>
      <c r="G386" s="53">
        <v>92</v>
      </c>
      <c r="H386" s="120"/>
      <c r="I386" s="55">
        <f t="shared" si="153"/>
        <v>437</v>
      </c>
      <c r="J386" s="58">
        <f t="shared" si="143"/>
        <v>437</v>
      </c>
      <c r="K386" s="53">
        <v>125</v>
      </c>
      <c r="L386" s="53">
        <v>132</v>
      </c>
      <c r="M386" s="53">
        <v>119</v>
      </c>
      <c r="N386" s="53">
        <v>139</v>
      </c>
      <c r="O386" s="120"/>
      <c r="P386" s="55">
        <f t="shared" si="140"/>
        <v>515</v>
      </c>
      <c r="Q386" s="58">
        <f t="shared" si="144"/>
        <v>515</v>
      </c>
      <c r="R386" s="478"/>
      <c r="S386" s="475"/>
      <c r="T386" s="484"/>
      <c r="U386" s="481"/>
    </row>
    <row r="387" spans="2:21" ht="13.5" customHeight="1" thickBot="1" x14ac:dyDescent="0.25">
      <c r="B387" s="492"/>
      <c r="C387" s="469"/>
      <c r="D387" s="53">
        <v>116</v>
      </c>
      <c r="E387" s="53">
        <v>123</v>
      </c>
      <c r="F387" s="53">
        <v>121</v>
      </c>
      <c r="G387" s="53">
        <v>130</v>
      </c>
      <c r="H387" s="120"/>
      <c r="I387" s="55">
        <f t="shared" si="153"/>
        <v>490</v>
      </c>
      <c r="J387" s="58">
        <f t="shared" si="143"/>
        <v>490</v>
      </c>
      <c r="K387" s="53">
        <v>130</v>
      </c>
      <c r="L387" s="53">
        <v>117</v>
      </c>
      <c r="M387" s="53">
        <v>137</v>
      </c>
      <c r="N387" s="53">
        <v>131</v>
      </c>
      <c r="O387" s="120"/>
      <c r="P387" s="55">
        <f t="shared" si="140"/>
        <v>515</v>
      </c>
      <c r="Q387" s="58">
        <f t="shared" si="144"/>
        <v>515</v>
      </c>
      <c r="R387" s="478"/>
      <c r="S387" s="475"/>
      <c r="T387" s="484"/>
      <c r="U387" s="481"/>
    </row>
    <row r="388" spans="2:21" ht="13.5" customHeight="1" thickBot="1" x14ac:dyDescent="0.25">
      <c r="B388" s="492"/>
      <c r="C388" s="470" t="s">
        <v>143</v>
      </c>
      <c r="D388" s="53">
        <v>110</v>
      </c>
      <c r="E388" s="53">
        <v>124</v>
      </c>
      <c r="F388" s="53">
        <v>128</v>
      </c>
      <c r="G388" s="53">
        <v>129</v>
      </c>
      <c r="H388" s="120"/>
      <c r="I388" s="55">
        <f t="shared" si="153"/>
        <v>491</v>
      </c>
      <c r="J388" s="58">
        <f t="shared" si="143"/>
        <v>491</v>
      </c>
      <c r="K388" s="53">
        <v>100</v>
      </c>
      <c r="L388" s="53">
        <v>133</v>
      </c>
      <c r="M388" s="53">
        <v>118</v>
      </c>
      <c r="N388" s="53">
        <v>111</v>
      </c>
      <c r="O388" s="120"/>
      <c r="P388" s="55">
        <f t="shared" si="140"/>
        <v>462</v>
      </c>
      <c r="Q388" s="58">
        <f t="shared" si="144"/>
        <v>462</v>
      </c>
      <c r="R388" s="478"/>
      <c r="S388" s="475"/>
      <c r="T388" s="484"/>
      <c r="U388" s="481"/>
    </row>
    <row r="389" spans="2:21" ht="13.5" customHeight="1" thickBot="1" x14ac:dyDescent="0.25">
      <c r="B389" s="492"/>
      <c r="C389" s="470"/>
      <c r="D389" s="53">
        <v>94</v>
      </c>
      <c r="E389" s="53">
        <v>121</v>
      </c>
      <c r="F389" s="53">
        <v>103</v>
      </c>
      <c r="G389" s="53">
        <v>126</v>
      </c>
      <c r="H389" s="120"/>
      <c r="I389" s="55">
        <f t="shared" si="153"/>
        <v>444</v>
      </c>
      <c r="J389" s="58">
        <f t="shared" si="143"/>
        <v>444</v>
      </c>
      <c r="K389" s="53">
        <v>119</v>
      </c>
      <c r="L389" s="53">
        <v>113</v>
      </c>
      <c r="M389" s="53">
        <v>107</v>
      </c>
      <c r="N389" s="53">
        <v>97</v>
      </c>
      <c r="O389" s="120"/>
      <c r="P389" s="55">
        <f t="shared" si="140"/>
        <v>436</v>
      </c>
      <c r="Q389" s="58">
        <f t="shared" si="144"/>
        <v>436</v>
      </c>
      <c r="R389" s="478"/>
      <c r="S389" s="475"/>
      <c r="T389" s="484"/>
      <c r="U389" s="481"/>
    </row>
    <row r="390" spans="2:21" ht="13.5" customHeight="1" thickBot="1" x14ac:dyDescent="0.25">
      <c r="B390" s="492"/>
      <c r="C390" s="470"/>
      <c r="D390" s="53">
        <v>109</v>
      </c>
      <c r="E390" s="53">
        <v>114</v>
      </c>
      <c r="F390" s="53">
        <v>129</v>
      </c>
      <c r="G390" s="53">
        <v>146</v>
      </c>
      <c r="H390" s="120"/>
      <c r="I390" s="55">
        <f t="shared" si="153"/>
        <v>498</v>
      </c>
      <c r="J390" s="58">
        <f t="shared" si="143"/>
        <v>498</v>
      </c>
      <c r="K390" s="53">
        <v>106</v>
      </c>
      <c r="L390" s="53">
        <v>117</v>
      </c>
      <c r="M390" s="53">
        <v>111</v>
      </c>
      <c r="N390" s="53">
        <v>104</v>
      </c>
      <c r="O390" s="120"/>
      <c r="P390" s="55">
        <f t="shared" si="140"/>
        <v>438</v>
      </c>
      <c r="Q390" s="58">
        <f t="shared" si="144"/>
        <v>438</v>
      </c>
      <c r="R390" s="478"/>
      <c r="S390" s="475"/>
      <c r="T390" s="484"/>
      <c r="U390" s="481"/>
    </row>
    <row r="391" spans="2:21" ht="13.5" customHeight="1" thickBot="1" x14ac:dyDescent="0.25">
      <c r="B391" s="493"/>
      <c r="C391" s="471"/>
      <c r="D391" s="53">
        <v>113</v>
      </c>
      <c r="E391" s="53">
        <v>120</v>
      </c>
      <c r="F391" s="53">
        <v>129</v>
      </c>
      <c r="G391" s="53">
        <v>125</v>
      </c>
      <c r="H391" s="120"/>
      <c r="I391" s="52">
        <f t="shared" si="153"/>
        <v>487</v>
      </c>
      <c r="J391" s="58">
        <f t="shared" si="143"/>
        <v>487</v>
      </c>
      <c r="K391" s="53"/>
      <c r="L391" s="53"/>
      <c r="M391" s="53"/>
      <c r="N391" s="53"/>
      <c r="O391" s="120"/>
      <c r="P391" s="52">
        <f t="shared" si="140"/>
        <v>0</v>
      </c>
      <c r="Q391" s="58" t="e">
        <f t="shared" si="144"/>
        <v>#DIV/0!</v>
      </c>
      <c r="R391" s="479"/>
      <c r="S391" s="476"/>
      <c r="T391" s="485"/>
      <c r="U391" s="482"/>
    </row>
    <row r="392" spans="2:21" ht="13.5" customHeight="1" thickBot="1" x14ac:dyDescent="0.25">
      <c r="B392" s="491">
        <v>39</v>
      </c>
      <c r="C392" s="472" t="s">
        <v>139</v>
      </c>
      <c r="D392" s="68">
        <v>0</v>
      </c>
      <c r="E392" s="68"/>
      <c r="F392" s="53"/>
      <c r="G392" s="53"/>
      <c r="H392" s="120"/>
      <c r="I392" s="57">
        <f t="shared" si="153"/>
        <v>0</v>
      </c>
      <c r="J392" s="58">
        <f t="shared" si="143"/>
        <v>0</v>
      </c>
      <c r="K392" s="53"/>
      <c r="L392" s="53"/>
      <c r="M392" s="53"/>
      <c r="N392" s="53"/>
      <c r="O392" s="120"/>
      <c r="P392" s="57">
        <f t="shared" si="140"/>
        <v>0</v>
      </c>
      <c r="Q392" s="58" t="e">
        <f t="shared" si="144"/>
        <v>#DIV/0!</v>
      </c>
      <c r="R392" s="478">
        <f>SUM(D392:H399,K392:O399)</f>
        <v>0</v>
      </c>
      <c r="S392" s="475">
        <f t="shared" ref="S392" si="156">AVERAGE(D392:H399,K392:O399)*4</f>
        <v>0</v>
      </c>
      <c r="T392" s="484">
        <f>MAX(D392:H399,K392:O399)</f>
        <v>0</v>
      </c>
      <c r="U392" s="480">
        <f>RANK(S392,$S$88:$S$720)+COUNTIF($S$88:S392,S392)-1</f>
        <v>79</v>
      </c>
    </row>
    <row r="393" spans="2:21" ht="13.5" customHeight="1" thickBot="1" x14ac:dyDescent="0.25">
      <c r="B393" s="492"/>
      <c r="C393" s="469"/>
      <c r="D393" s="68"/>
      <c r="E393" s="68"/>
      <c r="F393" s="53"/>
      <c r="G393" s="53"/>
      <c r="H393" s="120"/>
      <c r="I393" s="115">
        <f t="shared" ref="I393" si="157">SUM(D393:H393)</f>
        <v>0</v>
      </c>
      <c r="J393" s="58" t="e">
        <f t="shared" si="143"/>
        <v>#DIV/0!</v>
      </c>
      <c r="K393" s="53"/>
      <c r="L393" s="53"/>
      <c r="M393" s="53"/>
      <c r="N393" s="53"/>
      <c r="O393" s="120"/>
      <c r="P393" s="115">
        <f t="shared" si="140"/>
        <v>0</v>
      </c>
      <c r="Q393" s="58" t="e">
        <f t="shared" si="144"/>
        <v>#DIV/0!</v>
      </c>
      <c r="R393" s="478"/>
      <c r="S393" s="475"/>
      <c r="T393" s="484"/>
      <c r="U393" s="481"/>
    </row>
    <row r="394" spans="2:21" ht="13.5" customHeight="1" thickBot="1" x14ac:dyDescent="0.25">
      <c r="B394" s="492"/>
      <c r="C394" s="469"/>
      <c r="D394" s="53"/>
      <c r="E394" s="53"/>
      <c r="F394" s="53"/>
      <c r="G394" s="53"/>
      <c r="H394" s="120"/>
      <c r="I394" s="55">
        <f t="shared" si="153"/>
        <v>0</v>
      </c>
      <c r="J394" s="58" t="e">
        <f t="shared" si="143"/>
        <v>#DIV/0!</v>
      </c>
      <c r="K394" s="53"/>
      <c r="L394" s="53"/>
      <c r="M394" s="53"/>
      <c r="N394" s="53"/>
      <c r="O394" s="120"/>
      <c r="P394" s="55">
        <f t="shared" si="140"/>
        <v>0</v>
      </c>
      <c r="Q394" s="58" t="e">
        <f t="shared" si="144"/>
        <v>#DIV/0!</v>
      </c>
      <c r="R394" s="478"/>
      <c r="S394" s="475"/>
      <c r="T394" s="484"/>
      <c r="U394" s="481"/>
    </row>
    <row r="395" spans="2:21" ht="13.5" customHeight="1" thickBot="1" x14ac:dyDescent="0.25">
      <c r="B395" s="492"/>
      <c r="C395" s="469"/>
      <c r="D395" s="53"/>
      <c r="E395" s="53"/>
      <c r="F395" s="53"/>
      <c r="G395" s="53"/>
      <c r="H395" s="120"/>
      <c r="I395" s="55">
        <f t="shared" si="153"/>
        <v>0</v>
      </c>
      <c r="J395" s="58" t="e">
        <f t="shared" si="143"/>
        <v>#DIV/0!</v>
      </c>
      <c r="K395" s="53"/>
      <c r="L395" s="53"/>
      <c r="M395" s="53"/>
      <c r="N395" s="53"/>
      <c r="O395" s="120"/>
      <c r="P395" s="55">
        <f t="shared" si="140"/>
        <v>0</v>
      </c>
      <c r="Q395" s="58" t="e">
        <f t="shared" si="144"/>
        <v>#DIV/0!</v>
      </c>
      <c r="R395" s="478"/>
      <c r="S395" s="475"/>
      <c r="T395" s="484"/>
      <c r="U395" s="481"/>
    </row>
    <row r="396" spans="2:21" ht="13.5" customHeight="1" thickBot="1" x14ac:dyDescent="0.25">
      <c r="B396" s="492"/>
      <c r="C396" s="470" t="s">
        <v>139</v>
      </c>
      <c r="D396" s="53"/>
      <c r="E396" s="53"/>
      <c r="F396" s="53"/>
      <c r="G396" s="53"/>
      <c r="H396" s="120"/>
      <c r="I396" s="55">
        <f t="shared" si="153"/>
        <v>0</v>
      </c>
      <c r="J396" s="58" t="e">
        <f t="shared" si="143"/>
        <v>#DIV/0!</v>
      </c>
      <c r="K396" s="53"/>
      <c r="L396" s="53"/>
      <c r="M396" s="53"/>
      <c r="N396" s="53"/>
      <c r="O396" s="120"/>
      <c r="P396" s="55">
        <f t="shared" si="140"/>
        <v>0</v>
      </c>
      <c r="Q396" s="58" t="e">
        <f t="shared" si="144"/>
        <v>#DIV/0!</v>
      </c>
      <c r="R396" s="478"/>
      <c r="S396" s="475"/>
      <c r="T396" s="484"/>
      <c r="U396" s="481"/>
    </row>
    <row r="397" spans="2:21" ht="13.5" customHeight="1" thickBot="1" x14ac:dyDescent="0.25">
      <c r="B397" s="492"/>
      <c r="C397" s="470"/>
      <c r="D397" s="53"/>
      <c r="E397" s="53"/>
      <c r="F397" s="53"/>
      <c r="G397" s="53"/>
      <c r="H397" s="120"/>
      <c r="I397" s="55">
        <f t="shared" si="153"/>
        <v>0</v>
      </c>
      <c r="J397" s="58" t="e">
        <f t="shared" si="143"/>
        <v>#DIV/0!</v>
      </c>
      <c r="K397" s="53"/>
      <c r="L397" s="53"/>
      <c r="M397" s="53"/>
      <c r="N397" s="53"/>
      <c r="O397" s="120"/>
      <c r="P397" s="55">
        <f t="shared" si="140"/>
        <v>0</v>
      </c>
      <c r="Q397" s="58" t="e">
        <f t="shared" si="144"/>
        <v>#DIV/0!</v>
      </c>
      <c r="R397" s="478"/>
      <c r="S397" s="475"/>
      <c r="T397" s="484"/>
      <c r="U397" s="481"/>
    </row>
    <row r="398" spans="2:21" ht="13.5" customHeight="1" thickBot="1" x14ac:dyDescent="0.25">
      <c r="B398" s="492"/>
      <c r="C398" s="470"/>
      <c r="D398" s="53"/>
      <c r="E398" s="53"/>
      <c r="F398" s="53"/>
      <c r="G398" s="53"/>
      <c r="H398" s="120"/>
      <c r="I398" s="55">
        <f t="shared" si="153"/>
        <v>0</v>
      </c>
      <c r="J398" s="58" t="e">
        <f t="shared" si="143"/>
        <v>#DIV/0!</v>
      </c>
      <c r="K398" s="53"/>
      <c r="L398" s="53"/>
      <c r="M398" s="53"/>
      <c r="N398" s="53"/>
      <c r="O398" s="120"/>
      <c r="P398" s="55">
        <f t="shared" si="140"/>
        <v>0</v>
      </c>
      <c r="Q398" s="58" t="e">
        <f t="shared" si="144"/>
        <v>#DIV/0!</v>
      </c>
      <c r="R398" s="478"/>
      <c r="S398" s="475"/>
      <c r="T398" s="484"/>
      <c r="U398" s="481"/>
    </row>
    <row r="399" spans="2:21" ht="13.5" customHeight="1" thickBot="1" x14ac:dyDescent="0.25">
      <c r="B399" s="493"/>
      <c r="C399" s="471"/>
      <c r="D399" s="53"/>
      <c r="E399" s="53"/>
      <c r="F399" s="53"/>
      <c r="G399" s="53"/>
      <c r="H399" s="120"/>
      <c r="I399" s="62">
        <f t="shared" si="153"/>
        <v>0</v>
      </c>
      <c r="J399" s="58" t="e">
        <f t="shared" si="143"/>
        <v>#DIV/0!</v>
      </c>
      <c r="K399" s="53"/>
      <c r="L399" s="53"/>
      <c r="M399" s="53"/>
      <c r="N399" s="53"/>
      <c r="O399" s="120"/>
      <c r="P399" s="62">
        <f t="shared" si="140"/>
        <v>0</v>
      </c>
      <c r="Q399" s="58" t="e">
        <f t="shared" si="144"/>
        <v>#DIV/0!</v>
      </c>
      <c r="R399" s="478"/>
      <c r="S399" s="476"/>
      <c r="T399" s="484"/>
      <c r="U399" s="482"/>
    </row>
    <row r="400" spans="2:21" ht="13.5" customHeight="1" thickBot="1" x14ac:dyDescent="0.25">
      <c r="B400" s="491">
        <v>40</v>
      </c>
      <c r="C400" s="472" t="s">
        <v>139</v>
      </c>
      <c r="D400" s="68">
        <v>0</v>
      </c>
      <c r="E400" s="68"/>
      <c r="F400" s="53"/>
      <c r="G400" s="53"/>
      <c r="H400" s="120"/>
      <c r="I400" s="60">
        <f t="shared" si="153"/>
        <v>0</v>
      </c>
      <c r="J400" s="58">
        <f t="shared" si="143"/>
        <v>0</v>
      </c>
      <c r="K400" s="53"/>
      <c r="L400" s="53"/>
      <c r="M400" s="53"/>
      <c r="N400" s="53"/>
      <c r="O400" s="120"/>
      <c r="P400" s="60">
        <f t="shared" si="140"/>
        <v>0</v>
      </c>
      <c r="Q400" s="58" t="e">
        <f t="shared" si="144"/>
        <v>#DIV/0!</v>
      </c>
      <c r="R400" s="477">
        <f>SUM(D400:H407,K400:O407)</f>
        <v>0</v>
      </c>
      <c r="S400" s="475">
        <f t="shared" ref="S400" si="158">AVERAGE(D400:H407,K400:O407)*4</f>
        <v>0</v>
      </c>
      <c r="T400" s="483">
        <f>MAX(D400:H407,K400:O407)</f>
        <v>0</v>
      </c>
      <c r="U400" s="480">
        <f>RANK(S400,$S$88:$S$720)+COUNTIF($S$88:S400,S400)-1</f>
        <v>80</v>
      </c>
    </row>
    <row r="401" spans="2:21" ht="13.5" customHeight="1" thickBot="1" x14ac:dyDescent="0.25">
      <c r="B401" s="492"/>
      <c r="C401" s="469"/>
      <c r="D401" s="68"/>
      <c r="E401" s="68"/>
      <c r="F401" s="53"/>
      <c r="G401" s="53"/>
      <c r="H401" s="120"/>
      <c r="I401" s="60">
        <f t="shared" ref="I401" si="159">SUM(D401:H401)</f>
        <v>0</v>
      </c>
      <c r="J401" s="58" t="e">
        <f t="shared" si="143"/>
        <v>#DIV/0!</v>
      </c>
      <c r="K401" s="53"/>
      <c r="L401" s="53"/>
      <c r="M401" s="53"/>
      <c r="N401" s="53"/>
      <c r="O401" s="120"/>
      <c r="P401" s="60">
        <f t="shared" si="140"/>
        <v>0</v>
      </c>
      <c r="Q401" s="58" t="e">
        <f t="shared" si="144"/>
        <v>#DIV/0!</v>
      </c>
      <c r="R401" s="478"/>
      <c r="S401" s="475"/>
      <c r="T401" s="484"/>
      <c r="U401" s="481"/>
    </row>
    <row r="402" spans="2:21" ht="13.5" customHeight="1" thickBot="1" x14ac:dyDescent="0.25">
      <c r="B402" s="492"/>
      <c r="C402" s="469"/>
      <c r="D402" s="53"/>
      <c r="E402" s="53"/>
      <c r="F402" s="53"/>
      <c r="G402" s="53"/>
      <c r="H402" s="120"/>
      <c r="I402" s="55">
        <f t="shared" si="153"/>
        <v>0</v>
      </c>
      <c r="J402" s="58" t="e">
        <f t="shared" si="143"/>
        <v>#DIV/0!</v>
      </c>
      <c r="K402" s="53"/>
      <c r="L402" s="53"/>
      <c r="M402" s="53"/>
      <c r="N402" s="53"/>
      <c r="O402" s="120"/>
      <c r="P402" s="55">
        <f t="shared" si="140"/>
        <v>0</v>
      </c>
      <c r="Q402" s="58" t="e">
        <f t="shared" si="144"/>
        <v>#DIV/0!</v>
      </c>
      <c r="R402" s="478"/>
      <c r="S402" s="475"/>
      <c r="T402" s="484"/>
      <c r="U402" s="481"/>
    </row>
    <row r="403" spans="2:21" ht="13.5" customHeight="1" thickBot="1" x14ac:dyDescent="0.25">
      <c r="B403" s="492"/>
      <c r="C403" s="469"/>
      <c r="D403" s="53"/>
      <c r="E403" s="53"/>
      <c r="F403" s="53"/>
      <c r="G403" s="53"/>
      <c r="H403" s="120"/>
      <c r="I403" s="55">
        <f t="shared" si="153"/>
        <v>0</v>
      </c>
      <c r="J403" s="58" t="e">
        <f t="shared" si="143"/>
        <v>#DIV/0!</v>
      </c>
      <c r="K403" s="53"/>
      <c r="L403" s="53"/>
      <c r="M403" s="53"/>
      <c r="N403" s="53"/>
      <c r="O403" s="120"/>
      <c r="P403" s="55">
        <f t="shared" si="140"/>
        <v>0</v>
      </c>
      <c r="Q403" s="58" t="e">
        <f t="shared" si="144"/>
        <v>#DIV/0!</v>
      </c>
      <c r="R403" s="478"/>
      <c r="S403" s="475"/>
      <c r="T403" s="484"/>
      <c r="U403" s="481"/>
    </row>
    <row r="404" spans="2:21" ht="13.5" customHeight="1" thickBot="1" x14ac:dyDescent="0.25">
      <c r="B404" s="492"/>
      <c r="C404" s="470" t="s">
        <v>139</v>
      </c>
      <c r="D404" s="53"/>
      <c r="E404" s="53"/>
      <c r="F404" s="53"/>
      <c r="G404" s="53"/>
      <c r="H404" s="120"/>
      <c r="I404" s="55">
        <f t="shared" si="153"/>
        <v>0</v>
      </c>
      <c r="J404" s="58" t="e">
        <f t="shared" si="143"/>
        <v>#DIV/0!</v>
      </c>
      <c r="K404" s="53"/>
      <c r="L404" s="53"/>
      <c r="M404" s="53"/>
      <c r="N404" s="53"/>
      <c r="O404" s="120"/>
      <c r="P404" s="55">
        <f t="shared" si="140"/>
        <v>0</v>
      </c>
      <c r="Q404" s="58" t="e">
        <f t="shared" si="144"/>
        <v>#DIV/0!</v>
      </c>
      <c r="R404" s="478"/>
      <c r="S404" s="475"/>
      <c r="T404" s="484"/>
      <c r="U404" s="481"/>
    </row>
    <row r="405" spans="2:21" ht="13.5" customHeight="1" thickBot="1" x14ac:dyDescent="0.25">
      <c r="B405" s="492"/>
      <c r="C405" s="470"/>
      <c r="D405" s="53"/>
      <c r="E405" s="53"/>
      <c r="F405" s="53"/>
      <c r="G405" s="53"/>
      <c r="H405" s="120"/>
      <c r="I405" s="55">
        <f t="shared" si="153"/>
        <v>0</v>
      </c>
      <c r="J405" s="58" t="e">
        <f t="shared" si="143"/>
        <v>#DIV/0!</v>
      </c>
      <c r="K405" s="53"/>
      <c r="L405" s="53"/>
      <c r="M405" s="53"/>
      <c r="N405" s="53"/>
      <c r="O405" s="120"/>
      <c r="P405" s="55">
        <f t="shared" si="140"/>
        <v>0</v>
      </c>
      <c r="Q405" s="58" t="e">
        <f t="shared" si="144"/>
        <v>#DIV/0!</v>
      </c>
      <c r="R405" s="478"/>
      <c r="S405" s="475"/>
      <c r="T405" s="484"/>
      <c r="U405" s="481"/>
    </row>
    <row r="406" spans="2:21" ht="13.5" customHeight="1" thickBot="1" x14ac:dyDescent="0.25">
      <c r="B406" s="492"/>
      <c r="C406" s="470"/>
      <c r="D406" s="53"/>
      <c r="E406" s="53"/>
      <c r="F406" s="53"/>
      <c r="G406" s="53"/>
      <c r="H406" s="120"/>
      <c r="I406" s="55">
        <f t="shared" si="153"/>
        <v>0</v>
      </c>
      <c r="J406" s="58" t="e">
        <f t="shared" si="143"/>
        <v>#DIV/0!</v>
      </c>
      <c r="K406" s="53"/>
      <c r="L406" s="53"/>
      <c r="M406" s="53"/>
      <c r="N406" s="53"/>
      <c r="O406" s="120"/>
      <c r="P406" s="55">
        <f t="shared" si="140"/>
        <v>0</v>
      </c>
      <c r="Q406" s="58" t="e">
        <f t="shared" si="144"/>
        <v>#DIV/0!</v>
      </c>
      <c r="R406" s="478"/>
      <c r="S406" s="475"/>
      <c r="T406" s="484"/>
      <c r="U406" s="481"/>
    </row>
    <row r="407" spans="2:21" ht="13.5" customHeight="1" thickBot="1" x14ac:dyDescent="0.25">
      <c r="B407" s="493"/>
      <c r="C407" s="471"/>
      <c r="D407" s="53"/>
      <c r="E407" s="53"/>
      <c r="F407" s="53"/>
      <c r="G407" s="53"/>
      <c r="H407" s="120"/>
      <c r="I407" s="52">
        <f t="shared" si="153"/>
        <v>0</v>
      </c>
      <c r="J407" s="58" t="e">
        <f t="shared" si="143"/>
        <v>#DIV/0!</v>
      </c>
      <c r="K407" s="53"/>
      <c r="L407" s="53"/>
      <c r="M407" s="53"/>
      <c r="N407" s="53"/>
      <c r="O407" s="120"/>
      <c r="P407" s="52">
        <f t="shared" si="140"/>
        <v>0</v>
      </c>
      <c r="Q407" s="58" t="e">
        <f t="shared" si="144"/>
        <v>#DIV/0!</v>
      </c>
      <c r="R407" s="479"/>
      <c r="S407" s="476"/>
      <c r="T407" s="485"/>
      <c r="U407" s="482"/>
    </row>
    <row r="408" spans="2:21" ht="2.25" customHeight="1" x14ac:dyDescent="0.2">
      <c r="B408" s="491">
        <v>41</v>
      </c>
      <c r="C408" s="472"/>
      <c r="D408" s="68">
        <v>40</v>
      </c>
      <c r="E408" s="68"/>
      <c r="F408" s="53"/>
      <c r="G408" s="53"/>
      <c r="H408" s="120"/>
      <c r="I408" s="57">
        <f t="shared" si="153"/>
        <v>40</v>
      </c>
      <c r="J408" s="58">
        <f t="shared" si="143"/>
        <v>160</v>
      </c>
      <c r="K408" s="53"/>
      <c r="L408" s="53"/>
      <c r="M408" s="53"/>
      <c r="N408" s="53"/>
      <c r="O408" s="120"/>
      <c r="P408" s="57">
        <f t="shared" ref="P408:P471" si="160">SUM(K408:O408)</f>
        <v>0</v>
      </c>
      <c r="Q408" s="56" t="e">
        <f t="shared" ref="Q408:Q471" si="161">AVERAGE(K408:O408)</f>
        <v>#DIV/0!</v>
      </c>
      <c r="R408" s="478">
        <f>SUM(D408:H415,K408:O415)</f>
        <v>40</v>
      </c>
      <c r="S408" s="475">
        <f t="shared" ref="S408" si="162">AVERAGE(D408:H415,K408:O415)*4</f>
        <v>160</v>
      </c>
      <c r="T408" s="484">
        <f>MAX(D408:H415,K408:O415)</f>
        <v>40</v>
      </c>
      <c r="U408" s="480">
        <f>RANK(S408,$S$88:$S$720)+COUNTIF($S$88:S408,S408)-1</f>
        <v>36</v>
      </c>
    </row>
    <row r="409" spans="2:21" ht="13.5" hidden="1" customHeight="1" x14ac:dyDescent="0.2">
      <c r="B409" s="492"/>
      <c r="C409" s="469"/>
      <c r="D409" s="68"/>
      <c r="E409" s="68"/>
      <c r="F409" s="53"/>
      <c r="G409" s="53"/>
      <c r="H409" s="120"/>
      <c r="I409" s="115">
        <f t="shared" ref="I409" si="163">SUM(D409:H409)</f>
        <v>0</v>
      </c>
      <c r="J409" s="58" t="e">
        <f t="shared" ref="J409:J472" si="164">AVERAGE(D409:H409)*4</f>
        <v>#DIV/0!</v>
      </c>
      <c r="K409" s="53"/>
      <c r="L409" s="53"/>
      <c r="M409" s="53"/>
      <c r="N409" s="53"/>
      <c r="O409" s="120"/>
      <c r="P409" s="115">
        <f t="shared" si="160"/>
        <v>0</v>
      </c>
      <c r="Q409" s="56" t="e">
        <f t="shared" si="161"/>
        <v>#DIV/0!</v>
      </c>
      <c r="R409" s="478"/>
      <c r="S409" s="475"/>
      <c r="T409" s="484"/>
      <c r="U409" s="481"/>
    </row>
    <row r="410" spans="2:21" ht="13.5" hidden="1" customHeight="1" x14ac:dyDescent="0.2">
      <c r="B410" s="492"/>
      <c r="C410" s="469"/>
      <c r="D410" s="53"/>
      <c r="E410" s="53"/>
      <c r="F410" s="53"/>
      <c r="G410" s="53"/>
      <c r="H410" s="120"/>
      <c r="I410" s="55">
        <f t="shared" si="153"/>
        <v>0</v>
      </c>
      <c r="J410" s="58" t="e">
        <f t="shared" si="164"/>
        <v>#DIV/0!</v>
      </c>
      <c r="K410" s="53"/>
      <c r="L410" s="53"/>
      <c r="M410" s="53"/>
      <c r="N410" s="53"/>
      <c r="O410" s="120"/>
      <c r="P410" s="55">
        <f t="shared" si="160"/>
        <v>0</v>
      </c>
      <c r="Q410" s="54" t="e">
        <f t="shared" si="161"/>
        <v>#DIV/0!</v>
      </c>
      <c r="R410" s="478"/>
      <c r="S410" s="475"/>
      <c r="T410" s="484"/>
      <c r="U410" s="481"/>
    </row>
    <row r="411" spans="2:21" ht="13.5" hidden="1" customHeight="1" x14ac:dyDescent="0.2">
      <c r="B411" s="492"/>
      <c r="C411" s="469"/>
      <c r="D411" s="53"/>
      <c r="E411" s="53"/>
      <c r="F411" s="53"/>
      <c r="G411" s="53"/>
      <c r="H411" s="120"/>
      <c r="I411" s="55">
        <f t="shared" si="153"/>
        <v>0</v>
      </c>
      <c r="J411" s="58" t="e">
        <f t="shared" si="164"/>
        <v>#DIV/0!</v>
      </c>
      <c r="K411" s="53"/>
      <c r="L411" s="53"/>
      <c r="M411" s="53"/>
      <c r="N411" s="53"/>
      <c r="O411" s="120"/>
      <c r="P411" s="55">
        <f t="shared" si="160"/>
        <v>0</v>
      </c>
      <c r="Q411" s="54" t="e">
        <f t="shared" si="161"/>
        <v>#DIV/0!</v>
      </c>
      <c r="R411" s="478"/>
      <c r="S411" s="475"/>
      <c r="T411" s="484"/>
      <c r="U411" s="481"/>
    </row>
    <row r="412" spans="2:21" ht="13.5" hidden="1" customHeight="1" x14ac:dyDescent="0.2">
      <c r="B412" s="492"/>
      <c r="C412" s="470"/>
      <c r="D412" s="53"/>
      <c r="E412" s="53"/>
      <c r="F412" s="53"/>
      <c r="G412" s="53"/>
      <c r="H412" s="120"/>
      <c r="I412" s="55">
        <f t="shared" si="153"/>
        <v>0</v>
      </c>
      <c r="J412" s="58" t="e">
        <f t="shared" si="164"/>
        <v>#DIV/0!</v>
      </c>
      <c r="K412" s="53"/>
      <c r="L412" s="53"/>
      <c r="M412" s="53"/>
      <c r="N412" s="53"/>
      <c r="O412" s="120"/>
      <c r="P412" s="55">
        <f t="shared" si="160"/>
        <v>0</v>
      </c>
      <c r="Q412" s="54" t="e">
        <f t="shared" si="161"/>
        <v>#DIV/0!</v>
      </c>
      <c r="R412" s="478"/>
      <c r="S412" s="475"/>
      <c r="T412" s="484"/>
      <c r="U412" s="481"/>
    </row>
    <row r="413" spans="2:21" ht="13.5" hidden="1" customHeight="1" x14ac:dyDescent="0.2">
      <c r="B413" s="492"/>
      <c r="C413" s="470"/>
      <c r="D413" s="53"/>
      <c r="E413" s="53"/>
      <c r="F413" s="53"/>
      <c r="G413" s="53"/>
      <c r="H413" s="120"/>
      <c r="I413" s="55">
        <f t="shared" si="153"/>
        <v>0</v>
      </c>
      <c r="J413" s="58" t="e">
        <f t="shared" si="164"/>
        <v>#DIV/0!</v>
      </c>
      <c r="K413" s="53"/>
      <c r="L413" s="53"/>
      <c r="M413" s="53"/>
      <c r="N413" s="53"/>
      <c r="O413" s="120"/>
      <c r="P413" s="55">
        <f t="shared" si="160"/>
        <v>0</v>
      </c>
      <c r="Q413" s="54" t="e">
        <f t="shared" si="161"/>
        <v>#DIV/0!</v>
      </c>
      <c r="R413" s="478"/>
      <c r="S413" s="475"/>
      <c r="T413" s="484"/>
      <c r="U413" s="481"/>
    </row>
    <row r="414" spans="2:21" ht="13.5" hidden="1" customHeight="1" x14ac:dyDescent="0.2">
      <c r="B414" s="492"/>
      <c r="C414" s="470"/>
      <c r="D414" s="53"/>
      <c r="E414" s="53"/>
      <c r="F414" s="53"/>
      <c r="G414" s="53"/>
      <c r="H414" s="120"/>
      <c r="I414" s="55">
        <f t="shared" si="153"/>
        <v>0</v>
      </c>
      <c r="J414" s="58" t="e">
        <f t="shared" si="164"/>
        <v>#DIV/0!</v>
      </c>
      <c r="K414" s="53"/>
      <c r="L414" s="53"/>
      <c r="M414" s="53"/>
      <c r="N414" s="53"/>
      <c r="O414" s="120"/>
      <c r="P414" s="55">
        <f t="shared" si="160"/>
        <v>0</v>
      </c>
      <c r="Q414" s="54" t="e">
        <f t="shared" si="161"/>
        <v>#DIV/0!</v>
      </c>
      <c r="R414" s="478"/>
      <c r="S414" s="475"/>
      <c r="T414" s="484"/>
      <c r="U414" s="481"/>
    </row>
    <row r="415" spans="2:21" ht="13.5" hidden="1" customHeight="1" thickBot="1" x14ac:dyDescent="0.25">
      <c r="B415" s="493"/>
      <c r="C415" s="471"/>
      <c r="D415" s="53"/>
      <c r="E415" s="53"/>
      <c r="F415" s="53"/>
      <c r="G415" s="53"/>
      <c r="H415" s="120"/>
      <c r="I415" s="62">
        <f t="shared" si="153"/>
        <v>0</v>
      </c>
      <c r="J415" s="58" t="e">
        <f t="shared" si="164"/>
        <v>#DIV/0!</v>
      </c>
      <c r="K415" s="53"/>
      <c r="L415" s="53"/>
      <c r="M415" s="53"/>
      <c r="N415" s="53"/>
      <c r="O415" s="120"/>
      <c r="P415" s="62">
        <f t="shared" si="160"/>
        <v>0</v>
      </c>
      <c r="Q415" s="56" t="e">
        <f t="shared" si="161"/>
        <v>#DIV/0!</v>
      </c>
      <c r="R415" s="478"/>
      <c r="S415" s="476"/>
      <c r="T415" s="484"/>
      <c r="U415" s="482"/>
    </row>
    <row r="416" spans="2:21" ht="13.5" hidden="1" customHeight="1" x14ac:dyDescent="0.2">
      <c r="B416" s="491">
        <v>42</v>
      </c>
      <c r="C416" s="472"/>
      <c r="D416" s="68">
        <v>39</v>
      </c>
      <c r="E416" s="68"/>
      <c r="F416" s="53"/>
      <c r="G416" s="53"/>
      <c r="H416" s="120"/>
      <c r="I416" s="60">
        <f t="shared" si="153"/>
        <v>39</v>
      </c>
      <c r="J416" s="58">
        <f t="shared" si="164"/>
        <v>156</v>
      </c>
      <c r="K416" s="53"/>
      <c r="L416" s="53"/>
      <c r="M416" s="53"/>
      <c r="N416" s="53"/>
      <c r="O416" s="120"/>
      <c r="P416" s="60">
        <f t="shared" si="160"/>
        <v>0</v>
      </c>
      <c r="Q416" s="59" t="e">
        <f t="shared" si="161"/>
        <v>#DIV/0!</v>
      </c>
      <c r="R416" s="477">
        <f>SUM(D416:H423,K416:O423)</f>
        <v>39</v>
      </c>
      <c r="S416" s="475">
        <f t="shared" ref="S416" si="165">AVERAGE(D416:H423,K416:O423)*4</f>
        <v>156</v>
      </c>
      <c r="T416" s="483">
        <f>MAX(D416:H423,K416:O423)</f>
        <v>39</v>
      </c>
      <c r="U416" s="480">
        <f>RANK(S416,$S$88:$S$720)+COUNTIF($S$88:S416,S416)-1</f>
        <v>37</v>
      </c>
    </row>
    <row r="417" spans="2:21" ht="13.5" hidden="1" customHeight="1" x14ac:dyDescent="0.2">
      <c r="B417" s="492"/>
      <c r="C417" s="469"/>
      <c r="D417" s="68"/>
      <c r="E417" s="68"/>
      <c r="F417" s="53"/>
      <c r="G417" s="53"/>
      <c r="H417" s="120"/>
      <c r="I417" s="60">
        <f t="shared" ref="I417" si="166">SUM(D417:H417)</f>
        <v>0</v>
      </c>
      <c r="J417" s="58" t="e">
        <f t="shared" si="164"/>
        <v>#DIV/0!</v>
      </c>
      <c r="K417" s="53"/>
      <c r="L417" s="53"/>
      <c r="M417" s="53"/>
      <c r="N417" s="53"/>
      <c r="O417" s="120"/>
      <c r="P417" s="60">
        <f t="shared" si="160"/>
        <v>0</v>
      </c>
      <c r="Q417" s="59" t="e">
        <f t="shared" si="161"/>
        <v>#DIV/0!</v>
      </c>
      <c r="R417" s="478"/>
      <c r="S417" s="475"/>
      <c r="T417" s="484"/>
      <c r="U417" s="481"/>
    </row>
    <row r="418" spans="2:21" ht="12.75" hidden="1" customHeight="1" x14ac:dyDescent="0.2">
      <c r="B418" s="492"/>
      <c r="C418" s="469"/>
      <c r="D418" s="53"/>
      <c r="E418" s="53"/>
      <c r="F418" s="53"/>
      <c r="G418" s="53"/>
      <c r="H418" s="120"/>
      <c r="I418" s="55">
        <f t="shared" si="153"/>
        <v>0</v>
      </c>
      <c r="J418" s="58" t="e">
        <f t="shared" si="164"/>
        <v>#DIV/0!</v>
      </c>
      <c r="K418" s="53"/>
      <c r="L418" s="53"/>
      <c r="M418" s="53"/>
      <c r="N418" s="53"/>
      <c r="O418" s="120"/>
      <c r="P418" s="55">
        <f t="shared" si="160"/>
        <v>0</v>
      </c>
      <c r="Q418" s="54" t="e">
        <f t="shared" si="161"/>
        <v>#DIV/0!</v>
      </c>
      <c r="R418" s="478"/>
      <c r="S418" s="475"/>
      <c r="T418" s="484"/>
      <c r="U418" s="481"/>
    </row>
    <row r="419" spans="2:21" ht="13.5" hidden="1" customHeight="1" x14ac:dyDescent="0.2">
      <c r="B419" s="492"/>
      <c r="C419" s="469"/>
      <c r="D419" s="53"/>
      <c r="E419" s="53"/>
      <c r="F419" s="53"/>
      <c r="G419" s="53"/>
      <c r="H419" s="120"/>
      <c r="I419" s="55">
        <f t="shared" si="153"/>
        <v>0</v>
      </c>
      <c r="J419" s="58" t="e">
        <f t="shared" si="164"/>
        <v>#DIV/0!</v>
      </c>
      <c r="K419" s="53"/>
      <c r="L419" s="53"/>
      <c r="M419" s="53"/>
      <c r="N419" s="53"/>
      <c r="O419" s="120"/>
      <c r="P419" s="55">
        <f t="shared" si="160"/>
        <v>0</v>
      </c>
      <c r="Q419" s="54" t="e">
        <f t="shared" si="161"/>
        <v>#DIV/0!</v>
      </c>
      <c r="R419" s="478"/>
      <c r="S419" s="475"/>
      <c r="T419" s="484"/>
      <c r="U419" s="481"/>
    </row>
    <row r="420" spans="2:21" ht="13.5" hidden="1" customHeight="1" x14ac:dyDescent="0.2">
      <c r="B420" s="492"/>
      <c r="C420" s="470"/>
      <c r="D420" s="53"/>
      <c r="E420" s="53"/>
      <c r="F420" s="53"/>
      <c r="G420" s="53"/>
      <c r="H420" s="120"/>
      <c r="I420" s="55">
        <f t="shared" si="153"/>
        <v>0</v>
      </c>
      <c r="J420" s="58" t="e">
        <f t="shared" si="164"/>
        <v>#DIV/0!</v>
      </c>
      <c r="K420" s="53"/>
      <c r="L420" s="53"/>
      <c r="M420" s="53"/>
      <c r="N420" s="53"/>
      <c r="O420" s="120"/>
      <c r="P420" s="55">
        <f t="shared" si="160"/>
        <v>0</v>
      </c>
      <c r="Q420" s="54" t="e">
        <f t="shared" si="161"/>
        <v>#DIV/0!</v>
      </c>
      <c r="R420" s="478"/>
      <c r="S420" s="475"/>
      <c r="T420" s="484"/>
      <c r="U420" s="481"/>
    </row>
    <row r="421" spans="2:21" ht="13.5" hidden="1" customHeight="1" x14ac:dyDescent="0.2">
      <c r="B421" s="492"/>
      <c r="C421" s="470"/>
      <c r="D421" s="53"/>
      <c r="E421" s="53"/>
      <c r="F421" s="53"/>
      <c r="G421" s="53"/>
      <c r="H421" s="120"/>
      <c r="I421" s="55">
        <f t="shared" si="153"/>
        <v>0</v>
      </c>
      <c r="J421" s="58" t="e">
        <f t="shared" si="164"/>
        <v>#DIV/0!</v>
      </c>
      <c r="K421" s="53"/>
      <c r="L421" s="53"/>
      <c r="M421" s="53"/>
      <c r="N421" s="53"/>
      <c r="O421" s="120"/>
      <c r="P421" s="55">
        <f t="shared" si="160"/>
        <v>0</v>
      </c>
      <c r="Q421" s="54" t="e">
        <f t="shared" si="161"/>
        <v>#DIV/0!</v>
      </c>
      <c r="R421" s="478"/>
      <c r="S421" s="475"/>
      <c r="T421" s="484"/>
      <c r="U421" s="481"/>
    </row>
    <row r="422" spans="2:21" ht="13.5" hidden="1" customHeight="1" x14ac:dyDescent="0.2">
      <c r="B422" s="492"/>
      <c r="C422" s="470"/>
      <c r="D422" s="53"/>
      <c r="E422" s="53"/>
      <c r="F422" s="53"/>
      <c r="G422" s="53"/>
      <c r="H422" s="120"/>
      <c r="I422" s="55">
        <f t="shared" si="153"/>
        <v>0</v>
      </c>
      <c r="J422" s="58" t="e">
        <f t="shared" si="164"/>
        <v>#DIV/0!</v>
      </c>
      <c r="K422" s="53"/>
      <c r="L422" s="53"/>
      <c r="M422" s="53"/>
      <c r="N422" s="53"/>
      <c r="O422" s="120"/>
      <c r="P422" s="55">
        <f t="shared" si="160"/>
        <v>0</v>
      </c>
      <c r="Q422" s="54" t="e">
        <f t="shared" si="161"/>
        <v>#DIV/0!</v>
      </c>
      <c r="R422" s="478"/>
      <c r="S422" s="475"/>
      <c r="T422" s="484"/>
      <c r="U422" s="481"/>
    </row>
    <row r="423" spans="2:21" ht="13.5" hidden="1" customHeight="1" thickBot="1" x14ac:dyDescent="0.25">
      <c r="B423" s="493"/>
      <c r="C423" s="471"/>
      <c r="D423" s="53"/>
      <c r="E423" s="53"/>
      <c r="F423" s="53"/>
      <c r="G423" s="53"/>
      <c r="H423" s="120"/>
      <c r="I423" s="52">
        <f t="shared" si="153"/>
        <v>0</v>
      </c>
      <c r="J423" s="58" t="e">
        <f t="shared" si="164"/>
        <v>#DIV/0!</v>
      </c>
      <c r="K423" s="53"/>
      <c r="L423" s="53"/>
      <c r="M423" s="53"/>
      <c r="N423" s="53"/>
      <c r="O423" s="120"/>
      <c r="P423" s="52">
        <f t="shared" si="160"/>
        <v>0</v>
      </c>
      <c r="Q423" s="63" t="e">
        <f t="shared" si="161"/>
        <v>#DIV/0!</v>
      </c>
      <c r="R423" s="479"/>
      <c r="S423" s="476"/>
      <c r="T423" s="485"/>
      <c r="U423" s="482"/>
    </row>
    <row r="424" spans="2:21" ht="13.5" hidden="1" customHeight="1" x14ac:dyDescent="0.2">
      <c r="B424" s="491">
        <v>43</v>
      </c>
      <c r="C424" s="472"/>
      <c r="D424" s="68">
        <v>38</v>
      </c>
      <c r="E424" s="68"/>
      <c r="F424" s="53"/>
      <c r="G424" s="53"/>
      <c r="H424" s="120"/>
      <c r="I424" s="57">
        <f t="shared" si="153"/>
        <v>38</v>
      </c>
      <c r="J424" s="58">
        <f t="shared" si="164"/>
        <v>152</v>
      </c>
      <c r="K424" s="53"/>
      <c r="L424" s="53"/>
      <c r="M424" s="53"/>
      <c r="N424" s="53"/>
      <c r="O424" s="120"/>
      <c r="P424" s="57">
        <f t="shared" si="160"/>
        <v>0</v>
      </c>
      <c r="Q424" s="56" t="e">
        <f t="shared" si="161"/>
        <v>#DIV/0!</v>
      </c>
      <c r="R424" s="478">
        <f>SUM(D424:H431,K424:O431)</f>
        <v>38</v>
      </c>
      <c r="S424" s="475">
        <f t="shared" ref="S424" si="167">AVERAGE(D424:H431,K424:O431)*4</f>
        <v>152</v>
      </c>
      <c r="T424" s="484">
        <f>MAX(D424:H431,K424:O431)</f>
        <v>38</v>
      </c>
      <c r="U424" s="480">
        <f>RANK(S424,$S$88:$S$720)+COUNTIF($S$88:S424,S424)-1</f>
        <v>38</v>
      </c>
    </row>
    <row r="425" spans="2:21" ht="13.5" hidden="1" customHeight="1" x14ac:dyDescent="0.2">
      <c r="B425" s="492"/>
      <c r="C425" s="469"/>
      <c r="D425" s="68"/>
      <c r="E425" s="68"/>
      <c r="F425" s="53"/>
      <c r="G425" s="53"/>
      <c r="H425" s="120"/>
      <c r="I425" s="115">
        <f t="shared" ref="I425" si="168">SUM(D425:H425)</f>
        <v>0</v>
      </c>
      <c r="J425" s="58" t="e">
        <f t="shared" si="164"/>
        <v>#DIV/0!</v>
      </c>
      <c r="K425" s="53"/>
      <c r="L425" s="53"/>
      <c r="M425" s="53"/>
      <c r="N425" s="53"/>
      <c r="O425" s="120"/>
      <c r="P425" s="115">
        <f t="shared" si="160"/>
        <v>0</v>
      </c>
      <c r="Q425" s="56" t="e">
        <f t="shared" si="161"/>
        <v>#DIV/0!</v>
      </c>
      <c r="R425" s="478"/>
      <c r="S425" s="475"/>
      <c r="T425" s="484"/>
      <c r="U425" s="481"/>
    </row>
    <row r="426" spans="2:21" ht="13.5" hidden="1" customHeight="1" x14ac:dyDescent="0.2">
      <c r="B426" s="492"/>
      <c r="C426" s="469"/>
      <c r="D426" s="53"/>
      <c r="E426" s="53"/>
      <c r="F426" s="53"/>
      <c r="G426" s="53"/>
      <c r="H426" s="120"/>
      <c r="I426" s="55">
        <f t="shared" si="153"/>
        <v>0</v>
      </c>
      <c r="J426" s="58" t="e">
        <f t="shared" si="164"/>
        <v>#DIV/0!</v>
      </c>
      <c r="K426" s="53"/>
      <c r="L426" s="53"/>
      <c r="M426" s="53"/>
      <c r="N426" s="53"/>
      <c r="O426" s="120"/>
      <c r="P426" s="55">
        <f t="shared" si="160"/>
        <v>0</v>
      </c>
      <c r="Q426" s="54" t="e">
        <f t="shared" si="161"/>
        <v>#DIV/0!</v>
      </c>
      <c r="R426" s="478"/>
      <c r="S426" s="475"/>
      <c r="T426" s="484"/>
      <c r="U426" s="481"/>
    </row>
    <row r="427" spans="2:21" ht="13.5" hidden="1" customHeight="1" x14ac:dyDescent="0.2">
      <c r="B427" s="492"/>
      <c r="C427" s="469"/>
      <c r="D427" s="53"/>
      <c r="E427" s="53"/>
      <c r="F427" s="53"/>
      <c r="G427" s="53"/>
      <c r="H427" s="120"/>
      <c r="I427" s="55">
        <f t="shared" si="153"/>
        <v>0</v>
      </c>
      <c r="J427" s="58" t="e">
        <f t="shared" si="164"/>
        <v>#DIV/0!</v>
      </c>
      <c r="K427" s="53"/>
      <c r="L427" s="53"/>
      <c r="M427" s="53"/>
      <c r="N427" s="53"/>
      <c r="O427" s="120"/>
      <c r="P427" s="55">
        <f t="shared" si="160"/>
        <v>0</v>
      </c>
      <c r="Q427" s="54" t="e">
        <f t="shared" si="161"/>
        <v>#DIV/0!</v>
      </c>
      <c r="R427" s="478"/>
      <c r="S427" s="475"/>
      <c r="T427" s="484"/>
      <c r="U427" s="481"/>
    </row>
    <row r="428" spans="2:21" ht="13.5" hidden="1" customHeight="1" x14ac:dyDescent="0.2">
      <c r="B428" s="492"/>
      <c r="C428" s="470"/>
      <c r="D428" s="53"/>
      <c r="E428" s="53"/>
      <c r="F428" s="53"/>
      <c r="G428" s="53"/>
      <c r="H428" s="120"/>
      <c r="I428" s="55">
        <f t="shared" si="153"/>
        <v>0</v>
      </c>
      <c r="J428" s="58" t="e">
        <f t="shared" si="164"/>
        <v>#DIV/0!</v>
      </c>
      <c r="K428" s="53"/>
      <c r="L428" s="53"/>
      <c r="M428" s="53"/>
      <c r="N428" s="53"/>
      <c r="O428" s="120"/>
      <c r="P428" s="55">
        <f t="shared" si="160"/>
        <v>0</v>
      </c>
      <c r="Q428" s="54" t="e">
        <f t="shared" si="161"/>
        <v>#DIV/0!</v>
      </c>
      <c r="R428" s="478"/>
      <c r="S428" s="475"/>
      <c r="T428" s="484"/>
      <c r="U428" s="481"/>
    </row>
    <row r="429" spans="2:21" ht="13.5" hidden="1" customHeight="1" x14ac:dyDescent="0.2">
      <c r="B429" s="492"/>
      <c r="C429" s="470"/>
      <c r="D429" s="53"/>
      <c r="E429" s="53"/>
      <c r="F429" s="53"/>
      <c r="G429" s="53"/>
      <c r="H429" s="120"/>
      <c r="I429" s="55">
        <f t="shared" si="153"/>
        <v>0</v>
      </c>
      <c r="J429" s="58" t="e">
        <f t="shared" si="164"/>
        <v>#DIV/0!</v>
      </c>
      <c r="K429" s="53"/>
      <c r="L429" s="53"/>
      <c r="M429" s="53"/>
      <c r="N429" s="53"/>
      <c r="O429" s="120"/>
      <c r="P429" s="55">
        <f t="shared" si="160"/>
        <v>0</v>
      </c>
      <c r="Q429" s="54" t="e">
        <f t="shared" si="161"/>
        <v>#DIV/0!</v>
      </c>
      <c r="R429" s="478"/>
      <c r="S429" s="475"/>
      <c r="T429" s="484"/>
      <c r="U429" s="481"/>
    </row>
    <row r="430" spans="2:21" ht="13.5" hidden="1" customHeight="1" x14ac:dyDescent="0.2">
      <c r="B430" s="492"/>
      <c r="C430" s="470"/>
      <c r="D430" s="53"/>
      <c r="E430" s="53"/>
      <c r="F430" s="53"/>
      <c r="G430" s="53"/>
      <c r="H430" s="120"/>
      <c r="I430" s="55">
        <f t="shared" si="153"/>
        <v>0</v>
      </c>
      <c r="J430" s="58" t="e">
        <f t="shared" si="164"/>
        <v>#DIV/0!</v>
      </c>
      <c r="K430" s="53"/>
      <c r="L430" s="53"/>
      <c r="M430" s="53"/>
      <c r="N430" s="53"/>
      <c r="O430" s="120"/>
      <c r="P430" s="55">
        <f t="shared" si="160"/>
        <v>0</v>
      </c>
      <c r="Q430" s="54" t="e">
        <f t="shared" si="161"/>
        <v>#DIV/0!</v>
      </c>
      <c r="R430" s="478"/>
      <c r="S430" s="475"/>
      <c r="T430" s="484"/>
      <c r="U430" s="481"/>
    </row>
    <row r="431" spans="2:21" ht="13.5" hidden="1" customHeight="1" thickBot="1" x14ac:dyDescent="0.25">
      <c r="B431" s="493"/>
      <c r="C431" s="471"/>
      <c r="D431" s="53"/>
      <c r="E431" s="53"/>
      <c r="F431" s="53"/>
      <c r="G431" s="53"/>
      <c r="H431" s="120"/>
      <c r="I431" s="62">
        <f t="shared" si="153"/>
        <v>0</v>
      </c>
      <c r="J431" s="58" t="e">
        <f t="shared" si="164"/>
        <v>#DIV/0!</v>
      </c>
      <c r="K431" s="53"/>
      <c r="L431" s="53"/>
      <c r="M431" s="53"/>
      <c r="N431" s="53"/>
      <c r="O431" s="120"/>
      <c r="P431" s="62">
        <f t="shared" si="160"/>
        <v>0</v>
      </c>
      <c r="Q431" s="56" t="e">
        <f t="shared" si="161"/>
        <v>#DIV/0!</v>
      </c>
      <c r="R431" s="478"/>
      <c r="S431" s="476"/>
      <c r="T431" s="484"/>
      <c r="U431" s="482"/>
    </row>
    <row r="432" spans="2:21" ht="13.5" hidden="1" customHeight="1" x14ac:dyDescent="0.2">
      <c r="B432" s="491">
        <v>44</v>
      </c>
      <c r="C432" s="472"/>
      <c r="D432" s="68">
        <v>37</v>
      </c>
      <c r="E432" s="68"/>
      <c r="F432" s="53"/>
      <c r="G432" s="53"/>
      <c r="H432" s="120"/>
      <c r="I432" s="60">
        <f t="shared" si="153"/>
        <v>37</v>
      </c>
      <c r="J432" s="58">
        <f t="shared" si="164"/>
        <v>148</v>
      </c>
      <c r="K432" s="53"/>
      <c r="L432" s="53"/>
      <c r="M432" s="53"/>
      <c r="N432" s="53"/>
      <c r="O432" s="120"/>
      <c r="P432" s="60">
        <f t="shared" si="160"/>
        <v>0</v>
      </c>
      <c r="Q432" s="59" t="e">
        <f t="shared" si="161"/>
        <v>#DIV/0!</v>
      </c>
      <c r="R432" s="477">
        <f>SUM(D432:H439,K432:O439)</f>
        <v>37</v>
      </c>
      <c r="S432" s="475">
        <f t="shared" ref="S432" si="169">AVERAGE(D432:H439,K432:O439)*4</f>
        <v>148</v>
      </c>
      <c r="T432" s="483">
        <f>MAX(D432:H439,K432:O439)</f>
        <v>37</v>
      </c>
      <c r="U432" s="480">
        <f>RANK(S432,$S$88:$S$720)+COUNTIF($S$88:S432,S432)-1</f>
        <v>39</v>
      </c>
    </row>
    <row r="433" spans="2:21" ht="13.5" hidden="1" customHeight="1" x14ac:dyDescent="0.2">
      <c r="B433" s="492"/>
      <c r="C433" s="469"/>
      <c r="D433" s="68"/>
      <c r="E433" s="68"/>
      <c r="F433" s="53"/>
      <c r="G433" s="53"/>
      <c r="H433" s="120"/>
      <c r="I433" s="60">
        <f t="shared" ref="I433" si="170">SUM(D433:H433)</f>
        <v>0</v>
      </c>
      <c r="J433" s="58" t="e">
        <f t="shared" si="164"/>
        <v>#DIV/0!</v>
      </c>
      <c r="K433" s="53"/>
      <c r="L433" s="53"/>
      <c r="M433" s="53"/>
      <c r="N433" s="53"/>
      <c r="O433" s="120"/>
      <c r="P433" s="60">
        <f t="shared" si="160"/>
        <v>0</v>
      </c>
      <c r="Q433" s="59" t="e">
        <f t="shared" si="161"/>
        <v>#DIV/0!</v>
      </c>
      <c r="R433" s="478"/>
      <c r="S433" s="475"/>
      <c r="T433" s="484"/>
      <c r="U433" s="481"/>
    </row>
    <row r="434" spans="2:21" ht="13.5" hidden="1" customHeight="1" x14ac:dyDescent="0.2">
      <c r="B434" s="492"/>
      <c r="C434" s="469"/>
      <c r="D434" s="53"/>
      <c r="E434" s="53"/>
      <c r="F434" s="53"/>
      <c r="G434" s="53"/>
      <c r="H434" s="120"/>
      <c r="I434" s="55">
        <f t="shared" si="153"/>
        <v>0</v>
      </c>
      <c r="J434" s="58" t="e">
        <f t="shared" si="164"/>
        <v>#DIV/0!</v>
      </c>
      <c r="K434" s="53"/>
      <c r="L434" s="53"/>
      <c r="M434" s="53"/>
      <c r="N434" s="53"/>
      <c r="O434" s="120"/>
      <c r="P434" s="55">
        <f t="shared" si="160"/>
        <v>0</v>
      </c>
      <c r="Q434" s="54" t="e">
        <f t="shared" si="161"/>
        <v>#DIV/0!</v>
      </c>
      <c r="R434" s="478"/>
      <c r="S434" s="475"/>
      <c r="T434" s="484"/>
      <c r="U434" s="481"/>
    </row>
    <row r="435" spans="2:21" ht="13.5" hidden="1" customHeight="1" x14ac:dyDescent="0.2">
      <c r="B435" s="492"/>
      <c r="C435" s="469"/>
      <c r="D435" s="53"/>
      <c r="E435" s="53"/>
      <c r="F435" s="53"/>
      <c r="G435" s="53"/>
      <c r="H435" s="120"/>
      <c r="I435" s="55">
        <f t="shared" si="153"/>
        <v>0</v>
      </c>
      <c r="J435" s="58" t="e">
        <f t="shared" si="164"/>
        <v>#DIV/0!</v>
      </c>
      <c r="K435" s="53"/>
      <c r="L435" s="53"/>
      <c r="M435" s="53"/>
      <c r="N435" s="53"/>
      <c r="O435" s="120"/>
      <c r="P435" s="55">
        <f t="shared" si="160"/>
        <v>0</v>
      </c>
      <c r="Q435" s="54" t="e">
        <f t="shared" si="161"/>
        <v>#DIV/0!</v>
      </c>
      <c r="R435" s="478"/>
      <c r="S435" s="475"/>
      <c r="T435" s="484"/>
      <c r="U435" s="481"/>
    </row>
    <row r="436" spans="2:21" ht="13.5" hidden="1" customHeight="1" x14ac:dyDescent="0.2">
      <c r="B436" s="492"/>
      <c r="C436" s="470"/>
      <c r="D436" s="53"/>
      <c r="E436" s="53"/>
      <c r="F436" s="53"/>
      <c r="G436" s="53"/>
      <c r="H436" s="120"/>
      <c r="I436" s="55">
        <f t="shared" si="153"/>
        <v>0</v>
      </c>
      <c r="J436" s="58" t="e">
        <f t="shared" si="164"/>
        <v>#DIV/0!</v>
      </c>
      <c r="K436" s="53"/>
      <c r="L436" s="53"/>
      <c r="M436" s="53"/>
      <c r="N436" s="53"/>
      <c r="O436" s="120"/>
      <c r="P436" s="55">
        <f t="shared" si="160"/>
        <v>0</v>
      </c>
      <c r="Q436" s="54" t="e">
        <f t="shared" si="161"/>
        <v>#DIV/0!</v>
      </c>
      <c r="R436" s="478"/>
      <c r="S436" s="475"/>
      <c r="T436" s="484"/>
      <c r="U436" s="481"/>
    </row>
    <row r="437" spans="2:21" ht="13.5" hidden="1" customHeight="1" x14ac:dyDescent="0.2">
      <c r="B437" s="492"/>
      <c r="C437" s="470"/>
      <c r="D437" s="53"/>
      <c r="E437" s="53"/>
      <c r="F437" s="53"/>
      <c r="G437" s="53"/>
      <c r="H437" s="120"/>
      <c r="I437" s="55">
        <f t="shared" si="153"/>
        <v>0</v>
      </c>
      <c r="J437" s="58" t="e">
        <f t="shared" si="164"/>
        <v>#DIV/0!</v>
      </c>
      <c r="K437" s="53"/>
      <c r="L437" s="53"/>
      <c r="M437" s="53"/>
      <c r="N437" s="53"/>
      <c r="O437" s="120"/>
      <c r="P437" s="55">
        <f t="shared" si="160"/>
        <v>0</v>
      </c>
      <c r="Q437" s="54" t="e">
        <f t="shared" si="161"/>
        <v>#DIV/0!</v>
      </c>
      <c r="R437" s="478"/>
      <c r="S437" s="475"/>
      <c r="T437" s="484"/>
      <c r="U437" s="481"/>
    </row>
    <row r="438" spans="2:21" ht="13.5" hidden="1" customHeight="1" x14ac:dyDescent="0.2">
      <c r="B438" s="492"/>
      <c r="C438" s="470"/>
      <c r="D438" s="53"/>
      <c r="E438" s="53"/>
      <c r="F438" s="53"/>
      <c r="G438" s="53"/>
      <c r="H438" s="120"/>
      <c r="I438" s="55">
        <f t="shared" si="153"/>
        <v>0</v>
      </c>
      <c r="J438" s="58" t="e">
        <f t="shared" si="164"/>
        <v>#DIV/0!</v>
      </c>
      <c r="K438" s="53"/>
      <c r="L438" s="53"/>
      <c r="M438" s="53"/>
      <c r="N438" s="53"/>
      <c r="O438" s="120"/>
      <c r="P438" s="55">
        <f t="shared" si="160"/>
        <v>0</v>
      </c>
      <c r="Q438" s="54" t="e">
        <f t="shared" si="161"/>
        <v>#DIV/0!</v>
      </c>
      <c r="R438" s="478"/>
      <c r="S438" s="475"/>
      <c r="T438" s="484"/>
      <c r="U438" s="481"/>
    </row>
    <row r="439" spans="2:21" ht="13.5" hidden="1" customHeight="1" thickBot="1" x14ac:dyDescent="0.25">
      <c r="B439" s="493"/>
      <c r="C439" s="471"/>
      <c r="D439" s="53"/>
      <c r="E439" s="53"/>
      <c r="F439" s="53"/>
      <c r="G439" s="53"/>
      <c r="H439" s="120"/>
      <c r="I439" s="62">
        <f t="shared" si="153"/>
        <v>0</v>
      </c>
      <c r="J439" s="58" t="e">
        <f t="shared" si="164"/>
        <v>#DIV/0!</v>
      </c>
      <c r="K439" s="53"/>
      <c r="L439" s="53"/>
      <c r="M439" s="53"/>
      <c r="N439" s="53"/>
      <c r="O439" s="120"/>
      <c r="P439" s="62">
        <f t="shared" si="160"/>
        <v>0</v>
      </c>
      <c r="Q439" s="61" t="e">
        <f t="shared" si="161"/>
        <v>#DIV/0!</v>
      </c>
      <c r="R439" s="478"/>
      <c r="S439" s="476"/>
      <c r="T439" s="484"/>
      <c r="U439" s="482"/>
    </row>
    <row r="440" spans="2:21" ht="12.75" hidden="1" customHeight="1" x14ac:dyDescent="0.2">
      <c r="B440" s="491">
        <v>45</v>
      </c>
      <c r="C440" s="472"/>
      <c r="D440" s="68">
        <v>36</v>
      </c>
      <c r="E440" s="68"/>
      <c r="F440" s="53"/>
      <c r="G440" s="53"/>
      <c r="H440" s="120"/>
      <c r="I440" s="60">
        <f t="shared" si="153"/>
        <v>36</v>
      </c>
      <c r="J440" s="58">
        <f t="shared" si="164"/>
        <v>144</v>
      </c>
      <c r="K440" s="53"/>
      <c r="L440" s="53"/>
      <c r="M440" s="53"/>
      <c r="N440" s="53"/>
      <c r="O440" s="120"/>
      <c r="P440" s="60">
        <f t="shared" si="160"/>
        <v>0</v>
      </c>
      <c r="Q440" s="59" t="e">
        <f t="shared" si="161"/>
        <v>#DIV/0!</v>
      </c>
      <c r="R440" s="477">
        <f>SUM(D440:H447,K440:O447)</f>
        <v>36</v>
      </c>
      <c r="S440" s="475">
        <f t="shared" ref="S440" si="171">AVERAGE(D440:H447,K440:O447)*4</f>
        <v>144</v>
      </c>
      <c r="T440" s="483">
        <f>MAX(D440:H447,K440:O447)</f>
        <v>36</v>
      </c>
      <c r="U440" s="480">
        <f>RANK(S440,$S$88:$S$720)+COUNTIF($S$88:S440,S440)-1</f>
        <v>40</v>
      </c>
    </row>
    <row r="441" spans="2:21" ht="12.75" hidden="1" customHeight="1" x14ac:dyDescent="0.2">
      <c r="B441" s="492"/>
      <c r="C441" s="469"/>
      <c r="D441" s="68"/>
      <c r="E441" s="68"/>
      <c r="F441" s="53"/>
      <c r="G441" s="53"/>
      <c r="H441" s="120"/>
      <c r="I441" s="60">
        <f t="shared" ref="I441" si="172">SUM(D441:H441)</f>
        <v>0</v>
      </c>
      <c r="J441" s="58" t="e">
        <f t="shared" si="164"/>
        <v>#DIV/0!</v>
      </c>
      <c r="K441" s="53"/>
      <c r="L441" s="53"/>
      <c r="M441" s="53"/>
      <c r="N441" s="53"/>
      <c r="O441" s="120"/>
      <c r="P441" s="60">
        <f t="shared" si="160"/>
        <v>0</v>
      </c>
      <c r="Q441" s="59" t="e">
        <f t="shared" si="161"/>
        <v>#DIV/0!</v>
      </c>
      <c r="R441" s="478"/>
      <c r="S441" s="475"/>
      <c r="T441" s="484"/>
      <c r="U441" s="481"/>
    </row>
    <row r="442" spans="2:21" ht="12.75" hidden="1" customHeight="1" x14ac:dyDescent="0.2">
      <c r="B442" s="492"/>
      <c r="C442" s="469"/>
      <c r="D442" s="53"/>
      <c r="E442" s="53"/>
      <c r="F442" s="53"/>
      <c r="G442" s="53"/>
      <c r="H442" s="120"/>
      <c r="I442" s="55">
        <f t="shared" si="153"/>
        <v>0</v>
      </c>
      <c r="J442" s="58" t="e">
        <f t="shared" si="164"/>
        <v>#DIV/0!</v>
      </c>
      <c r="K442" s="53"/>
      <c r="L442" s="53"/>
      <c r="M442" s="53"/>
      <c r="N442" s="53"/>
      <c r="O442" s="120"/>
      <c r="P442" s="55">
        <f t="shared" si="160"/>
        <v>0</v>
      </c>
      <c r="Q442" s="54" t="e">
        <f t="shared" si="161"/>
        <v>#DIV/0!</v>
      </c>
      <c r="R442" s="478"/>
      <c r="S442" s="475"/>
      <c r="T442" s="484"/>
      <c r="U442" s="481"/>
    </row>
    <row r="443" spans="2:21" ht="7.5" hidden="1" customHeight="1" x14ac:dyDescent="0.2">
      <c r="B443" s="492"/>
      <c r="C443" s="469"/>
      <c r="D443" s="53"/>
      <c r="E443" s="53"/>
      <c r="F443" s="53"/>
      <c r="G443" s="53"/>
      <c r="H443" s="120"/>
      <c r="I443" s="55">
        <f t="shared" si="153"/>
        <v>0</v>
      </c>
      <c r="J443" s="58" t="e">
        <f t="shared" si="164"/>
        <v>#DIV/0!</v>
      </c>
      <c r="K443" s="53"/>
      <c r="L443" s="53"/>
      <c r="M443" s="53"/>
      <c r="N443" s="53"/>
      <c r="O443" s="120"/>
      <c r="P443" s="55">
        <f t="shared" si="160"/>
        <v>0</v>
      </c>
      <c r="Q443" s="54" t="e">
        <f t="shared" si="161"/>
        <v>#DIV/0!</v>
      </c>
      <c r="R443" s="478"/>
      <c r="S443" s="475"/>
      <c r="T443" s="484"/>
      <c r="U443" s="481"/>
    </row>
    <row r="444" spans="2:21" ht="12.75" hidden="1" customHeight="1" x14ac:dyDescent="0.2">
      <c r="B444" s="492"/>
      <c r="C444" s="470"/>
      <c r="D444" s="53"/>
      <c r="E444" s="53"/>
      <c r="F444" s="53"/>
      <c r="G444" s="53"/>
      <c r="H444" s="120"/>
      <c r="I444" s="55">
        <f t="shared" si="153"/>
        <v>0</v>
      </c>
      <c r="J444" s="58" t="e">
        <f t="shared" si="164"/>
        <v>#DIV/0!</v>
      </c>
      <c r="K444" s="53"/>
      <c r="L444" s="53"/>
      <c r="M444" s="53"/>
      <c r="N444" s="53"/>
      <c r="O444" s="120"/>
      <c r="P444" s="55">
        <f t="shared" si="160"/>
        <v>0</v>
      </c>
      <c r="Q444" s="54" t="e">
        <f t="shared" si="161"/>
        <v>#DIV/0!</v>
      </c>
      <c r="R444" s="478"/>
      <c r="S444" s="475"/>
      <c r="T444" s="484"/>
      <c r="U444" s="481"/>
    </row>
    <row r="445" spans="2:21" ht="12.75" hidden="1" customHeight="1" x14ac:dyDescent="0.2">
      <c r="B445" s="492"/>
      <c r="C445" s="470"/>
      <c r="D445" s="53"/>
      <c r="E445" s="53"/>
      <c r="F445" s="53"/>
      <c r="G445" s="53"/>
      <c r="H445" s="120"/>
      <c r="I445" s="55">
        <f t="shared" si="153"/>
        <v>0</v>
      </c>
      <c r="J445" s="58" t="e">
        <f t="shared" si="164"/>
        <v>#DIV/0!</v>
      </c>
      <c r="K445" s="53"/>
      <c r="L445" s="53"/>
      <c r="M445" s="53"/>
      <c r="N445" s="53"/>
      <c r="O445" s="120"/>
      <c r="P445" s="55">
        <f t="shared" si="160"/>
        <v>0</v>
      </c>
      <c r="Q445" s="54" t="e">
        <f t="shared" si="161"/>
        <v>#DIV/0!</v>
      </c>
      <c r="R445" s="478"/>
      <c r="S445" s="475"/>
      <c r="T445" s="484"/>
      <c r="U445" s="481"/>
    </row>
    <row r="446" spans="2:21" ht="12.75" hidden="1" customHeight="1" x14ac:dyDescent="0.2">
      <c r="B446" s="492"/>
      <c r="C446" s="470"/>
      <c r="D446" s="53"/>
      <c r="E446" s="53"/>
      <c r="F446" s="53"/>
      <c r="G446" s="53"/>
      <c r="H446" s="120"/>
      <c r="I446" s="55">
        <f t="shared" si="153"/>
        <v>0</v>
      </c>
      <c r="J446" s="58" t="e">
        <f t="shared" si="164"/>
        <v>#DIV/0!</v>
      </c>
      <c r="K446" s="53"/>
      <c r="L446" s="53"/>
      <c r="M446" s="53"/>
      <c r="N446" s="53"/>
      <c r="O446" s="120"/>
      <c r="P446" s="55">
        <f t="shared" si="160"/>
        <v>0</v>
      </c>
      <c r="Q446" s="54" t="e">
        <f t="shared" si="161"/>
        <v>#DIV/0!</v>
      </c>
      <c r="R446" s="478"/>
      <c r="S446" s="475"/>
      <c r="T446" s="484"/>
      <c r="U446" s="481"/>
    </row>
    <row r="447" spans="2:21" ht="12.75" hidden="1" customHeight="1" thickBot="1" x14ac:dyDescent="0.25">
      <c r="B447" s="493"/>
      <c r="C447" s="471"/>
      <c r="D447" s="53"/>
      <c r="E447" s="53"/>
      <c r="F447" s="53"/>
      <c r="G447" s="53"/>
      <c r="H447" s="120"/>
      <c r="I447" s="52">
        <f t="shared" si="153"/>
        <v>0</v>
      </c>
      <c r="J447" s="58" t="e">
        <f t="shared" si="164"/>
        <v>#DIV/0!</v>
      </c>
      <c r="K447" s="53"/>
      <c r="L447" s="53"/>
      <c r="M447" s="53"/>
      <c r="N447" s="53"/>
      <c r="O447" s="120"/>
      <c r="P447" s="52">
        <f t="shared" si="160"/>
        <v>0</v>
      </c>
      <c r="Q447" s="51" t="e">
        <f t="shared" si="161"/>
        <v>#DIV/0!</v>
      </c>
      <c r="R447" s="479"/>
      <c r="S447" s="476"/>
      <c r="T447" s="485"/>
      <c r="U447" s="482"/>
    </row>
    <row r="448" spans="2:21" ht="12.75" hidden="1" customHeight="1" x14ac:dyDescent="0.2">
      <c r="B448" s="491">
        <v>46</v>
      </c>
      <c r="C448" s="472"/>
      <c r="D448" s="68">
        <v>35</v>
      </c>
      <c r="E448" s="68"/>
      <c r="F448" s="53"/>
      <c r="G448" s="53"/>
      <c r="H448" s="120"/>
      <c r="I448" s="60">
        <f t="shared" si="153"/>
        <v>35</v>
      </c>
      <c r="J448" s="58">
        <f t="shared" si="164"/>
        <v>140</v>
      </c>
      <c r="K448" s="53"/>
      <c r="L448" s="53"/>
      <c r="M448" s="53"/>
      <c r="N448" s="53"/>
      <c r="O448" s="120"/>
      <c r="P448" s="60">
        <f t="shared" si="160"/>
        <v>0</v>
      </c>
      <c r="Q448" s="59" t="e">
        <f t="shared" si="161"/>
        <v>#DIV/0!</v>
      </c>
      <c r="R448" s="477">
        <f>SUM(D448:H455,K448:O455)</f>
        <v>35</v>
      </c>
      <c r="S448" s="475">
        <f t="shared" ref="S448" si="173">AVERAGE(D448:H455,K448:O455)*4</f>
        <v>140</v>
      </c>
      <c r="T448" s="483">
        <f>MAX(D448:H455,K448:O455)</f>
        <v>35</v>
      </c>
      <c r="U448" s="480">
        <f>RANK(S448,$S$88:$S$720)+COUNTIF($S$88:S448,S448)-1</f>
        <v>41</v>
      </c>
    </row>
    <row r="449" spans="2:21" ht="12.75" hidden="1" customHeight="1" x14ac:dyDescent="0.2">
      <c r="B449" s="492"/>
      <c r="C449" s="469"/>
      <c r="D449" s="68"/>
      <c r="E449" s="68"/>
      <c r="F449" s="53"/>
      <c r="G449" s="53"/>
      <c r="H449" s="120"/>
      <c r="I449" s="60">
        <f t="shared" ref="I449" si="174">SUM(D449:H449)</f>
        <v>0</v>
      </c>
      <c r="J449" s="58" t="e">
        <f t="shared" si="164"/>
        <v>#DIV/0!</v>
      </c>
      <c r="K449" s="53"/>
      <c r="L449" s="53"/>
      <c r="M449" s="53"/>
      <c r="N449" s="53"/>
      <c r="O449" s="120"/>
      <c r="P449" s="60">
        <f t="shared" si="160"/>
        <v>0</v>
      </c>
      <c r="Q449" s="59" t="e">
        <f t="shared" si="161"/>
        <v>#DIV/0!</v>
      </c>
      <c r="R449" s="478"/>
      <c r="S449" s="475"/>
      <c r="T449" s="484"/>
      <c r="U449" s="481"/>
    </row>
    <row r="450" spans="2:21" ht="12.75" hidden="1" customHeight="1" x14ac:dyDescent="0.2">
      <c r="B450" s="492"/>
      <c r="C450" s="469"/>
      <c r="D450" s="53"/>
      <c r="E450" s="53"/>
      <c r="F450" s="53"/>
      <c r="G450" s="53"/>
      <c r="H450" s="120"/>
      <c r="I450" s="55">
        <f t="shared" si="153"/>
        <v>0</v>
      </c>
      <c r="J450" s="58" t="e">
        <f t="shared" si="164"/>
        <v>#DIV/0!</v>
      </c>
      <c r="K450" s="53"/>
      <c r="L450" s="53"/>
      <c r="M450" s="53"/>
      <c r="N450" s="53"/>
      <c r="O450" s="120"/>
      <c r="P450" s="55">
        <f t="shared" si="160"/>
        <v>0</v>
      </c>
      <c r="Q450" s="54" t="e">
        <f t="shared" si="161"/>
        <v>#DIV/0!</v>
      </c>
      <c r="R450" s="478"/>
      <c r="S450" s="475"/>
      <c r="T450" s="484"/>
      <c r="U450" s="481"/>
    </row>
    <row r="451" spans="2:21" ht="12.75" hidden="1" customHeight="1" x14ac:dyDescent="0.2">
      <c r="B451" s="492"/>
      <c r="C451" s="469"/>
      <c r="D451" s="53"/>
      <c r="E451" s="53"/>
      <c r="F451" s="53"/>
      <c r="G451" s="53"/>
      <c r="H451" s="120"/>
      <c r="I451" s="55">
        <f t="shared" si="153"/>
        <v>0</v>
      </c>
      <c r="J451" s="58" t="e">
        <f t="shared" si="164"/>
        <v>#DIV/0!</v>
      </c>
      <c r="K451" s="53"/>
      <c r="L451" s="53"/>
      <c r="M451" s="53"/>
      <c r="N451" s="53"/>
      <c r="O451" s="120"/>
      <c r="P451" s="55">
        <f t="shared" si="160"/>
        <v>0</v>
      </c>
      <c r="Q451" s="54" t="e">
        <f t="shared" si="161"/>
        <v>#DIV/0!</v>
      </c>
      <c r="R451" s="478"/>
      <c r="S451" s="475"/>
      <c r="T451" s="484"/>
      <c r="U451" s="481"/>
    </row>
    <row r="452" spans="2:21" ht="12.75" hidden="1" customHeight="1" x14ac:dyDescent="0.2">
      <c r="B452" s="492"/>
      <c r="C452" s="470"/>
      <c r="D452" s="53"/>
      <c r="E452" s="53"/>
      <c r="F452" s="53"/>
      <c r="G452" s="53"/>
      <c r="H452" s="120"/>
      <c r="I452" s="55">
        <f t="shared" si="153"/>
        <v>0</v>
      </c>
      <c r="J452" s="58" t="e">
        <f t="shared" si="164"/>
        <v>#DIV/0!</v>
      </c>
      <c r="K452" s="53"/>
      <c r="L452" s="53"/>
      <c r="M452" s="53"/>
      <c r="N452" s="53"/>
      <c r="O452" s="120"/>
      <c r="P452" s="55">
        <f t="shared" si="160"/>
        <v>0</v>
      </c>
      <c r="Q452" s="54" t="e">
        <f t="shared" si="161"/>
        <v>#DIV/0!</v>
      </c>
      <c r="R452" s="478"/>
      <c r="S452" s="475"/>
      <c r="T452" s="484"/>
      <c r="U452" s="481"/>
    </row>
    <row r="453" spans="2:21" ht="12.75" hidden="1" customHeight="1" x14ac:dyDescent="0.2">
      <c r="B453" s="492"/>
      <c r="C453" s="470"/>
      <c r="D453" s="53"/>
      <c r="E453" s="53"/>
      <c r="F453" s="53"/>
      <c r="G453" s="53"/>
      <c r="H453" s="120"/>
      <c r="I453" s="55">
        <f t="shared" si="153"/>
        <v>0</v>
      </c>
      <c r="J453" s="58" t="e">
        <f t="shared" si="164"/>
        <v>#DIV/0!</v>
      </c>
      <c r="K453" s="53"/>
      <c r="L453" s="53"/>
      <c r="M453" s="53"/>
      <c r="N453" s="53"/>
      <c r="O453" s="120"/>
      <c r="P453" s="55">
        <f t="shared" si="160"/>
        <v>0</v>
      </c>
      <c r="Q453" s="54" t="e">
        <f t="shared" si="161"/>
        <v>#DIV/0!</v>
      </c>
      <c r="R453" s="478"/>
      <c r="S453" s="475"/>
      <c r="T453" s="484"/>
      <c r="U453" s="481"/>
    </row>
    <row r="454" spans="2:21" ht="12.75" hidden="1" customHeight="1" x14ac:dyDescent="0.2">
      <c r="B454" s="492"/>
      <c r="C454" s="470"/>
      <c r="D454" s="53"/>
      <c r="E454" s="53"/>
      <c r="F454" s="53"/>
      <c r="G454" s="53"/>
      <c r="H454" s="120"/>
      <c r="I454" s="55">
        <f t="shared" ref="I454:I526" si="175">SUM(D454:H454)</f>
        <v>0</v>
      </c>
      <c r="J454" s="58" t="e">
        <f t="shared" si="164"/>
        <v>#DIV/0!</v>
      </c>
      <c r="K454" s="53"/>
      <c r="L454" s="53"/>
      <c r="M454" s="53"/>
      <c r="N454" s="53"/>
      <c r="O454" s="120"/>
      <c r="P454" s="55">
        <f t="shared" si="160"/>
        <v>0</v>
      </c>
      <c r="Q454" s="54" t="e">
        <f t="shared" si="161"/>
        <v>#DIV/0!</v>
      </c>
      <c r="R454" s="478"/>
      <c r="S454" s="475"/>
      <c r="T454" s="484"/>
      <c r="U454" s="481"/>
    </row>
    <row r="455" spans="2:21" ht="12.75" hidden="1" customHeight="1" thickBot="1" x14ac:dyDescent="0.25">
      <c r="B455" s="493"/>
      <c r="C455" s="471"/>
      <c r="D455" s="53"/>
      <c r="E455" s="53"/>
      <c r="F455" s="53"/>
      <c r="G455" s="53"/>
      <c r="H455" s="120"/>
      <c r="I455" s="52">
        <f t="shared" si="175"/>
        <v>0</v>
      </c>
      <c r="J455" s="58" t="e">
        <f t="shared" si="164"/>
        <v>#DIV/0!</v>
      </c>
      <c r="K455" s="53"/>
      <c r="L455" s="53"/>
      <c r="M455" s="53"/>
      <c r="N455" s="53"/>
      <c r="O455" s="120"/>
      <c r="P455" s="52">
        <f t="shared" si="160"/>
        <v>0</v>
      </c>
      <c r="Q455" s="51" t="e">
        <f t="shared" si="161"/>
        <v>#DIV/0!</v>
      </c>
      <c r="R455" s="479"/>
      <c r="S455" s="476"/>
      <c r="T455" s="485"/>
      <c r="U455" s="482"/>
    </row>
    <row r="456" spans="2:21" ht="12.75" hidden="1" customHeight="1" x14ac:dyDescent="0.2">
      <c r="B456" s="491">
        <v>47</v>
      </c>
      <c r="C456" s="469"/>
      <c r="D456" s="68">
        <v>34</v>
      </c>
      <c r="E456" s="68"/>
      <c r="F456" s="53"/>
      <c r="G456" s="53"/>
      <c r="H456" s="120"/>
      <c r="I456" s="57">
        <f t="shared" si="175"/>
        <v>34</v>
      </c>
      <c r="J456" s="58">
        <f t="shared" si="164"/>
        <v>136</v>
      </c>
      <c r="K456" s="53"/>
      <c r="L456" s="53"/>
      <c r="M456" s="53"/>
      <c r="N456" s="53"/>
      <c r="O456" s="120"/>
      <c r="P456" s="57">
        <f t="shared" si="160"/>
        <v>0</v>
      </c>
      <c r="Q456" s="56" t="e">
        <f t="shared" si="161"/>
        <v>#DIV/0!</v>
      </c>
      <c r="R456" s="478">
        <f>SUM(D456:H463,K456:O463)</f>
        <v>34</v>
      </c>
      <c r="S456" s="475">
        <f t="shared" ref="S456" si="176">AVERAGE(D456:H463,K456:O463)*4</f>
        <v>136</v>
      </c>
      <c r="T456" s="484">
        <f>MAX(D456:H463,K456:O463)</f>
        <v>34</v>
      </c>
      <c r="U456" s="480">
        <f>RANK(S456,$S$88:$S$720)+COUNTIF($S$88:S456,S456)-1</f>
        <v>42</v>
      </c>
    </row>
    <row r="457" spans="2:21" ht="12.75" hidden="1" customHeight="1" x14ac:dyDescent="0.2">
      <c r="B457" s="492"/>
      <c r="C457" s="469"/>
      <c r="D457" s="68"/>
      <c r="E457" s="68"/>
      <c r="F457" s="53"/>
      <c r="G457" s="53"/>
      <c r="H457" s="120"/>
      <c r="I457" s="115">
        <f t="shared" ref="I457" si="177">SUM(D457:H457)</f>
        <v>0</v>
      </c>
      <c r="J457" s="58" t="e">
        <f t="shared" si="164"/>
        <v>#DIV/0!</v>
      </c>
      <c r="K457" s="53"/>
      <c r="L457" s="53"/>
      <c r="M457" s="53"/>
      <c r="N457" s="53"/>
      <c r="O457" s="120"/>
      <c r="P457" s="115">
        <f t="shared" si="160"/>
        <v>0</v>
      </c>
      <c r="Q457" s="56" t="e">
        <f t="shared" si="161"/>
        <v>#DIV/0!</v>
      </c>
      <c r="R457" s="478"/>
      <c r="S457" s="475"/>
      <c r="T457" s="484"/>
      <c r="U457" s="481"/>
    </row>
    <row r="458" spans="2:21" ht="12.75" hidden="1" customHeight="1" x14ac:dyDescent="0.2">
      <c r="B458" s="492"/>
      <c r="C458" s="469"/>
      <c r="D458" s="53"/>
      <c r="E458" s="53"/>
      <c r="F458" s="53"/>
      <c r="G458" s="53"/>
      <c r="H458" s="120"/>
      <c r="I458" s="55">
        <f t="shared" si="175"/>
        <v>0</v>
      </c>
      <c r="J458" s="58" t="e">
        <f t="shared" si="164"/>
        <v>#DIV/0!</v>
      </c>
      <c r="K458" s="53"/>
      <c r="L458" s="53"/>
      <c r="M458" s="53"/>
      <c r="N458" s="53"/>
      <c r="O458" s="120"/>
      <c r="P458" s="55">
        <f t="shared" si="160"/>
        <v>0</v>
      </c>
      <c r="Q458" s="54" t="e">
        <f t="shared" si="161"/>
        <v>#DIV/0!</v>
      </c>
      <c r="R458" s="478"/>
      <c r="S458" s="475"/>
      <c r="T458" s="484"/>
      <c r="U458" s="481"/>
    </row>
    <row r="459" spans="2:21" ht="12.75" hidden="1" customHeight="1" x14ac:dyDescent="0.2">
      <c r="B459" s="492"/>
      <c r="C459" s="469"/>
      <c r="D459" s="53"/>
      <c r="E459" s="53"/>
      <c r="F459" s="53"/>
      <c r="G459" s="53"/>
      <c r="H459" s="120"/>
      <c r="I459" s="55">
        <f t="shared" si="175"/>
        <v>0</v>
      </c>
      <c r="J459" s="58" t="e">
        <f t="shared" si="164"/>
        <v>#DIV/0!</v>
      </c>
      <c r="K459" s="53"/>
      <c r="L459" s="53"/>
      <c r="M459" s="53"/>
      <c r="N459" s="53"/>
      <c r="O459" s="120"/>
      <c r="P459" s="55">
        <f t="shared" si="160"/>
        <v>0</v>
      </c>
      <c r="Q459" s="54" t="e">
        <f t="shared" si="161"/>
        <v>#DIV/0!</v>
      </c>
      <c r="R459" s="478"/>
      <c r="S459" s="475"/>
      <c r="T459" s="484"/>
      <c r="U459" s="481"/>
    </row>
    <row r="460" spans="2:21" ht="12.75" hidden="1" customHeight="1" x14ac:dyDescent="0.2">
      <c r="B460" s="492"/>
      <c r="C460" s="470"/>
      <c r="D460" s="53"/>
      <c r="E460" s="53"/>
      <c r="F460" s="53"/>
      <c r="G460" s="53"/>
      <c r="H460" s="120"/>
      <c r="I460" s="55">
        <f t="shared" si="175"/>
        <v>0</v>
      </c>
      <c r="J460" s="58" t="e">
        <f t="shared" si="164"/>
        <v>#DIV/0!</v>
      </c>
      <c r="K460" s="53"/>
      <c r="L460" s="53"/>
      <c r="M460" s="53"/>
      <c r="N460" s="53"/>
      <c r="O460" s="120"/>
      <c r="P460" s="55">
        <f t="shared" si="160"/>
        <v>0</v>
      </c>
      <c r="Q460" s="54" t="e">
        <f t="shared" si="161"/>
        <v>#DIV/0!</v>
      </c>
      <c r="R460" s="478"/>
      <c r="S460" s="475"/>
      <c r="T460" s="484"/>
      <c r="U460" s="481"/>
    </row>
    <row r="461" spans="2:21" ht="12.75" hidden="1" customHeight="1" x14ac:dyDescent="0.2">
      <c r="B461" s="492"/>
      <c r="C461" s="470"/>
      <c r="D461" s="53"/>
      <c r="E461" s="53"/>
      <c r="F461" s="53"/>
      <c r="G461" s="53"/>
      <c r="H461" s="120"/>
      <c r="I461" s="55">
        <f t="shared" si="175"/>
        <v>0</v>
      </c>
      <c r="J461" s="58" t="e">
        <f t="shared" si="164"/>
        <v>#DIV/0!</v>
      </c>
      <c r="K461" s="53"/>
      <c r="L461" s="53"/>
      <c r="M461" s="53"/>
      <c r="N461" s="53"/>
      <c r="O461" s="120"/>
      <c r="P461" s="55">
        <f t="shared" si="160"/>
        <v>0</v>
      </c>
      <c r="Q461" s="54" t="e">
        <f t="shared" si="161"/>
        <v>#DIV/0!</v>
      </c>
      <c r="R461" s="478"/>
      <c r="S461" s="475"/>
      <c r="T461" s="484"/>
      <c r="U461" s="481"/>
    </row>
    <row r="462" spans="2:21" ht="12.75" hidden="1" customHeight="1" x14ac:dyDescent="0.2">
      <c r="B462" s="492"/>
      <c r="C462" s="470"/>
      <c r="D462" s="53"/>
      <c r="E462" s="53"/>
      <c r="F462" s="53"/>
      <c r="G462" s="53"/>
      <c r="H462" s="120"/>
      <c r="I462" s="55">
        <f t="shared" si="175"/>
        <v>0</v>
      </c>
      <c r="J462" s="58" t="e">
        <f t="shared" si="164"/>
        <v>#DIV/0!</v>
      </c>
      <c r="K462" s="53"/>
      <c r="L462" s="53"/>
      <c r="M462" s="53"/>
      <c r="N462" s="53"/>
      <c r="O462" s="120"/>
      <c r="P462" s="55">
        <f t="shared" si="160"/>
        <v>0</v>
      </c>
      <c r="Q462" s="54" t="e">
        <f t="shared" si="161"/>
        <v>#DIV/0!</v>
      </c>
      <c r="R462" s="478"/>
      <c r="S462" s="475"/>
      <c r="T462" s="484"/>
      <c r="U462" s="481"/>
    </row>
    <row r="463" spans="2:21" ht="12.75" hidden="1" customHeight="1" thickBot="1" x14ac:dyDescent="0.25">
      <c r="B463" s="493"/>
      <c r="C463" s="471"/>
      <c r="D463" s="53"/>
      <c r="E463" s="53"/>
      <c r="F463" s="53"/>
      <c r="G463" s="53"/>
      <c r="H463" s="120"/>
      <c r="I463" s="55">
        <f t="shared" si="175"/>
        <v>0</v>
      </c>
      <c r="J463" s="58" t="e">
        <f t="shared" si="164"/>
        <v>#DIV/0!</v>
      </c>
      <c r="K463" s="53"/>
      <c r="L463" s="53"/>
      <c r="M463" s="53"/>
      <c r="N463" s="53"/>
      <c r="O463" s="120"/>
      <c r="P463" s="55">
        <f t="shared" si="160"/>
        <v>0</v>
      </c>
      <c r="Q463" s="54" t="e">
        <f t="shared" si="161"/>
        <v>#DIV/0!</v>
      </c>
      <c r="R463" s="478"/>
      <c r="S463" s="476"/>
      <c r="T463" s="484"/>
      <c r="U463" s="482"/>
    </row>
    <row r="464" spans="2:21" ht="12.75" hidden="1" customHeight="1" x14ac:dyDescent="0.2">
      <c r="B464" s="491">
        <v>48</v>
      </c>
      <c r="C464" s="472"/>
      <c r="D464" s="68">
        <v>33</v>
      </c>
      <c r="E464" s="68"/>
      <c r="F464" s="53"/>
      <c r="G464" s="53"/>
      <c r="H464" s="120"/>
      <c r="I464" s="60">
        <f t="shared" si="175"/>
        <v>33</v>
      </c>
      <c r="J464" s="58">
        <f t="shared" si="164"/>
        <v>132</v>
      </c>
      <c r="K464" s="53"/>
      <c r="L464" s="53"/>
      <c r="M464" s="53"/>
      <c r="N464" s="53"/>
      <c r="O464" s="120"/>
      <c r="P464" s="60">
        <f t="shared" si="160"/>
        <v>0</v>
      </c>
      <c r="Q464" s="59" t="e">
        <f t="shared" si="161"/>
        <v>#DIV/0!</v>
      </c>
      <c r="R464" s="477">
        <f>SUM(D464:H471,K464:O471)</f>
        <v>33</v>
      </c>
      <c r="S464" s="475">
        <f t="shared" ref="S464" si="178">AVERAGE(D464:H471,K464:O471)*4</f>
        <v>132</v>
      </c>
      <c r="T464" s="483">
        <f>MAX(D464:H471,K464:O471)</f>
        <v>33</v>
      </c>
      <c r="U464" s="480">
        <f>RANK(S464,$S$88:$S$720)+COUNTIF($S$88:S464,S464)-1</f>
        <v>43</v>
      </c>
    </row>
    <row r="465" spans="2:21" ht="12.75" hidden="1" customHeight="1" x14ac:dyDescent="0.2">
      <c r="B465" s="492"/>
      <c r="C465" s="469"/>
      <c r="D465" s="68"/>
      <c r="E465" s="68"/>
      <c r="F465" s="53"/>
      <c r="G465" s="53"/>
      <c r="H465" s="120"/>
      <c r="I465" s="60">
        <f t="shared" ref="I465" si="179">SUM(D465:H465)</f>
        <v>0</v>
      </c>
      <c r="J465" s="58" t="e">
        <f t="shared" si="164"/>
        <v>#DIV/0!</v>
      </c>
      <c r="K465" s="53"/>
      <c r="L465" s="53"/>
      <c r="M465" s="53"/>
      <c r="N465" s="53"/>
      <c r="O465" s="120"/>
      <c r="P465" s="60">
        <f t="shared" si="160"/>
        <v>0</v>
      </c>
      <c r="Q465" s="59" t="e">
        <f t="shared" si="161"/>
        <v>#DIV/0!</v>
      </c>
      <c r="R465" s="478"/>
      <c r="S465" s="475"/>
      <c r="T465" s="484"/>
      <c r="U465" s="481"/>
    </row>
    <row r="466" spans="2:21" ht="12.75" hidden="1" customHeight="1" x14ac:dyDescent="0.2">
      <c r="B466" s="492"/>
      <c r="C466" s="469"/>
      <c r="D466" s="53"/>
      <c r="E466" s="53"/>
      <c r="F466" s="53"/>
      <c r="G466" s="53"/>
      <c r="H466" s="120"/>
      <c r="I466" s="55">
        <f t="shared" si="175"/>
        <v>0</v>
      </c>
      <c r="J466" s="58" t="e">
        <f t="shared" si="164"/>
        <v>#DIV/0!</v>
      </c>
      <c r="K466" s="53"/>
      <c r="L466" s="53"/>
      <c r="M466" s="53"/>
      <c r="N466" s="53"/>
      <c r="O466" s="120"/>
      <c r="P466" s="55">
        <f t="shared" si="160"/>
        <v>0</v>
      </c>
      <c r="Q466" s="54" t="e">
        <f t="shared" si="161"/>
        <v>#DIV/0!</v>
      </c>
      <c r="R466" s="478"/>
      <c r="S466" s="475"/>
      <c r="T466" s="484"/>
      <c r="U466" s="481"/>
    </row>
    <row r="467" spans="2:21" ht="12.75" hidden="1" customHeight="1" x14ac:dyDescent="0.2">
      <c r="B467" s="492"/>
      <c r="C467" s="469"/>
      <c r="D467" s="53"/>
      <c r="E467" s="53"/>
      <c r="F467" s="53"/>
      <c r="G467" s="53"/>
      <c r="H467" s="120"/>
      <c r="I467" s="55">
        <f t="shared" si="175"/>
        <v>0</v>
      </c>
      <c r="J467" s="58" t="e">
        <f t="shared" si="164"/>
        <v>#DIV/0!</v>
      </c>
      <c r="K467" s="53"/>
      <c r="L467" s="53"/>
      <c r="M467" s="53"/>
      <c r="N467" s="53"/>
      <c r="O467" s="120"/>
      <c r="P467" s="55">
        <f t="shared" si="160"/>
        <v>0</v>
      </c>
      <c r="Q467" s="54" t="e">
        <f t="shared" si="161"/>
        <v>#DIV/0!</v>
      </c>
      <c r="R467" s="478"/>
      <c r="S467" s="475"/>
      <c r="T467" s="484"/>
      <c r="U467" s="481"/>
    </row>
    <row r="468" spans="2:21" ht="12.75" hidden="1" customHeight="1" x14ac:dyDescent="0.2">
      <c r="B468" s="492"/>
      <c r="C468" s="470"/>
      <c r="D468" s="53"/>
      <c r="E468" s="53"/>
      <c r="F468" s="53"/>
      <c r="G468" s="53"/>
      <c r="H468" s="120"/>
      <c r="I468" s="55">
        <f t="shared" si="175"/>
        <v>0</v>
      </c>
      <c r="J468" s="58" t="e">
        <f t="shared" si="164"/>
        <v>#DIV/0!</v>
      </c>
      <c r="K468" s="53"/>
      <c r="L468" s="53"/>
      <c r="M468" s="53"/>
      <c r="N468" s="53"/>
      <c r="O468" s="120"/>
      <c r="P468" s="55">
        <f t="shared" si="160"/>
        <v>0</v>
      </c>
      <c r="Q468" s="54" t="e">
        <f t="shared" si="161"/>
        <v>#DIV/0!</v>
      </c>
      <c r="R468" s="478"/>
      <c r="S468" s="475"/>
      <c r="T468" s="484"/>
      <c r="U468" s="481"/>
    </row>
    <row r="469" spans="2:21" ht="12.75" hidden="1" customHeight="1" x14ac:dyDescent="0.2">
      <c r="B469" s="492"/>
      <c r="C469" s="470"/>
      <c r="D469" s="53"/>
      <c r="E469" s="53"/>
      <c r="F469" s="53"/>
      <c r="G469" s="53"/>
      <c r="H469" s="120"/>
      <c r="I469" s="55">
        <f t="shared" si="175"/>
        <v>0</v>
      </c>
      <c r="J469" s="58" t="e">
        <f t="shared" si="164"/>
        <v>#DIV/0!</v>
      </c>
      <c r="K469" s="53"/>
      <c r="L469" s="53"/>
      <c r="M469" s="53"/>
      <c r="N469" s="53"/>
      <c r="O469" s="120"/>
      <c r="P469" s="55">
        <f t="shared" si="160"/>
        <v>0</v>
      </c>
      <c r="Q469" s="54" t="e">
        <f t="shared" si="161"/>
        <v>#DIV/0!</v>
      </c>
      <c r="R469" s="478"/>
      <c r="S469" s="475"/>
      <c r="T469" s="484"/>
      <c r="U469" s="481"/>
    </row>
    <row r="470" spans="2:21" ht="10.5" hidden="1" customHeight="1" x14ac:dyDescent="0.2">
      <c r="B470" s="492"/>
      <c r="C470" s="470"/>
      <c r="D470" s="53"/>
      <c r="E470" s="53"/>
      <c r="F470" s="53"/>
      <c r="G470" s="53"/>
      <c r="H470" s="120"/>
      <c r="I470" s="55">
        <f t="shared" si="175"/>
        <v>0</v>
      </c>
      <c r="J470" s="58" t="e">
        <f t="shared" si="164"/>
        <v>#DIV/0!</v>
      </c>
      <c r="K470" s="53"/>
      <c r="L470" s="53"/>
      <c r="M470" s="53"/>
      <c r="N470" s="53"/>
      <c r="O470" s="120"/>
      <c r="P470" s="55">
        <f t="shared" si="160"/>
        <v>0</v>
      </c>
      <c r="Q470" s="54" t="e">
        <f t="shared" si="161"/>
        <v>#DIV/0!</v>
      </c>
      <c r="R470" s="478"/>
      <c r="S470" s="475"/>
      <c r="T470" s="484"/>
      <c r="U470" s="481"/>
    </row>
    <row r="471" spans="2:21" ht="12.75" hidden="1" customHeight="1" thickBot="1" x14ac:dyDescent="0.25">
      <c r="B471" s="493"/>
      <c r="C471" s="471"/>
      <c r="D471" s="53"/>
      <c r="E471" s="53"/>
      <c r="F471" s="53"/>
      <c r="G471" s="53"/>
      <c r="H471" s="120"/>
      <c r="I471" s="52">
        <f t="shared" si="175"/>
        <v>0</v>
      </c>
      <c r="J471" s="58" t="e">
        <f t="shared" si="164"/>
        <v>#DIV/0!</v>
      </c>
      <c r="K471" s="53"/>
      <c r="L471" s="53"/>
      <c r="M471" s="53"/>
      <c r="N471" s="53"/>
      <c r="O471" s="120"/>
      <c r="P471" s="52">
        <f t="shared" si="160"/>
        <v>0</v>
      </c>
      <c r="Q471" s="51" t="e">
        <f t="shared" si="161"/>
        <v>#DIV/0!</v>
      </c>
      <c r="R471" s="479"/>
      <c r="S471" s="476"/>
      <c r="T471" s="485"/>
      <c r="U471" s="482"/>
    </row>
    <row r="472" spans="2:21" ht="12.75" hidden="1" customHeight="1" x14ac:dyDescent="0.2">
      <c r="B472" s="491">
        <v>49</v>
      </c>
      <c r="C472" s="472"/>
      <c r="D472" s="68">
        <v>32</v>
      </c>
      <c r="E472" s="68"/>
      <c r="F472" s="53"/>
      <c r="G472" s="53"/>
      <c r="H472" s="120"/>
      <c r="I472" s="60">
        <f t="shared" si="175"/>
        <v>32</v>
      </c>
      <c r="J472" s="58">
        <f t="shared" si="164"/>
        <v>128</v>
      </c>
      <c r="K472" s="53"/>
      <c r="L472" s="53"/>
      <c r="M472" s="53"/>
      <c r="N472" s="53"/>
      <c r="O472" s="120"/>
      <c r="P472" s="60">
        <f t="shared" ref="P472:P535" si="180">SUM(K472:O472)</f>
        <v>0</v>
      </c>
      <c r="Q472" s="59" t="e">
        <f t="shared" ref="Q472:Q535" si="181">AVERAGE(K472:O472)</f>
        <v>#DIV/0!</v>
      </c>
      <c r="R472" s="477">
        <f>SUM(D472:H479,K472:O479)</f>
        <v>32</v>
      </c>
      <c r="S472" s="475">
        <f t="shared" ref="S472" si="182">AVERAGE(D472:H479,K472:O479)*4</f>
        <v>128</v>
      </c>
      <c r="T472" s="483">
        <f>MAX(D472:H479,K472:O479)</f>
        <v>32</v>
      </c>
      <c r="U472" s="480">
        <f>RANK(S472,$S$88:$S$720)+COUNTIF($S$88:S472,S472)-1</f>
        <v>44</v>
      </c>
    </row>
    <row r="473" spans="2:21" ht="12.75" hidden="1" customHeight="1" x14ac:dyDescent="0.2">
      <c r="B473" s="492"/>
      <c r="C473" s="469"/>
      <c r="D473" s="68"/>
      <c r="E473" s="68"/>
      <c r="F473" s="53"/>
      <c r="G473" s="53"/>
      <c r="H473" s="120"/>
      <c r="I473" s="60">
        <f t="shared" ref="I473" si="183">SUM(D473:H473)</f>
        <v>0</v>
      </c>
      <c r="J473" s="58" t="e">
        <f t="shared" ref="J473:J536" si="184">AVERAGE(D473:H473)*4</f>
        <v>#DIV/0!</v>
      </c>
      <c r="K473" s="53"/>
      <c r="L473" s="53"/>
      <c r="M473" s="53"/>
      <c r="N473" s="53"/>
      <c r="O473" s="120"/>
      <c r="P473" s="60">
        <f t="shared" si="180"/>
        <v>0</v>
      </c>
      <c r="Q473" s="59" t="e">
        <f t="shared" si="181"/>
        <v>#DIV/0!</v>
      </c>
      <c r="R473" s="478"/>
      <c r="S473" s="475"/>
      <c r="T473" s="484"/>
      <c r="U473" s="481"/>
    </row>
    <row r="474" spans="2:21" ht="12.75" hidden="1" customHeight="1" x14ac:dyDescent="0.2">
      <c r="B474" s="492"/>
      <c r="C474" s="469"/>
      <c r="D474" s="53"/>
      <c r="E474" s="53"/>
      <c r="F474" s="53"/>
      <c r="G474" s="53"/>
      <c r="H474" s="120"/>
      <c r="I474" s="55">
        <f t="shared" si="175"/>
        <v>0</v>
      </c>
      <c r="J474" s="58" t="e">
        <f t="shared" si="184"/>
        <v>#DIV/0!</v>
      </c>
      <c r="K474" s="53"/>
      <c r="L474" s="53"/>
      <c r="M474" s="53"/>
      <c r="N474" s="53"/>
      <c r="O474" s="120"/>
      <c r="P474" s="55">
        <f t="shared" si="180"/>
        <v>0</v>
      </c>
      <c r="Q474" s="54" t="e">
        <f t="shared" si="181"/>
        <v>#DIV/0!</v>
      </c>
      <c r="R474" s="478"/>
      <c r="S474" s="475"/>
      <c r="T474" s="484"/>
      <c r="U474" s="481"/>
    </row>
    <row r="475" spans="2:21" ht="12.75" hidden="1" customHeight="1" x14ac:dyDescent="0.2">
      <c r="B475" s="492"/>
      <c r="C475" s="469"/>
      <c r="D475" s="53"/>
      <c r="E475" s="53"/>
      <c r="F475" s="53"/>
      <c r="G475" s="53"/>
      <c r="H475" s="120"/>
      <c r="I475" s="55">
        <f t="shared" si="175"/>
        <v>0</v>
      </c>
      <c r="J475" s="58" t="e">
        <f t="shared" si="184"/>
        <v>#DIV/0!</v>
      </c>
      <c r="K475" s="53"/>
      <c r="L475" s="53"/>
      <c r="M475" s="53"/>
      <c r="N475" s="53"/>
      <c r="O475" s="120"/>
      <c r="P475" s="55">
        <f t="shared" si="180"/>
        <v>0</v>
      </c>
      <c r="Q475" s="54" t="e">
        <f t="shared" si="181"/>
        <v>#DIV/0!</v>
      </c>
      <c r="R475" s="478"/>
      <c r="S475" s="475"/>
      <c r="T475" s="484"/>
      <c r="U475" s="481"/>
    </row>
    <row r="476" spans="2:21" ht="12.75" hidden="1" customHeight="1" x14ac:dyDescent="0.2">
      <c r="B476" s="492"/>
      <c r="C476" s="470"/>
      <c r="D476" s="53"/>
      <c r="E476" s="53"/>
      <c r="F476" s="53"/>
      <c r="G476" s="53"/>
      <c r="H476" s="120"/>
      <c r="I476" s="55">
        <f t="shared" si="175"/>
        <v>0</v>
      </c>
      <c r="J476" s="58" t="e">
        <f t="shared" si="184"/>
        <v>#DIV/0!</v>
      </c>
      <c r="K476" s="53"/>
      <c r="L476" s="53"/>
      <c r="M476" s="53"/>
      <c r="N476" s="53"/>
      <c r="O476" s="120"/>
      <c r="P476" s="55">
        <f t="shared" si="180"/>
        <v>0</v>
      </c>
      <c r="Q476" s="54" t="e">
        <f t="shared" si="181"/>
        <v>#DIV/0!</v>
      </c>
      <c r="R476" s="478"/>
      <c r="S476" s="475"/>
      <c r="T476" s="484"/>
      <c r="U476" s="481"/>
    </row>
    <row r="477" spans="2:21" ht="12.75" hidden="1" customHeight="1" x14ac:dyDescent="0.2">
      <c r="B477" s="492"/>
      <c r="C477" s="470"/>
      <c r="D477" s="53"/>
      <c r="E477" s="53"/>
      <c r="F477" s="53"/>
      <c r="G477" s="53"/>
      <c r="H477" s="120"/>
      <c r="I477" s="55">
        <f t="shared" si="175"/>
        <v>0</v>
      </c>
      <c r="J477" s="58" t="e">
        <f t="shared" si="184"/>
        <v>#DIV/0!</v>
      </c>
      <c r="K477" s="53"/>
      <c r="L477" s="53"/>
      <c r="M477" s="53"/>
      <c r="N477" s="53"/>
      <c r="O477" s="120"/>
      <c r="P477" s="55">
        <f t="shared" si="180"/>
        <v>0</v>
      </c>
      <c r="Q477" s="54" t="e">
        <f t="shared" si="181"/>
        <v>#DIV/0!</v>
      </c>
      <c r="R477" s="478"/>
      <c r="S477" s="475"/>
      <c r="T477" s="484"/>
      <c r="U477" s="481"/>
    </row>
    <row r="478" spans="2:21" ht="12.75" hidden="1" customHeight="1" x14ac:dyDescent="0.2">
      <c r="B478" s="492"/>
      <c r="C478" s="470"/>
      <c r="D478" s="53"/>
      <c r="E478" s="53"/>
      <c r="F478" s="53"/>
      <c r="G478" s="53"/>
      <c r="H478" s="120"/>
      <c r="I478" s="55">
        <f t="shared" si="175"/>
        <v>0</v>
      </c>
      <c r="J478" s="58" t="e">
        <f t="shared" si="184"/>
        <v>#DIV/0!</v>
      </c>
      <c r="K478" s="53"/>
      <c r="L478" s="53"/>
      <c r="M478" s="53"/>
      <c r="N478" s="53"/>
      <c r="O478" s="120"/>
      <c r="P478" s="55">
        <f t="shared" si="180"/>
        <v>0</v>
      </c>
      <c r="Q478" s="54" t="e">
        <f t="shared" si="181"/>
        <v>#DIV/0!</v>
      </c>
      <c r="R478" s="478"/>
      <c r="S478" s="475"/>
      <c r="T478" s="484"/>
      <c r="U478" s="481"/>
    </row>
    <row r="479" spans="2:21" ht="12.75" hidden="1" customHeight="1" thickBot="1" x14ac:dyDescent="0.25">
      <c r="B479" s="493"/>
      <c r="C479" s="471"/>
      <c r="D479" s="53"/>
      <c r="E479" s="53"/>
      <c r="F479" s="53"/>
      <c r="G479" s="53"/>
      <c r="H479" s="120"/>
      <c r="I479" s="52">
        <f t="shared" si="175"/>
        <v>0</v>
      </c>
      <c r="J479" s="58" t="e">
        <f t="shared" si="184"/>
        <v>#DIV/0!</v>
      </c>
      <c r="K479" s="53"/>
      <c r="L479" s="53"/>
      <c r="M479" s="53"/>
      <c r="N479" s="53"/>
      <c r="O479" s="120"/>
      <c r="P479" s="52">
        <f t="shared" si="180"/>
        <v>0</v>
      </c>
      <c r="Q479" s="51" t="e">
        <f t="shared" si="181"/>
        <v>#DIV/0!</v>
      </c>
      <c r="R479" s="479"/>
      <c r="S479" s="476"/>
      <c r="T479" s="485"/>
      <c r="U479" s="482"/>
    </row>
    <row r="480" spans="2:21" ht="12.75" hidden="1" customHeight="1" x14ac:dyDescent="0.2">
      <c r="B480" s="491">
        <v>50</v>
      </c>
      <c r="C480" s="469"/>
      <c r="D480" s="68">
        <v>31</v>
      </c>
      <c r="E480" s="68"/>
      <c r="F480" s="53"/>
      <c r="G480" s="53"/>
      <c r="H480" s="120"/>
      <c r="I480" s="57">
        <f t="shared" si="175"/>
        <v>31</v>
      </c>
      <c r="J480" s="58">
        <f t="shared" si="184"/>
        <v>124</v>
      </c>
      <c r="K480" s="53"/>
      <c r="L480" s="53"/>
      <c r="M480" s="53"/>
      <c r="N480" s="53"/>
      <c r="O480" s="120"/>
      <c r="P480" s="57">
        <f t="shared" si="180"/>
        <v>0</v>
      </c>
      <c r="Q480" s="56" t="e">
        <f t="shared" si="181"/>
        <v>#DIV/0!</v>
      </c>
      <c r="R480" s="473">
        <f>SUM(D480:H487,K480:O487)</f>
        <v>31</v>
      </c>
      <c r="S480" s="475">
        <f t="shared" ref="S480" si="185">AVERAGE(D480:H487,K480:O487)*4</f>
        <v>124</v>
      </c>
      <c r="T480" s="486">
        <f>MAX(D480:H487,K480:O487)</f>
        <v>31</v>
      </c>
      <c r="U480" s="480">
        <f>RANK(S480,$S$88:$S$720)+COUNTIF($S$88:S480,S480)-1</f>
        <v>45</v>
      </c>
    </row>
    <row r="481" spans="2:21" ht="12.75" hidden="1" customHeight="1" x14ac:dyDescent="0.2">
      <c r="B481" s="492"/>
      <c r="C481" s="469"/>
      <c r="D481" s="68"/>
      <c r="E481" s="68"/>
      <c r="F481" s="53"/>
      <c r="G481" s="53"/>
      <c r="H481" s="120"/>
      <c r="I481" s="115">
        <f t="shared" ref="I481" si="186">SUM(D481:H481)</f>
        <v>0</v>
      </c>
      <c r="J481" s="58" t="e">
        <f t="shared" si="184"/>
        <v>#DIV/0!</v>
      </c>
      <c r="K481" s="53"/>
      <c r="L481" s="53"/>
      <c r="M481" s="53"/>
      <c r="N481" s="53"/>
      <c r="O481" s="120"/>
      <c r="P481" s="115">
        <f t="shared" si="180"/>
        <v>0</v>
      </c>
      <c r="Q481" s="56" t="e">
        <f t="shared" si="181"/>
        <v>#DIV/0!</v>
      </c>
      <c r="R481" s="473"/>
      <c r="S481" s="475"/>
      <c r="T481" s="486"/>
      <c r="U481" s="481"/>
    </row>
    <row r="482" spans="2:21" ht="12.75" hidden="1" customHeight="1" x14ac:dyDescent="0.2">
      <c r="B482" s="492"/>
      <c r="C482" s="469"/>
      <c r="D482" s="53"/>
      <c r="E482" s="53"/>
      <c r="F482" s="53"/>
      <c r="G482" s="53"/>
      <c r="H482" s="120"/>
      <c r="I482" s="55">
        <f t="shared" si="175"/>
        <v>0</v>
      </c>
      <c r="J482" s="58" t="e">
        <f t="shared" si="184"/>
        <v>#DIV/0!</v>
      </c>
      <c r="K482" s="53"/>
      <c r="L482" s="53"/>
      <c r="M482" s="53"/>
      <c r="N482" s="53"/>
      <c r="O482" s="120"/>
      <c r="P482" s="55">
        <f t="shared" si="180"/>
        <v>0</v>
      </c>
      <c r="Q482" s="54" t="e">
        <f t="shared" si="181"/>
        <v>#DIV/0!</v>
      </c>
      <c r="R482" s="474"/>
      <c r="S482" s="475"/>
      <c r="T482" s="487"/>
      <c r="U482" s="481"/>
    </row>
    <row r="483" spans="2:21" ht="12.75" hidden="1" customHeight="1" x14ac:dyDescent="0.2">
      <c r="B483" s="492"/>
      <c r="C483" s="469"/>
      <c r="D483" s="53"/>
      <c r="E483" s="53"/>
      <c r="F483" s="53"/>
      <c r="G483" s="53"/>
      <c r="H483" s="120"/>
      <c r="I483" s="55">
        <f t="shared" si="175"/>
        <v>0</v>
      </c>
      <c r="J483" s="58" t="e">
        <f t="shared" si="184"/>
        <v>#DIV/0!</v>
      </c>
      <c r="K483" s="53"/>
      <c r="L483" s="53"/>
      <c r="M483" s="53"/>
      <c r="N483" s="53"/>
      <c r="O483" s="120"/>
      <c r="P483" s="55">
        <f t="shared" si="180"/>
        <v>0</v>
      </c>
      <c r="Q483" s="54" t="e">
        <f t="shared" si="181"/>
        <v>#DIV/0!</v>
      </c>
      <c r="R483" s="474"/>
      <c r="S483" s="475"/>
      <c r="T483" s="487"/>
      <c r="U483" s="481"/>
    </row>
    <row r="484" spans="2:21" ht="12.75" hidden="1" customHeight="1" x14ac:dyDescent="0.2">
      <c r="B484" s="492"/>
      <c r="C484" s="470"/>
      <c r="D484" s="53"/>
      <c r="E484" s="53"/>
      <c r="F484" s="53"/>
      <c r="G484" s="53"/>
      <c r="H484" s="120"/>
      <c r="I484" s="55">
        <f t="shared" si="175"/>
        <v>0</v>
      </c>
      <c r="J484" s="58" t="e">
        <f t="shared" si="184"/>
        <v>#DIV/0!</v>
      </c>
      <c r="K484" s="53"/>
      <c r="L484" s="53"/>
      <c r="M484" s="53"/>
      <c r="N484" s="53"/>
      <c r="O484" s="120"/>
      <c r="P484" s="55">
        <f t="shared" si="180"/>
        <v>0</v>
      </c>
      <c r="Q484" s="54" t="e">
        <f t="shared" si="181"/>
        <v>#DIV/0!</v>
      </c>
      <c r="R484" s="474"/>
      <c r="S484" s="475"/>
      <c r="T484" s="487"/>
      <c r="U484" s="481"/>
    </row>
    <row r="485" spans="2:21" ht="12.75" hidden="1" customHeight="1" x14ac:dyDescent="0.2">
      <c r="B485" s="492"/>
      <c r="C485" s="470"/>
      <c r="D485" s="53"/>
      <c r="E485" s="53"/>
      <c r="F485" s="53"/>
      <c r="G485" s="53"/>
      <c r="H485" s="120"/>
      <c r="I485" s="55">
        <f t="shared" si="175"/>
        <v>0</v>
      </c>
      <c r="J485" s="58" t="e">
        <f t="shared" si="184"/>
        <v>#DIV/0!</v>
      </c>
      <c r="K485" s="53"/>
      <c r="L485" s="53"/>
      <c r="M485" s="53"/>
      <c r="N485" s="53"/>
      <c r="O485" s="120"/>
      <c r="P485" s="55">
        <f t="shared" si="180"/>
        <v>0</v>
      </c>
      <c r="Q485" s="54" t="e">
        <f t="shared" si="181"/>
        <v>#DIV/0!</v>
      </c>
      <c r="R485" s="474"/>
      <c r="S485" s="475"/>
      <c r="T485" s="487"/>
      <c r="U485" s="481"/>
    </row>
    <row r="486" spans="2:21" ht="12.75" hidden="1" customHeight="1" x14ac:dyDescent="0.2">
      <c r="B486" s="492"/>
      <c r="C486" s="470"/>
      <c r="D486" s="53"/>
      <c r="E486" s="53"/>
      <c r="F486" s="53"/>
      <c r="G486" s="53"/>
      <c r="H486" s="120"/>
      <c r="I486" s="55">
        <f t="shared" si="175"/>
        <v>0</v>
      </c>
      <c r="J486" s="58" t="e">
        <f t="shared" si="184"/>
        <v>#DIV/0!</v>
      </c>
      <c r="K486" s="53"/>
      <c r="L486" s="53"/>
      <c r="M486" s="53"/>
      <c r="N486" s="53"/>
      <c r="O486" s="120"/>
      <c r="P486" s="55">
        <f t="shared" si="180"/>
        <v>0</v>
      </c>
      <c r="Q486" s="54" t="e">
        <f t="shared" si="181"/>
        <v>#DIV/0!</v>
      </c>
      <c r="R486" s="474"/>
      <c r="S486" s="475"/>
      <c r="T486" s="487"/>
      <c r="U486" s="481"/>
    </row>
    <row r="487" spans="2:21" ht="12.75" hidden="1" customHeight="1" thickBot="1" x14ac:dyDescent="0.25">
      <c r="B487" s="493"/>
      <c r="C487" s="471"/>
      <c r="D487" s="53"/>
      <c r="E487" s="53"/>
      <c r="F487" s="53"/>
      <c r="G487" s="53"/>
      <c r="H487" s="120"/>
      <c r="I487" s="52">
        <f t="shared" si="175"/>
        <v>0</v>
      </c>
      <c r="J487" s="58" t="e">
        <f t="shared" si="184"/>
        <v>#DIV/0!</v>
      </c>
      <c r="K487" s="53"/>
      <c r="L487" s="53"/>
      <c r="M487" s="53"/>
      <c r="N487" s="53"/>
      <c r="O487" s="120"/>
      <c r="P487" s="52">
        <f t="shared" si="180"/>
        <v>0</v>
      </c>
      <c r="Q487" s="51" t="e">
        <f t="shared" si="181"/>
        <v>#DIV/0!</v>
      </c>
      <c r="R487" s="474"/>
      <c r="S487" s="476"/>
      <c r="T487" s="487"/>
      <c r="U487" s="482"/>
    </row>
    <row r="488" spans="2:21" ht="12.75" hidden="1" customHeight="1" x14ac:dyDescent="0.2">
      <c r="B488" s="491">
        <v>51</v>
      </c>
      <c r="C488" s="472"/>
      <c r="D488" s="68">
        <v>30</v>
      </c>
      <c r="E488" s="68"/>
      <c r="F488" s="53"/>
      <c r="G488" s="53"/>
      <c r="H488" s="120"/>
      <c r="I488" s="57">
        <f t="shared" si="175"/>
        <v>30</v>
      </c>
      <c r="J488" s="58">
        <f t="shared" si="184"/>
        <v>120</v>
      </c>
      <c r="K488" s="53"/>
      <c r="L488" s="53"/>
      <c r="M488" s="53"/>
      <c r="N488" s="53"/>
      <c r="O488" s="120"/>
      <c r="P488" s="57">
        <f t="shared" si="180"/>
        <v>0</v>
      </c>
      <c r="Q488" s="56" t="e">
        <f t="shared" si="181"/>
        <v>#DIV/0!</v>
      </c>
      <c r="R488" s="478">
        <f>SUM(D488:H495,K488:O495)</f>
        <v>30</v>
      </c>
      <c r="S488" s="475">
        <f t="shared" ref="S488" si="187">AVERAGE(D488:H495,K488:O495)*4</f>
        <v>120</v>
      </c>
      <c r="T488" s="484">
        <f>MAX(D488:H495,K488:O495)</f>
        <v>30</v>
      </c>
      <c r="U488" s="480">
        <f>RANK(S488,$S$88:$S$720)+COUNTIF($S$88:S488,S488)-1</f>
        <v>46</v>
      </c>
    </row>
    <row r="489" spans="2:21" ht="12.75" hidden="1" customHeight="1" x14ac:dyDescent="0.2">
      <c r="B489" s="492"/>
      <c r="C489" s="469"/>
      <c r="D489" s="68"/>
      <c r="E489" s="68"/>
      <c r="F489" s="53"/>
      <c r="G489" s="53"/>
      <c r="H489" s="120"/>
      <c r="I489" s="115">
        <f t="shared" ref="I489" si="188">SUM(D489:H489)</f>
        <v>0</v>
      </c>
      <c r="J489" s="58" t="e">
        <f t="shared" si="184"/>
        <v>#DIV/0!</v>
      </c>
      <c r="K489" s="53"/>
      <c r="L489" s="53"/>
      <c r="M489" s="53"/>
      <c r="N489" s="53"/>
      <c r="O489" s="120"/>
      <c r="P489" s="115">
        <f t="shared" si="180"/>
        <v>0</v>
      </c>
      <c r="Q489" s="56" t="e">
        <f t="shared" si="181"/>
        <v>#DIV/0!</v>
      </c>
      <c r="R489" s="478"/>
      <c r="S489" s="475"/>
      <c r="T489" s="484"/>
      <c r="U489" s="481"/>
    </row>
    <row r="490" spans="2:21" ht="12.75" hidden="1" customHeight="1" x14ac:dyDescent="0.2">
      <c r="B490" s="492"/>
      <c r="C490" s="469"/>
      <c r="D490" s="53"/>
      <c r="E490" s="53"/>
      <c r="F490" s="53"/>
      <c r="G490" s="53"/>
      <c r="H490" s="120"/>
      <c r="I490" s="55">
        <f t="shared" si="175"/>
        <v>0</v>
      </c>
      <c r="J490" s="58" t="e">
        <f t="shared" si="184"/>
        <v>#DIV/0!</v>
      </c>
      <c r="K490" s="53"/>
      <c r="L490" s="53"/>
      <c r="M490" s="53"/>
      <c r="N490" s="53"/>
      <c r="O490" s="120"/>
      <c r="P490" s="55">
        <f t="shared" si="180"/>
        <v>0</v>
      </c>
      <c r="Q490" s="54" t="e">
        <f t="shared" si="181"/>
        <v>#DIV/0!</v>
      </c>
      <c r="R490" s="478"/>
      <c r="S490" s="475"/>
      <c r="T490" s="484"/>
      <c r="U490" s="481"/>
    </row>
    <row r="491" spans="2:21" ht="12.75" hidden="1" customHeight="1" x14ac:dyDescent="0.2">
      <c r="B491" s="492"/>
      <c r="C491" s="469"/>
      <c r="D491" s="53"/>
      <c r="E491" s="53"/>
      <c r="F491" s="53"/>
      <c r="G491" s="53"/>
      <c r="H491" s="120"/>
      <c r="I491" s="55">
        <f t="shared" si="175"/>
        <v>0</v>
      </c>
      <c r="J491" s="58" t="e">
        <f t="shared" si="184"/>
        <v>#DIV/0!</v>
      </c>
      <c r="K491" s="53"/>
      <c r="L491" s="53"/>
      <c r="M491" s="53"/>
      <c r="N491" s="53"/>
      <c r="O491" s="120"/>
      <c r="P491" s="55">
        <f t="shared" si="180"/>
        <v>0</v>
      </c>
      <c r="Q491" s="54" t="e">
        <f t="shared" si="181"/>
        <v>#DIV/0!</v>
      </c>
      <c r="R491" s="478"/>
      <c r="S491" s="475"/>
      <c r="T491" s="484"/>
      <c r="U491" s="481"/>
    </row>
    <row r="492" spans="2:21" ht="12.75" hidden="1" customHeight="1" x14ac:dyDescent="0.2">
      <c r="B492" s="492"/>
      <c r="C492" s="470"/>
      <c r="D492" s="53"/>
      <c r="E492" s="53"/>
      <c r="F492" s="53"/>
      <c r="G492" s="53"/>
      <c r="H492" s="120"/>
      <c r="I492" s="55">
        <f t="shared" si="175"/>
        <v>0</v>
      </c>
      <c r="J492" s="58" t="e">
        <f t="shared" si="184"/>
        <v>#DIV/0!</v>
      </c>
      <c r="K492" s="53"/>
      <c r="L492" s="53"/>
      <c r="M492" s="53"/>
      <c r="N492" s="53"/>
      <c r="O492" s="120"/>
      <c r="P492" s="55">
        <f t="shared" si="180"/>
        <v>0</v>
      </c>
      <c r="Q492" s="54" t="e">
        <f t="shared" si="181"/>
        <v>#DIV/0!</v>
      </c>
      <c r="R492" s="478"/>
      <c r="S492" s="475"/>
      <c r="T492" s="484"/>
      <c r="U492" s="481"/>
    </row>
    <row r="493" spans="2:21" ht="12.75" hidden="1" customHeight="1" x14ac:dyDescent="0.2">
      <c r="B493" s="492"/>
      <c r="C493" s="470"/>
      <c r="D493" s="53"/>
      <c r="E493" s="53"/>
      <c r="F493" s="53"/>
      <c r="G493" s="53"/>
      <c r="H493" s="120"/>
      <c r="I493" s="55">
        <f t="shared" si="175"/>
        <v>0</v>
      </c>
      <c r="J493" s="58" t="e">
        <f t="shared" si="184"/>
        <v>#DIV/0!</v>
      </c>
      <c r="K493" s="53"/>
      <c r="L493" s="53"/>
      <c r="M493" s="53"/>
      <c r="N493" s="53"/>
      <c r="O493" s="120"/>
      <c r="P493" s="55">
        <f t="shared" si="180"/>
        <v>0</v>
      </c>
      <c r="Q493" s="54" t="e">
        <f t="shared" si="181"/>
        <v>#DIV/0!</v>
      </c>
      <c r="R493" s="478"/>
      <c r="S493" s="475"/>
      <c r="T493" s="484"/>
      <c r="U493" s="481"/>
    </row>
    <row r="494" spans="2:21" ht="12.75" hidden="1" customHeight="1" x14ac:dyDescent="0.2">
      <c r="B494" s="492"/>
      <c r="C494" s="470"/>
      <c r="D494" s="53"/>
      <c r="E494" s="53"/>
      <c r="F494" s="53"/>
      <c r="G494" s="53"/>
      <c r="H494" s="120"/>
      <c r="I494" s="55">
        <f t="shared" si="175"/>
        <v>0</v>
      </c>
      <c r="J494" s="58" t="e">
        <f t="shared" si="184"/>
        <v>#DIV/0!</v>
      </c>
      <c r="K494" s="53"/>
      <c r="L494" s="53"/>
      <c r="M494" s="53"/>
      <c r="N494" s="53"/>
      <c r="O494" s="120"/>
      <c r="P494" s="55">
        <f t="shared" si="180"/>
        <v>0</v>
      </c>
      <c r="Q494" s="54" t="e">
        <f t="shared" si="181"/>
        <v>#DIV/0!</v>
      </c>
      <c r="R494" s="478"/>
      <c r="S494" s="475"/>
      <c r="T494" s="484"/>
      <c r="U494" s="481"/>
    </row>
    <row r="495" spans="2:21" ht="12.75" hidden="1" customHeight="1" thickBot="1" x14ac:dyDescent="0.25">
      <c r="B495" s="493"/>
      <c r="C495" s="471"/>
      <c r="D495" s="53"/>
      <c r="E495" s="53"/>
      <c r="F495" s="53"/>
      <c r="G495" s="53"/>
      <c r="H495" s="120"/>
      <c r="I495" s="62">
        <f t="shared" si="175"/>
        <v>0</v>
      </c>
      <c r="J495" s="58" t="e">
        <f t="shared" si="184"/>
        <v>#DIV/0!</v>
      </c>
      <c r="K495" s="53"/>
      <c r="L495" s="53"/>
      <c r="M495" s="53"/>
      <c r="N495" s="53"/>
      <c r="O495" s="120"/>
      <c r="P495" s="62">
        <f t="shared" si="180"/>
        <v>0</v>
      </c>
      <c r="Q495" s="56" t="e">
        <f t="shared" si="181"/>
        <v>#DIV/0!</v>
      </c>
      <c r="R495" s="478"/>
      <c r="S495" s="476"/>
      <c r="T495" s="484"/>
      <c r="U495" s="482"/>
    </row>
    <row r="496" spans="2:21" ht="12.75" hidden="1" customHeight="1" x14ac:dyDescent="0.2">
      <c r="B496" s="491">
        <v>52</v>
      </c>
      <c r="C496" s="472"/>
      <c r="D496" s="68">
        <v>29</v>
      </c>
      <c r="E496" s="68"/>
      <c r="F496" s="53"/>
      <c r="G496" s="53"/>
      <c r="H496" s="120"/>
      <c r="I496" s="60">
        <f t="shared" si="175"/>
        <v>29</v>
      </c>
      <c r="J496" s="58">
        <f t="shared" si="184"/>
        <v>116</v>
      </c>
      <c r="K496" s="53"/>
      <c r="L496" s="53"/>
      <c r="M496" s="53"/>
      <c r="N496" s="53"/>
      <c r="O496" s="120"/>
      <c r="P496" s="60">
        <f t="shared" si="180"/>
        <v>0</v>
      </c>
      <c r="Q496" s="59" t="e">
        <f t="shared" si="181"/>
        <v>#DIV/0!</v>
      </c>
      <c r="R496" s="477">
        <f>SUM(D496:H503,K496:O503)</f>
        <v>29</v>
      </c>
      <c r="S496" s="475">
        <f t="shared" ref="S496" si="189">AVERAGE(D496:H503,K496:O503)*4</f>
        <v>116</v>
      </c>
      <c r="T496" s="483">
        <f>MAX(D496:H503,K496:O503)</f>
        <v>29</v>
      </c>
      <c r="U496" s="480">
        <f>RANK(S496,$S$88:$S$720)+COUNTIF($S$88:S496,S496)-1</f>
        <v>47</v>
      </c>
    </row>
    <row r="497" spans="2:21" ht="3" hidden="1" customHeight="1" x14ac:dyDescent="0.2">
      <c r="B497" s="492"/>
      <c r="C497" s="469"/>
      <c r="D497" s="68"/>
      <c r="E497" s="68"/>
      <c r="F497" s="53"/>
      <c r="G497" s="53"/>
      <c r="H497" s="120"/>
      <c r="I497" s="60">
        <f t="shared" ref="I497" si="190">SUM(D497:H497)</f>
        <v>0</v>
      </c>
      <c r="J497" s="58" t="e">
        <f t="shared" si="184"/>
        <v>#DIV/0!</v>
      </c>
      <c r="K497" s="53"/>
      <c r="L497" s="53"/>
      <c r="M497" s="53"/>
      <c r="N497" s="53"/>
      <c r="O497" s="120"/>
      <c r="P497" s="60">
        <f t="shared" si="180"/>
        <v>0</v>
      </c>
      <c r="Q497" s="59" t="e">
        <f t="shared" si="181"/>
        <v>#DIV/0!</v>
      </c>
      <c r="R497" s="478"/>
      <c r="S497" s="475"/>
      <c r="T497" s="484"/>
      <c r="U497" s="481"/>
    </row>
    <row r="498" spans="2:21" ht="12.75" hidden="1" customHeight="1" x14ac:dyDescent="0.2">
      <c r="B498" s="492"/>
      <c r="C498" s="469"/>
      <c r="D498" s="53"/>
      <c r="E498" s="53"/>
      <c r="F498" s="53"/>
      <c r="G498" s="53"/>
      <c r="H498" s="120"/>
      <c r="I498" s="55">
        <f t="shared" si="175"/>
        <v>0</v>
      </c>
      <c r="J498" s="58" t="e">
        <f t="shared" si="184"/>
        <v>#DIV/0!</v>
      </c>
      <c r="K498" s="53"/>
      <c r="L498" s="53"/>
      <c r="M498" s="53"/>
      <c r="N498" s="53"/>
      <c r="O498" s="120"/>
      <c r="P498" s="55">
        <f t="shared" si="180"/>
        <v>0</v>
      </c>
      <c r="Q498" s="54" t="e">
        <f t="shared" si="181"/>
        <v>#DIV/0!</v>
      </c>
      <c r="R498" s="478"/>
      <c r="S498" s="475"/>
      <c r="T498" s="484"/>
      <c r="U498" s="481"/>
    </row>
    <row r="499" spans="2:21" ht="12.75" hidden="1" customHeight="1" x14ac:dyDescent="0.2">
      <c r="B499" s="492"/>
      <c r="C499" s="469"/>
      <c r="D499" s="53"/>
      <c r="E499" s="53"/>
      <c r="F499" s="53"/>
      <c r="G499" s="53"/>
      <c r="H499" s="120"/>
      <c r="I499" s="55">
        <f t="shared" si="175"/>
        <v>0</v>
      </c>
      <c r="J499" s="58" t="e">
        <f t="shared" si="184"/>
        <v>#DIV/0!</v>
      </c>
      <c r="K499" s="53"/>
      <c r="L499" s="53"/>
      <c r="M499" s="53"/>
      <c r="N499" s="53"/>
      <c r="O499" s="120"/>
      <c r="P499" s="55">
        <f t="shared" si="180"/>
        <v>0</v>
      </c>
      <c r="Q499" s="54" t="e">
        <f t="shared" si="181"/>
        <v>#DIV/0!</v>
      </c>
      <c r="R499" s="478"/>
      <c r="S499" s="475"/>
      <c r="T499" s="484"/>
      <c r="U499" s="481"/>
    </row>
    <row r="500" spans="2:21" ht="12.75" hidden="1" customHeight="1" x14ac:dyDescent="0.2">
      <c r="B500" s="492"/>
      <c r="C500" s="470"/>
      <c r="D500" s="53"/>
      <c r="E500" s="53"/>
      <c r="F500" s="53"/>
      <c r="G500" s="53"/>
      <c r="H500" s="120"/>
      <c r="I500" s="55">
        <f t="shared" si="175"/>
        <v>0</v>
      </c>
      <c r="J500" s="58" t="e">
        <f t="shared" si="184"/>
        <v>#DIV/0!</v>
      </c>
      <c r="K500" s="53"/>
      <c r="L500" s="53"/>
      <c r="M500" s="53"/>
      <c r="N500" s="53"/>
      <c r="O500" s="120"/>
      <c r="P500" s="55">
        <f t="shared" si="180"/>
        <v>0</v>
      </c>
      <c r="Q500" s="54" t="e">
        <f t="shared" si="181"/>
        <v>#DIV/0!</v>
      </c>
      <c r="R500" s="478"/>
      <c r="S500" s="475"/>
      <c r="T500" s="484"/>
      <c r="U500" s="481"/>
    </row>
    <row r="501" spans="2:21" ht="12.75" hidden="1" customHeight="1" x14ac:dyDescent="0.2">
      <c r="B501" s="492"/>
      <c r="C501" s="470"/>
      <c r="D501" s="53"/>
      <c r="E501" s="53"/>
      <c r="F501" s="53"/>
      <c r="G501" s="53"/>
      <c r="H501" s="120"/>
      <c r="I501" s="55">
        <f t="shared" si="175"/>
        <v>0</v>
      </c>
      <c r="J501" s="58" t="e">
        <f t="shared" si="184"/>
        <v>#DIV/0!</v>
      </c>
      <c r="K501" s="53"/>
      <c r="L501" s="53"/>
      <c r="M501" s="53"/>
      <c r="N501" s="53"/>
      <c r="O501" s="120"/>
      <c r="P501" s="55">
        <f t="shared" si="180"/>
        <v>0</v>
      </c>
      <c r="Q501" s="54" t="e">
        <f t="shared" si="181"/>
        <v>#DIV/0!</v>
      </c>
      <c r="R501" s="478"/>
      <c r="S501" s="475"/>
      <c r="T501" s="484"/>
      <c r="U501" s="481"/>
    </row>
    <row r="502" spans="2:21" ht="12.75" hidden="1" customHeight="1" x14ac:dyDescent="0.2">
      <c r="B502" s="492"/>
      <c r="C502" s="470"/>
      <c r="D502" s="53"/>
      <c r="E502" s="53"/>
      <c r="F502" s="53"/>
      <c r="G502" s="53"/>
      <c r="H502" s="120"/>
      <c r="I502" s="55">
        <f t="shared" si="175"/>
        <v>0</v>
      </c>
      <c r="J502" s="58" t="e">
        <f t="shared" si="184"/>
        <v>#DIV/0!</v>
      </c>
      <c r="K502" s="53"/>
      <c r="L502" s="53"/>
      <c r="M502" s="53"/>
      <c r="N502" s="53"/>
      <c r="O502" s="120"/>
      <c r="P502" s="55">
        <f t="shared" si="180"/>
        <v>0</v>
      </c>
      <c r="Q502" s="54" t="e">
        <f t="shared" si="181"/>
        <v>#DIV/0!</v>
      </c>
      <c r="R502" s="478"/>
      <c r="S502" s="475"/>
      <c r="T502" s="484"/>
      <c r="U502" s="481"/>
    </row>
    <row r="503" spans="2:21" ht="12.75" hidden="1" customHeight="1" thickBot="1" x14ac:dyDescent="0.25">
      <c r="B503" s="493"/>
      <c r="C503" s="471"/>
      <c r="D503" s="53"/>
      <c r="E503" s="53"/>
      <c r="F503" s="53"/>
      <c r="G503" s="53"/>
      <c r="H503" s="120"/>
      <c r="I503" s="52">
        <f t="shared" si="175"/>
        <v>0</v>
      </c>
      <c r="J503" s="58" t="e">
        <f t="shared" si="184"/>
        <v>#DIV/0!</v>
      </c>
      <c r="K503" s="53"/>
      <c r="L503" s="53"/>
      <c r="M503" s="53"/>
      <c r="N503" s="53"/>
      <c r="O503" s="120"/>
      <c r="P503" s="52">
        <f t="shared" si="180"/>
        <v>0</v>
      </c>
      <c r="Q503" s="63" t="e">
        <f t="shared" si="181"/>
        <v>#DIV/0!</v>
      </c>
      <c r="R503" s="479"/>
      <c r="S503" s="476"/>
      <c r="T503" s="485"/>
      <c r="U503" s="482"/>
    </row>
    <row r="504" spans="2:21" ht="12.75" hidden="1" customHeight="1" x14ac:dyDescent="0.2">
      <c r="B504" s="491">
        <v>53</v>
      </c>
      <c r="C504" s="472"/>
      <c r="D504" s="68">
        <v>28</v>
      </c>
      <c r="E504" s="68"/>
      <c r="F504" s="53"/>
      <c r="G504" s="53"/>
      <c r="H504" s="120"/>
      <c r="I504" s="57">
        <f t="shared" si="175"/>
        <v>28</v>
      </c>
      <c r="J504" s="58">
        <f t="shared" si="184"/>
        <v>112</v>
      </c>
      <c r="K504" s="53"/>
      <c r="L504" s="53"/>
      <c r="M504" s="53"/>
      <c r="N504" s="53"/>
      <c r="O504" s="120"/>
      <c r="P504" s="57">
        <f t="shared" si="180"/>
        <v>0</v>
      </c>
      <c r="Q504" s="56" t="e">
        <f t="shared" si="181"/>
        <v>#DIV/0!</v>
      </c>
      <c r="R504" s="478">
        <f>SUM(D504:H511,K504:O511)</f>
        <v>28</v>
      </c>
      <c r="S504" s="475">
        <f t="shared" ref="S504" si="191">AVERAGE(D504:H511,K504:O511)*4</f>
        <v>112</v>
      </c>
      <c r="T504" s="484">
        <f>MAX(D504:H511,K504:O511)</f>
        <v>28</v>
      </c>
      <c r="U504" s="480">
        <f>RANK(S504,$S$88:$S$720)+COUNTIF($S$88:S504,S504)-1</f>
        <v>48</v>
      </c>
    </row>
    <row r="505" spans="2:21" ht="12.75" hidden="1" customHeight="1" x14ac:dyDescent="0.2">
      <c r="B505" s="492"/>
      <c r="C505" s="469"/>
      <c r="D505" s="68"/>
      <c r="E505" s="68"/>
      <c r="F505" s="53"/>
      <c r="G505" s="53"/>
      <c r="H505" s="120"/>
      <c r="I505" s="115">
        <f t="shared" ref="I505" si="192">SUM(D505:H505)</f>
        <v>0</v>
      </c>
      <c r="J505" s="58" t="e">
        <f t="shared" si="184"/>
        <v>#DIV/0!</v>
      </c>
      <c r="K505" s="53"/>
      <c r="L505" s="53"/>
      <c r="M505" s="53"/>
      <c r="N505" s="53"/>
      <c r="O505" s="120"/>
      <c r="P505" s="115">
        <f t="shared" si="180"/>
        <v>0</v>
      </c>
      <c r="Q505" s="56" t="e">
        <f t="shared" si="181"/>
        <v>#DIV/0!</v>
      </c>
      <c r="R505" s="478"/>
      <c r="S505" s="475"/>
      <c r="T505" s="484"/>
      <c r="U505" s="481"/>
    </row>
    <row r="506" spans="2:21" ht="12.75" hidden="1" customHeight="1" x14ac:dyDescent="0.2">
      <c r="B506" s="492"/>
      <c r="C506" s="469"/>
      <c r="D506" s="53"/>
      <c r="E506" s="53"/>
      <c r="F506" s="53"/>
      <c r="G506" s="53"/>
      <c r="H506" s="120"/>
      <c r="I506" s="55">
        <f t="shared" si="175"/>
        <v>0</v>
      </c>
      <c r="J506" s="58" t="e">
        <f t="shared" si="184"/>
        <v>#DIV/0!</v>
      </c>
      <c r="K506" s="53"/>
      <c r="L506" s="53"/>
      <c r="M506" s="53"/>
      <c r="N506" s="53"/>
      <c r="O506" s="120"/>
      <c r="P506" s="55">
        <f t="shared" si="180"/>
        <v>0</v>
      </c>
      <c r="Q506" s="54" t="e">
        <f t="shared" si="181"/>
        <v>#DIV/0!</v>
      </c>
      <c r="R506" s="478"/>
      <c r="S506" s="475"/>
      <c r="T506" s="484"/>
      <c r="U506" s="481"/>
    </row>
    <row r="507" spans="2:21" ht="12.75" hidden="1" customHeight="1" x14ac:dyDescent="0.2">
      <c r="B507" s="492"/>
      <c r="C507" s="469"/>
      <c r="D507" s="53"/>
      <c r="E507" s="53"/>
      <c r="F507" s="53"/>
      <c r="G507" s="53"/>
      <c r="H507" s="120"/>
      <c r="I507" s="55">
        <f t="shared" si="175"/>
        <v>0</v>
      </c>
      <c r="J507" s="58" t="e">
        <f t="shared" si="184"/>
        <v>#DIV/0!</v>
      </c>
      <c r="K507" s="53"/>
      <c r="L507" s="53"/>
      <c r="M507" s="53"/>
      <c r="N507" s="53"/>
      <c r="O507" s="120"/>
      <c r="P507" s="55">
        <f t="shared" si="180"/>
        <v>0</v>
      </c>
      <c r="Q507" s="54" t="e">
        <f t="shared" si="181"/>
        <v>#DIV/0!</v>
      </c>
      <c r="R507" s="478"/>
      <c r="S507" s="475"/>
      <c r="T507" s="484"/>
      <c r="U507" s="481"/>
    </row>
    <row r="508" spans="2:21" ht="12.75" hidden="1" customHeight="1" x14ac:dyDescent="0.2">
      <c r="B508" s="492"/>
      <c r="C508" s="470"/>
      <c r="D508" s="53"/>
      <c r="E508" s="53"/>
      <c r="F508" s="53"/>
      <c r="G508" s="53"/>
      <c r="H508" s="120"/>
      <c r="I508" s="55">
        <f t="shared" si="175"/>
        <v>0</v>
      </c>
      <c r="J508" s="58" t="e">
        <f t="shared" si="184"/>
        <v>#DIV/0!</v>
      </c>
      <c r="K508" s="53"/>
      <c r="L508" s="53"/>
      <c r="M508" s="53"/>
      <c r="N508" s="53"/>
      <c r="O508" s="120"/>
      <c r="P508" s="55">
        <f t="shared" si="180"/>
        <v>0</v>
      </c>
      <c r="Q508" s="54" t="e">
        <f t="shared" si="181"/>
        <v>#DIV/0!</v>
      </c>
      <c r="R508" s="478"/>
      <c r="S508" s="475"/>
      <c r="T508" s="484"/>
      <c r="U508" s="481"/>
    </row>
    <row r="509" spans="2:21" ht="12.75" hidden="1" customHeight="1" x14ac:dyDescent="0.2">
      <c r="B509" s="492"/>
      <c r="C509" s="470"/>
      <c r="D509" s="53"/>
      <c r="E509" s="53"/>
      <c r="F509" s="53"/>
      <c r="G509" s="53"/>
      <c r="H509" s="120"/>
      <c r="I509" s="55">
        <f t="shared" si="175"/>
        <v>0</v>
      </c>
      <c r="J509" s="58" t="e">
        <f t="shared" si="184"/>
        <v>#DIV/0!</v>
      </c>
      <c r="K509" s="53"/>
      <c r="L509" s="53"/>
      <c r="M509" s="53"/>
      <c r="N509" s="53"/>
      <c r="O509" s="120"/>
      <c r="P509" s="55">
        <f t="shared" si="180"/>
        <v>0</v>
      </c>
      <c r="Q509" s="54" t="e">
        <f t="shared" si="181"/>
        <v>#DIV/0!</v>
      </c>
      <c r="R509" s="478"/>
      <c r="S509" s="475"/>
      <c r="T509" s="484"/>
      <c r="U509" s="481"/>
    </row>
    <row r="510" spans="2:21" ht="12.75" hidden="1" customHeight="1" x14ac:dyDescent="0.2">
      <c r="B510" s="492"/>
      <c r="C510" s="470"/>
      <c r="D510" s="53"/>
      <c r="E510" s="53"/>
      <c r="F510" s="53"/>
      <c r="G510" s="53"/>
      <c r="H510" s="120"/>
      <c r="I510" s="55">
        <f t="shared" si="175"/>
        <v>0</v>
      </c>
      <c r="J510" s="58" t="e">
        <f t="shared" si="184"/>
        <v>#DIV/0!</v>
      </c>
      <c r="K510" s="53"/>
      <c r="L510" s="53"/>
      <c r="M510" s="53"/>
      <c r="N510" s="53"/>
      <c r="O510" s="120"/>
      <c r="P510" s="55">
        <f t="shared" si="180"/>
        <v>0</v>
      </c>
      <c r="Q510" s="54" t="e">
        <f t="shared" si="181"/>
        <v>#DIV/0!</v>
      </c>
      <c r="R510" s="478"/>
      <c r="S510" s="475"/>
      <c r="T510" s="484"/>
      <c r="U510" s="481"/>
    </row>
    <row r="511" spans="2:21" ht="12.75" hidden="1" customHeight="1" thickBot="1" x14ac:dyDescent="0.25">
      <c r="B511" s="493"/>
      <c r="C511" s="471"/>
      <c r="D511" s="53"/>
      <c r="E511" s="53"/>
      <c r="F511" s="53"/>
      <c r="G511" s="53"/>
      <c r="H511" s="120"/>
      <c r="I511" s="62">
        <f t="shared" si="175"/>
        <v>0</v>
      </c>
      <c r="J511" s="58" t="e">
        <f t="shared" si="184"/>
        <v>#DIV/0!</v>
      </c>
      <c r="K511" s="53"/>
      <c r="L511" s="53"/>
      <c r="M511" s="53"/>
      <c r="N511" s="53"/>
      <c r="O511" s="120"/>
      <c r="P511" s="62">
        <f t="shared" si="180"/>
        <v>0</v>
      </c>
      <c r="Q511" s="56" t="e">
        <f t="shared" si="181"/>
        <v>#DIV/0!</v>
      </c>
      <c r="R511" s="478"/>
      <c r="S511" s="476"/>
      <c r="T511" s="484"/>
      <c r="U511" s="482"/>
    </row>
    <row r="512" spans="2:21" ht="12.75" hidden="1" customHeight="1" x14ac:dyDescent="0.2">
      <c r="B512" s="491">
        <v>54</v>
      </c>
      <c r="C512" s="472"/>
      <c r="D512" s="68">
        <v>27</v>
      </c>
      <c r="E512" s="68"/>
      <c r="F512" s="53"/>
      <c r="G512" s="53"/>
      <c r="H512" s="120"/>
      <c r="I512" s="60">
        <f t="shared" si="175"/>
        <v>27</v>
      </c>
      <c r="J512" s="58">
        <f t="shared" si="184"/>
        <v>108</v>
      </c>
      <c r="K512" s="53"/>
      <c r="L512" s="53"/>
      <c r="M512" s="53"/>
      <c r="N512" s="53"/>
      <c r="O512" s="120"/>
      <c r="P512" s="60">
        <f t="shared" si="180"/>
        <v>0</v>
      </c>
      <c r="Q512" s="59" t="e">
        <f t="shared" si="181"/>
        <v>#DIV/0!</v>
      </c>
      <c r="R512" s="477">
        <f>SUM(D512:H519,K512:O519)</f>
        <v>27</v>
      </c>
      <c r="S512" s="475">
        <f t="shared" ref="S512" si="193">AVERAGE(D512:H519,K512:O519)*4</f>
        <v>108</v>
      </c>
      <c r="T512" s="483">
        <f>MAX(D512:H519,K512:O519)</f>
        <v>27</v>
      </c>
      <c r="U512" s="480">
        <f>RANK(S512,$S$88:$S$720)+COUNTIF($S$88:S512,S512)-1</f>
        <v>49</v>
      </c>
    </row>
    <row r="513" spans="2:21" ht="12.75" hidden="1" customHeight="1" x14ac:dyDescent="0.2">
      <c r="B513" s="492"/>
      <c r="C513" s="469"/>
      <c r="D513" s="68"/>
      <c r="E513" s="68"/>
      <c r="F513" s="53"/>
      <c r="G513" s="53"/>
      <c r="H513" s="120"/>
      <c r="I513" s="60">
        <f t="shared" ref="I513" si="194">SUM(D513:H513)</f>
        <v>0</v>
      </c>
      <c r="J513" s="58" t="e">
        <f t="shared" si="184"/>
        <v>#DIV/0!</v>
      </c>
      <c r="K513" s="53"/>
      <c r="L513" s="53"/>
      <c r="M513" s="53"/>
      <c r="N513" s="53"/>
      <c r="O513" s="120"/>
      <c r="P513" s="60">
        <f t="shared" si="180"/>
        <v>0</v>
      </c>
      <c r="Q513" s="59" t="e">
        <f t="shared" si="181"/>
        <v>#DIV/0!</v>
      </c>
      <c r="R513" s="478"/>
      <c r="S513" s="475"/>
      <c r="T513" s="484"/>
      <c r="U513" s="481"/>
    </row>
    <row r="514" spans="2:21" ht="12.75" hidden="1" customHeight="1" x14ac:dyDescent="0.2">
      <c r="B514" s="492"/>
      <c r="C514" s="469"/>
      <c r="D514" s="53"/>
      <c r="E514" s="53"/>
      <c r="F514" s="53"/>
      <c r="G514" s="53"/>
      <c r="H514" s="120"/>
      <c r="I514" s="55">
        <f t="shared" si="175"/>
        <v>0</v>
      </c>
      <c r="J514" s="58" t="e">
        <f t="shared" si="184"/>
        <v>#DIV/0!</v>
      </c>
      <c r="K514" s="53"/>
      <c r="L514" s="53"/>
      <c r="M514" s="53"/>
      <c r="N514" s="53"/>
      <c r="O514" s="120"/>
      <c r="P514" s="55">
        <f t="shared" si="180"/>
        <v>0</v>
      </c>
      <c r="Q514" s="54" t="e">
        <f t="shared" si="181"/>
        <v>#DIV/0!</v>
      </c>
      <c r="R514" s="478"/>
      <c r="S514" s="475"/>
      <c r="T514" s="484"/>
      <c r="U514" s="481"/>
    </row>
    <row r="515" spans="2:21" ht="12.75" hidden="1" customHeight="1" x14ac:dyDescent="0.2">
      <c r="B515" s="492"/>
      <c r="C515" s="469"/>
      <c r="D515" s="53"/>
      <c r="E515" s="53"/>
      <c r="F515" s="53"/>
      <c r="G515" s="53"/>
      <c r="H515" s="120"/>
      <c r="I515" s="55">
        <f t="shared" si="175"/>
        <v>0</v>
      </c>
      <c r="J515" s="58" t="e">
        <f t="shared" si="184"/>
        <v>#DIV/0!</v>
      </c>
      <c r="K515" s="53"/>
      <c r="L515" s="53"/>
      <c r="M515" s="53"/>
      <c r="N515" s="53"/>
      <c r="O515" s="120"/>
      <c r="P515" s="55">
        <f t="shared" si="180"/>
        <v>0</v>
      </c>
      <c r="Q515" s="54" t="e">
        <f t="shared" si="181"/>
        <v>#DIV/0!</v>
      </c>
      <c r="R515" s="478"/>
      <c r="S515" s="475"/>
      <c r="T515" s="484"/>
      <c r="U515" s="481"/>
    </row>
    <row r="516" spans="2:21" ht="12.75" hidden="1" customHeight="1" x14ac:dyDescent="0.2">
      <c r="B516" s="492"/>
      <c r="C516" s="470"/>
      <c r="D516" s="53"/>
      <c r="E516" s="53"/>
      <c r="F516" s="53"/>
      <c r="G516" s="53"/>
      <c r="H516" s="120"/>
      <c r="I516" s="55">
        <f t="shared" si="175"/>
        <v>0</v>
      </c>
      <c r="J516" s="58" t="e">
        <f t="shared" si="184"/>
        <v>#DIV/0!</v>
      </c>
      <c r="K516" s="53"/>
      <c r="L516" s="53"/>
      <c r="M516" s="53"/>
      <c r="N516" s="53"/>
      <c r="O516" s="120"/>
      <c r="P516" s="55">
        <f t="shared" si="180"/>
        <v>0</v>
      </c>
      <c r="Q516" s="54" t="e">
        <f t="shared" si="181"/>
        <v>#DIV/0!</v>
      </c>
      <c r="R516" s="478"/>
      <c r="S516" s="475"/>
      <c r="T516" s="484"/>
      <c r="U516" s="481"/>
    </row>
    <row r="517" spans="2:21" ht="12.75" hidden="1" customHeight="1" x14ac:dyDescent="0.2">
      <c r="B517" s="492"/>
      <c r="C517" s="470"/>
      <c r="D517" s="53"/>
      <c r="E517" s="53"/>
      <c r="F517" s="53"/>
      <c r="G517" s="53"/>
      <c r="H517" s="120"/>
      <c r="I517" s="55">
        <f t="shared" si="175"/>
        <v>0</v>
      </c>
      <c r="J517" s="58" t="e">
        <f t="shared" si="184"/>
        <v>#DIV/0!</v>
      </c>
      <c r="K517" s="53"/>
      <c r="L517" s="53"/>
      <c r="M517" s="53"/>
      <c r="N517" s="53"/>
      <c r="O517" s="120"/>
      <c r="P517" s="55">
        <f t="shared" si="180"/>
        <v>0</v>
      </c>
      <c r="Q517" s="54" t="e">
        <f t="shared" si="181"/>
        <v>#DIV/0!</v>
      </c>
      <c r="R517" s="478"/>
      <c r="S517" s="475"/>
      <c r="T517" s="484"/>
      <c r="U517" s="481"/>
    </row>
    <row r="518" spans="2:21" ht="12.75" hidden="1" customHeight="1" x14ac:dyDescent="0.2">
      <c r="B518" s="492"/>
      <c r="C518" s="470"/>
      <c r="D518" s="53"/>
      <c r="E518" s="53"/>
      <c r="F518" s="53"/>
      <c r="G518" s="53"/>
      <c r="H518" s="120"/>
      <c r="I518" s="55">
        <f t="shared" si="175"/>
        <v>0</v>
      </c>
      <c r="J518" s="58" t="e">
        <f t="shared" si="184"/>
        <v>#DIV/0!</v>
      </c>
      <c r="K518" s="53"/>
      <c r="L518" s="53"/>
      <c r="M518" s="53"/>
      <c r="N518" s="53"/>
      <c r="O518" s="120"/>
      <c r="P518" s="55">
        <f t="shared" si="180"/>
        <v>0</v>
      </c>
      <c r="Q518" s="54" t="e">
        <f t="shared" si="181"/>
        <v>#DIV/0!</v>
      </c>
      <c r="R518" s="478"/>
      <c r="S518" s="475"/>
      <c r="T518" s="484"/>
      <c r="U518" s="481"/>
    </row>
    <row r="519" spans="2:21" ht="12.75" hidden="1" customHeight="1" thickBot="1" x14ac:dyDescent="0.25">
      <c r="B519" s="493"/>
      <c r="C519" s="471"/>
      <c r="D519" s="53"/>
      <c r="E519" s="53"/>
      <c r="F519" s="53"/>
      <c r="G519" s="53"/>
      <c r="H519" s="120"/>
      <c r="I519" s="62">
        <f t="shared" si="175"/>
        <v>0</v>
      </c>
      <c r="J519" s="58" t="e">
        <f t="shared" si="184"/>
        <v>#DIV/0!</v>
      </c>
      <c r="K519" s="53"/>
      <c r="L519" s="53"/>
      <c r="M519" s="53"/>
      <c r="N519" s="53"/>
      <c r="O519" s="120"/>
      <c r="P519" s="62">
        <f t="shared" si="180"/>
        <v>0</v>
      </c>
      <c r="Q519" s="61" t="e">
        <f t="shared" si="181"/>
        <v>#DIV/0!</v>
      </c>
      <c r="R519" s="478"/>
      <c r="S519" s="476"/>
      <c r="T519" s="484"/>
      <c r="U519" s="482"/>
    </row>
    <row r="520" spans="2:21" ht="12.75" hidden="1" customHeight="1" x14ac:dyDescent="0.2">
      <c r="B520" s="491">
        <v>55</v>
      </c>
      <c r="C520" s="472"/>
      <c r="D520" s="68">
        <v>26</v>
      </c>
      <c r="E520" s="68"/>
      <c r="F520" s="53"/>
      <c r="G520" s="53"/>
      <c r="H520" s="120"/>
      <c r="I520" s="60">
        <f t="shared" si="175"/>
        <v>26</v>
      </c>
      <c r="J520" s="58">
        <f t="shared" si="184"/>
        <v>104</v>
      </c>
      <c r="K520" s="53"/>
      <c r="L520" s="53"/>
      <c r="M520" s="53"/>
      <c r="N520" s="53"/>
      <c r="O520" s="120"/>
      <c r="P520" s="60">
        <f t="shared" si="180"/>
        <v>0</v>
      </c>
      <c r="Q520" s="59" t="e">
        <f t="shared" si="181"/>
        <v>#DIV/0!</v>
      </c>
      <c r="R520" s="477">
        <f>SUM(D520:H527,K520:O527)</f>
        <v>26</v>
      </c>
      <c r="S520" s="475">
        <f t="shared" ref="S520" si="195">AVERAGE(D520:H527,K520:O527)*4</f>
        <v>104</v>
      </c>
      <c r="T520" s="483">
        <f>MAX(D520:H527,K520:O527)</f>
        <v>26</v>
      </c>
      <c r="U520" s="480">
        <f>RANK(S520,$S$88:$S$720)+COUNTIF($S$88:S520,S520)-1</f>
        <v>50</v>
      </c>
    </row>
    <row r="521" spans="2:21" ht="12.75" hidden="1" customHeight="1" x14ac:dyDescent="0.2">
      <c r="B521" s="492"/>
      <c r="C521" s="469"/>
      <c r="D521" s="68"/>
      <c r="E521" s="68"/>
      <c r="F521" s="53"/>
      <c r="G521" s="53"/>
      <c r="H521" s="120"/>
      <c r="I521" s="115"/>
      <c r="J521" s="58" t="e">
        <f t="shared" si="184"/>
        <v>#DIV/0!</v>
      </c>
      <c r="K521" s="53"/>
      <c r="L521" s="53"/>
      <c r="M521" s="53"/>
      <c r="N521" s="53"/>
      <c r="O521" s="120"/>
      <c r="P521" s="60">
        <f t="shared" si="180"/>
        <v>0</v>
      </c>
      <c r="Q521" s="59" t="e">
        <f t="shared" si="181"/>
        <v>#DIV/0!</v>
      </c>
      <c r="R521" s="478"/>
      <c r="S521" s="475"/>
      <c r="T521" s="484"/>
      <c r="U521" s="481"/>
    </row>
    <row r="522" spans="2:21" ht="12.75" hidden="1" customHeight="1" x14ac:dyDescent="0.2">
      <c r="B522" s="492"/>
      <c r="C522" s="469"/>
      <c r="D522" s="53"/>
      <c r="E522" s="53"/>
      <c r="F522" s="53"/>
      <c r="G522" s="53"/>
      <c r="H522" s="120"/>
      <c r="I522" s="55">
        <f t="shared" si="175"/>
        <v>0</v>
      </c>
      <c r="J522" s="58" t="e">
        <f t="shared" si="184"/>
        <v>#DIV/0!</v>
      </c>
      <c r="K522" s="53"/>
      <c r="L522" s="53"/>
      <c r="M522" s="53"/>
      <c r="N522" s="53"/>
      <c r="O522" s="120"/>
      <c r="P522" s="55">
        <f t="shared" si="180"/>
        <v>0</v>
      </c>
      <c r="Q522" s="54" t="e">
        <f t="shared" si="181"/>
        <v>#DIV/0!</v>
      </c>
      <c r="R522" s="478"/>
      <c r="S522" s="475"/>
      <c r="T522" s="484"/>
      <c r="U522" s="481"/>
    </row>
    <row r="523" spans="2:21" ht="12.75" hidden="1" customHeight="1" x14ac:dyDescent="0.2">
      <c r="B523" s="492"/>
      <c r="C523" s="469"/>
      <c r="D523" s="53"/>
      <c r="E523" s="53"/>
      <c r="F523" s="53"/>
      <c r="G523" s="53"/>
      <c r="H523" s="120"/>
      <c r="I523" s="55">
        <f t="shared" si="175"/>
        <v>0</v>
      </c>
      <c r="J523" s="58" t="e">
        <f t="shared" si="184"/>
        <v>#DIV/0!</v>
      </c>
      <c r="K523" s="53"/>
      <c r="L523" s="53"/>
      <c r="M523" s="53"/>
      <c r="N523" s="53"/>
      <c r="O523" s="120"/>
      <c r="P523" s="55">
        <f t="shared" si="180"/>
        <v>0</v>
      </c>
      <c r="Q523" s="54" t="e">
        <f t="shared" si="181"/>
        <v>#DIV/0!</v>
      </c>
      <c r="R523" s="478"/>
      <c r="S523" s="475"/>
      <c r="T523" s="484"/>
      <c r="U523" s="481"/>
    </row>
    <row r="524" spans="2:21" ht="9.75" hidden="1" customHeight="1" x14ac:dyDescent="0.2">
      <c r="B524" s="492"/>
      <c r="C524" s="470"/>
      <c r="D524" s="53"/>
      <c r="E524" s="53"/>
      <c r="F524" s="53"/>
      <c r="G524" s="53"/>
      <c r="H524" s="120"/>
      <c r="I524" s="55">
        <f t="shared" si="175"/>
        <v>0</v>
      </c>
      <c r="J524" s="58" t="e">
        <f t="shared" si="184"/>
        <v>#DIV/0!</v>
      </c>
      <c r="K524" s="53"/>
      <c r="L524" s="53"/>
      <c r="M524" s="53"/>
      <c r="N524" s="53"/>
      <c r="O524" s="120"/>
      <c r="P524" s="55">
        <f t="shared" si="180"/>
        <v>0</v>
      </c>
      <c r="Q524" s="54" t="e">
        <f t="shared" si="181"/>
        <v>#DIV/0!</v>
      </c>
      <c r="R524" s="478"/>
      <c r="S524" s="475"/>
      <c r="T524" s="484"/>
      <c r="U524" s="481"/>
    </row>
    <row r="525" spans="2:21" ht="12.75" hidden="1" customHeight="1" x14ac:dyDescent="0.2">
      <c r="B525" s="492"/>
      <c r="C525" s="470"/>
      <c r="D525" s="53"/>
      <c r="E525" s="53"/>
      <c r="F525" s="53"/>
      <c r="G525" s="53"/>
      <c r="H525" s="120"/>
      <c r="I525" s="55">
        <f t="shared" si="175"/>
        <v>0</v>
      </c>
      <c r="J525" s="58" t="e">
        <f t="shared" si="184"/>
        <v>#DIV/0!</v>
      </c>
      <c r="K525" s="53"/>
      <c r="L525" s="53"/>
      <c r="M525" s="53"/>
      <c r="N525" s="53"/>
      <c r="O525" s="120"/>
      <c r="P525" s="55">
        <f t="shared" si="180"/>
        <v>0</v>
      </c>
      <c r="Q525" s="54" t="e">
        <f t="shared" si="181"/>
        <v>#DIV/0!</v>
      </c>
      <c r="R525" s="478"/>
      <c r="S525" s="475"/>
      <c r="T525" s="484"/>
      <c r="U525" s="481"/>
    </row>
    <row r="526" spans="2:21" ht="12.75" hidden="1" customHeight="1" x14ac:dyDescent="0.2">
      <c r="B526" s="492"/>
      <c r="C526" s="470"/>
      <c r="D526" s="53"/>
      <c r="E526" s="53"/>
      <c r="F526" s="53"/>
      <c r="G526" s="53"/>
      <c r="H526" s="120"/>
      <c r="I526" s="55">
        <f t="shared" si="175"/>
        <v>0</v>
      </c>
      <c r="J526" s="58" t="e">
        <f t="shared" si="184"/>
        <v>#DIV/0!</v>
      </c>
      <c r="K526" s="53"/>
      <c r="L526" s="53"/>
      <c r="M526" s="53"/>
      <c r="N526" s="53"/>
      <c r="O526" s="120"/>
      <c r="P526" s="55">
        <f t="shared" si="180"/>
        <v>0</v>
      </c>
      <c r="Q526" s="54" t="e">
        <f t="shared" si="181"/>
        <v>#DIV/0!</v>
      </c>
      <c r="R526" s="478"/>
      <c r="S526" s="475"/>
      <c r="T526" s="484"/>
      <c r="U526" s="481"/>
    </row>
    <row r="527" spans="2:21" ht="12.75" hidden="1" customHeight="1" thickBot="1" x14ac:dyDescent="0.25">
      <c r="B527" s="493"/>
      <c r="C527" s="471"/>
      <c r="D527" s="53"/>
      <c r="E527" s="53"/>
      <c r="F527" s="53"/>
      <c r="G527" s="53"/>
      <c r="H527" s="120"/>
      <c r="I527" s="52">
        <f t="shared" ref="I527:I599" si="196">SUM(D527:H527)</f>
        <v>0</v>
      </c>
      <c r="J527" s="58" t="e">
        <f t="shared" si="184"/>
        <v>#DIV/0!</v>
      </c>
      <c r="K527" s="53"/>
      <c r="L527" s="53"/>
      <c r="M527" s="53"/>
      <c r="N527" s="53"/>
      <c r="O527" s="120"/>
      <c r="P527" s="52">
        <f t="shared" si="180"/>
        <v>0</v>
      </c>
      <c r="Q527" s="51" t="e">
        <f t="shared" si="181"/>
        <v>#DIV/0!</v>
      </c>
      <c r="R527" s="479"/>
      <c r="S527" s="476"/>
      <c r="T527" s="485"/>
      <c r="U527" s="482"/>
    </row>
    <row r="528" spans="2:21" ht="12.75" hidden="1" customHeight="1" x14ac:dyDescent="0.2">
      <c r="B528" s="491">
        <v>56</v>
      </c>
      <c r="C528" s="472"/>
      <c r="D528" s="68">
        <v>25</v>
      </c>
      <c r="E528" s="68"/>
      <c r="F528" s="53"/>
      <c r="G528" s="53"/>
      <c r="H528" s="120"/>
      <c r="I528" s="60">
        <f t="shared" si="196"/>
        <v>25</v>
      </c>
      <c r="J528" s="58">
        <f t="shared" si="184"/>
        <v>100</v>
      </c>
      <c r="K528" s="53"/>
      <c r="L528" s="53"/>
      <c r="M528" s="53"/>
      <c r="N528" s="53"/>
      <c r="O528" s="120"/>
      <c r="P528" s="60">
        <f t="shared" si="180"/>
        <v>0</v>
      </c>
      <c r="Q528" s="59" t="e">
        <f t="shared" si="181"/>
        <v>#DIV/0!</v>
      </c>
      <c r="R528" s="477">
        <f>SUM(D528:H535,K528:O535)</f>
        <v>25</v>
      </c>
      <c r="S528" s="475">
        <f t="shared" ref="S528" si="197">AVERAGE(D528:H535,K528:O535)*4</f>
        <v>100</v>
      </c>
      <c r="T528" s="483">
        <f>MAX(D528:H535,K528:O535)</f>
        <v>25</v>
      </c>
      <c r="U528" s="480">
        <f>RANK(S528,$S$88:$S$720)+COUNTIF($S$88:S528,S528)-1</f>
        <v>51</v>
      </c>
    </row>
    <row r="529" spans="2:21" ht="12.75" hidden="1" customHeight="1" x14ac:dyDescent="0.2">
      <c r="B529" s="492"/>
      <c r="C529" s="469"/>
      <c r="D529" s="68"/>
      <c r="E529" s="68"/>
      <c r="F529" s="53"/>
      <c r="G529" s="53"/>
      <c r="H529" s="120"/>
      <c r="I529" s="60">
        <f t="shared" ref="I529" si="198">SUM(D529:H529)</f>
        <v>0</v>
      </c>
      <c r="J529" s="58" t="e">
        <f t="shared" si="184"/>
        <v>#DIV/0!</v>
      </c>
      <c r="K529" s="53"/>
      <c r="L529" s="53"/>
      <c r="M529" s="53"/>
      <c r="N529" s="53"/>
      <c r="O529" s="120"/>
      <c r="P529" s="60">
        <f t="shared" si="180"/>
        <v>0</v>
      </c>
      <c r="Q529" s="59" t="e">
        <f t="shared" si="181"/>
        <v>#DIV/0!</v>
      </c>
      <c r="R529" s="478"/>
      <c r="S529" s="475"/>
      <c r="T529" s="484"/>
      <c r="U529" s="481"/>
    </row>
    <row r="530" spans="2:21" ht="12.75" hidden="1" customHeight="1" x14ac:dyDescent="0.2">
      <c r="B530" s="492"/>
      <c r="C530" s="469"/>
      <c r="D530" s="53"/>
      <c r="E530" s="53"/>
      <c r="F530" s="53"/>
      <c r="G530" s="53"/>
      <c r="H530" s="120"/>
      <c r="I530" s="55">
        <f t="shared" si="196"/>
        <v>0</v>
      </c>
      <c r="J530" s="58" t="e">
        <f t="shared" si="184"/>
        <v>#DIV/0!</v>
      </c>
      <c r="K530" s="53"/>
      <c r="L530" s="53"/>
      <c r="M530" s="53"/>
      <c r="N530" s="53"/>
      <c r="O530" s="120"/>
      <c r="P530" s="55">
        <f t="shared" si="180"/>
        <v>0</v>
      </c>
      <c r="Q530" s="54" t="e">
        <f t="shared" si="181"/>
        <v>#DIV/0!</v>
      </c>
      <c r="R530" s="478"/>
      <c r="S530" s="475"/>
      <c r="T530" s="484"/>
      <c r="U530" s="481"/>
    </row>
    <row r="531" spans="2:21" ht="12.75" hidden="1" customHeight="1" x14ac:dyDescent="0.2">
      <c r="B531" s="492"/>
      <c r="C531" s="469"/>
      <c r="D531" s="53"/>
      <c r="E531" s="53"/>
      <c r="F531" s="53"/>
      <c r="G531" s="53"/>
      <c r="H531" s="120"/>
      <c r="I531" s="55">
        <f t="shared" si="196"/>
        <v>0</v>
      </c>
      <c r="J531" s="58" t="e">
        <f t="shared" si="184"/>
        <v>#DIV/0!</v>
      </c>
      <c r="K531" s="53"/>
      <c r="L531" s="53"/>
      <c r="M531" s="53"/>
      <c r="N531" s="53"/>
      <c r="O531" s="120"/>
      <c r="P531" s="55">
        <f t="shared" si="180"/>
        <v>0</v>
      </c>
      <c r="Q531" s="54" t="e">
        <f t="shared" si="181"/>
        <v>#DIV/0!</v>
      </c>
      <c r="R531" s="478"/>
      <c r="S531" s="475"/>
      <c r="T531" s="484"/>
      <c r="U531" s="481"/>
    </row>
    <row r="532" spans="2:21" ht="12.75" hidden="1" customHeight="1" x14ac:dyDescent="0.2">
      <c r="B532" s="492"/>
      <c r="C532" s="470"/>
      <c r="D532" s="53"/>
      <c r="E532" s="53"/>
      <c r="F532" s="53"/>
      <c r="G532" s="53"/>
      <c r="H532" s="120"/>
      <c r="I532" s="55">
        <f t="shared" si="196"/>
        <v>0</v>
      </c>
      <c r="J532" s="58" t="e">
        <f t="shared" si="184"/>
        <v>#DIV/0!</v>
      </c>
      <c r="K532" s="53"/>
      <c r="L532" s="53"/>
      <c r="M532" s="53"/>
      <c r="N532" s="53"/>
      <c r="O532" s="120"/>
      <c r="P532" s="55">
        <f t="shared" si="180"/>
        <v>0</v>
      </c>
      <c r="Q532" s="54" t="e">
        <f t="shared" si="181"/>
        <v>#DIV/0!</v>
      </c>
      <c r="R532" s="478"/>
      <c r="S532" s="475"/>
      <c r="T532" s="484"/>
      <c r="U532" s="481"/>
    </row>
    <row r="533" spans="2:21" ht="12.75" hidden="1" customHeight="1" x14ac:dyDescent="0.2">
      <c r="B533" s="492"/>
      <c r="C533" s="470"/>
      <c r="D533" s="53"/>
      <c r="E533" s="53"/>
      <c r="F533" s="53"/>
      <c r="G533" s="53"/>
      <c r="H533" s="120"/>
      <c r="I533" s="55">
        <f t="shared" si="196"/>
        <v>0</v>
      </c>
      <c r="J533" s="58" t="e">
        <f t="shared" si="184"/>
        <v>#DIV/0!</v>
      </c>
      <c r="K533" s="53"/>
      <c r="L533" s="53"/>
      <c r="M533" s="53"/>
      <c r="N533" s="53"/>
      <c r="O533" s="120"/>
      <c r="P533" s="55">
        <f t="shared" si="180"/>
        <v>0</v>
      </c>
      <c r="Q533" s="54" t="e">
        <f t="shared" si="181"/>
        <v>#DIV/0!</v>
      </c>
      <c r="R533" s="478"/>
      <c r="S533" s="475"/>
      <c r="T533" s="484"/>
      <c r="U533" s="481"/>
    </row>
    <row r="534" spans="2:21" ht="12.75" hidden="1" customHeight="1" x14ac:dyDescent="0.2">
      <c r="B534" s="492"/>
      <c r="C534" s="470"/>
      <c r="D534" s="53"/>
      <c r="E534" s="53"/>
      <c r="F534" s="53"/>
      <c r="G534" s="53"/>
      <c r="H534" s="120"/>
      <c r="I534" s="55">
        <f t="shared" si="196"/>
        <v>0</v>
      </c>
      <c r="J534" s="58" t="e">
        <f t="shared" si="184"/>
        <v>#DIV/0!</v>
      </c>
      <c r="K534" s="53"/>
      <c r="L534" s="53"/>
      <c r="M534" s="53"/>
      <c r="N534" s="53"/>
      <c r="O534" s="120"/>
      <c r="P534" s="55">
        <f t="shared" si="180"/>
        <v>0</v>
      </c>
      <c r="Q534" s="54" t="e">
        <f t="shared" si="181"/>
        <v>#DIV/0!</v>
      </c>
      <c r="R534" s="478"/>
      <c r="S534" s="475"/>
      <c r="T534" s="484"/>
      <c r="U534" s="481"/>
    </row>
    <row r="535" spans="2:21" ht="12.75" hidden="1" customHeight="1" thickBot="1" x14ac:dyDescent="0.25">
      <c r="B535" s="493"/>
      <c r="C535" s="471"/>
      <c r="D535" s="53"/>
      <c r="E535" s="53"/>
      <c r="F535" s="53"/>
      <c r="G535" s="53"/>
      <c r="H535" s="120"/>
      <c r="I535" s="52">
        <f t="shared" si="196"/>
        <v>0</v>
      </c>
      <c r="J535" s="58" t="e">
        <f t="shared" si="184"/>
        <v>#DIV/0!</v>
      </c>
      <c r="K535" s="53"/>
      <c r="L535" s="53"/>
      <c r="M535" s="53"/>
      <c r="N535" s="53"/>
      <c r="O535" s="120"/>
      <c r="P535" s="52">
        <f t="shared" si="180"/>
        <v>0</v>
      </c>
      <c r="Q535" s="51" t="e">
        <f t="shared" si="181"/>
        <v>#DIV/0!</v>
      </c>
      <c r="R535" s="479"/>
      <c r="S535" s="476"/>
      <c r="T535" s="485"/>
      <c r="U535" s="482"/>
    </row>
    <row r="536" spans="2:21" ht="12.75" hidden="1" customHeight="1" x14ac:dyDescent="0.2">
      <c r="B536" s="491">
        <v>57</v>
      </c>
      <c r="C536" s="469"/>
      <c r="D536" s="68">
        <v>24</v>
      </c>
      <c r="E536" s="68"/>
      <c r="F536" s="53"/>
      <c r="G536" s="53"/>
      <c r="H536" s="120"/>
      <c r="I536" s="57">
        <f t="shared" si="196"/>
        <v>24</v>
      </c>
      <c r="J536" s="58">
        <f t="shared" si="184"/>
        <v>96</v>
      </c>
      <c r="K536" s="53"/>
      <c r="L536" s="53"/>
      <c r="M536" s="53"/>
      <c r="N536" s="53"/>
      <c r="O536" s="120"/>
      <c r="P536" s="57">
        <f t="shared" ref="P536:P599" si="199">SUM(K536:O536)</f>
        <v>0</v>
      </c>
      <c r="Q536" s="56" t="e">
        <f t="shared" ref="Q536:Q599" si="200">AVERAGE(K536:O536)</f>
        <v>#DIV/0!</v>
      </c>
      <c r="R536" s="478">
        <f>SUM(D536:H543,K536:O543)</f>
        <v>24</v>
      </c>
      <c r="S536" s="475">
        <f t="shared" ref="S536" si="201">AVERAGE(D536:H543,K536:O543)*4</f>
        <v>96</v>
      </c>
      <c r="T536" s="484">
        <f>MAX(D536:H543,K536:O543)</f>
        <v>24</v>
      </c>
      <c r="U536" s="480">
        <f>RANK(S536,$S$88:$S$720)+COUNTIF($S$88:S536,S536)-1</f>
        <v>52</v>
      </c>
    </row>
    <row r="537" spans="2:21" ht="12.75" hidden="1" customHeight="1" x14ac:dyDescent="0.2">
      <c r="B537" s="492"/>
      <c r="C537" s="469"/>
      <c r="D537" s="68"/>
      <c r="E537" s="68"/>
      <c r="F537" s="53"/>
      <c r="G537" s="53"/>
      <c r="H537" s="120"/>
      <c r="I537" s="115">
        <f t="shared" ref="I537" si="202">SUM(D537:H537)</f>
        <v>0</v>
      </c>
      <c r="J537" s="58" t="e">
        <f t="shared" ref="J537:J600" si="203">AVERAGE(D537:H537)*4</f>
        <v>#DIV/0!</v>
      </c>
      <c r="K537" s="53"/>
      <c r="L537" s="53"/>
      <c r="M537" s="53"/>
      <c r="N537" s="53"/>
      <c r="O537" s="120"/>
      <c r="P537" s="115">
        <f t="shared" si="199"/>
        <v>0</v>
      </c>
      <c r="Q537" s="56" t="e">
        <f t="shared" si="200"/>
        <v>#DIV/0!</v>
      </c>
      <c r="R537" s="478"/>
      <c r="S537" s="475"/>
      <c r="T537" s="484"/>
      <c r="U537" s="481"/>
    </row>
    <row r="538" spans="2:21" ht="12.75" hidden="1" customHeight="1" x14ac:dyDescent="0.2">
      <c r="B538" s="492"/>
      <c r="C538" s="469"/>
      <c r="D538" s="53"/>
      <c r="E538" s="53"/>
      <c r="F538" s="53"/>
      <c r="G538" s="53"/>
      <c r="H538" s="120"/>
      <c r="I538" s="55">
        <f t="shared" si="196"/>
        <v>0</v>
      </c>
      <c r="J538" s="58" t="e">
        <f t="shared" si="203"/>
        <v>#DIV/0!</v>
      </c>
      <c r="K538" s="53"/>
      <c r="L538" s="53"/>
      <c r="M538" s="53"/>
      <c r="N538" s="53"/>
      <c r="O538" s="120"/>
      <c r="P538" s="55">
        <f t="shared" si="199"/>
        <v>0</v>
      </c>
      <c r="Q538" s="54" t="e">
        <f t="shared" si="200"/>
        <v>#DIV/0!</v>
      </c>
      <c r="R538" s="478"/>
      <c r="S538" s="475"/>
      <c r="T538" s="484"/>
      <c r="U538" s="481"/>
    </row>
    <row r="539" spans="2:21" ht="12.75" hidden="1" customHeight="1" x14ac:dyDescent="0.2">
      <c r="B539" s="492"/>
      <c r="C539" s="469"/>
      <c r="D539" s="53"/>
      <c r="E539" s="53"/>
      <c r="F539" s="53"/>
      <c r="G539" s="53"/>
      <c r="H539" s="120"/>
      <c r="I539" s="55">
        <f t="shared" si="196"/>
        <v>0</v>
      </c>
      <c r="J539" s="58" t="e">
        <f t="shared" si="203"/>
        <v>#DIV/0!</v>
      </c>
      <c r="K539" s="53"/>
      <c r="L539" s="53"/>
      <c r="M539" s="53"/>
      <c r="N539" s="53"/>
      <c r="O539" s="120"/>
      <c r="P539" s="55">
        <f t="shared" si="199"/>
        <v>0</v>
      </c>
      <c r="Q539" s="54" t="e">
        <f t="shared" si="200"/>
        <v>#DIV/0!</v>
      </c>
      <c r="R539" s="478"/>
      <c r="S539" s="475"/>
      <c r="T539" s="484"/>
      <c r="U539" s="481"/>
    </row>
    <row r="540" spans="2:21" ht="12.75" hidden="1" customHeight="1" x14ac:dyDescent="0.2">
      <c r="B540" s="492"/>
      <c r="C540" s="470"/>
      <c r="D540" s="53"/>
      <c r="E540" s="53"/>
      <c r="F540" s="53"/>
      <c r="G540" s="53"/>
      <c r="H540" s="120"/>
      <c r="I540" s="55">
        <f t="shared" si="196"/>
        <v>0</v>
      </c>
      <c r="J540" s="58" t="e">
        <f t="shared" si="203"/>
        <v>#DIV/0!</v>
      </c>
      <c r="K540" s="53"/>
      <c r="L540" s="53"/>
      <c r="M540" s="53"/>
      <c r="N540" s="53"/>
      <c r="O540" s="120"/>
      <c r="P540" s="55">
        <f t="shared" si="199"/>
        <v>0</v>
      </c>
      <c r="Q540" s="54" t="e">
        <f t="shared" si="200"/>
        <v>#DIV/0!</v>
      </c>
      <c r="R540" s="478"/>
      <c r="S540" s="475"/>
      <c r="T540" s="484"/>
      <c r="U540" s="481"/>
    </row>
    <row r="541" spans="2:21" ht="12.75" hidden="1" customHeight="1" x14ac:dyDescent="0.2">
      <c r="B541" s="492"/>
      <c r="C541" s="470"/>
      <c r="D541" s="53"/>
      <c r="E541" s="53"/>
      <c r="F541" s="53"/>
      <c r="G541" s="53"/>
      <c r="H541" s="120"/>
      <c r="I541" s="55">
        <f t="shared" si="196"/>
        <v>0</v>
      </c>
      <c r="J541" s="58" t="e">
        <f t="shared" si="203"/>
        <v>#DIV/0!</v>
      </c>
      <c r="K541" s="53"/>
      <c r="L541" s="53"/>
      <c r="M541" s="53"/>
      <c r="N541" s="53"/>
      <c r="O541" s="120"/>
      <c r="P541" s="55">
        <f t="shared" si="199"/>
        <v>0</v>
      </c>
      <c r="Q541" s="54" t="e">
        <f t="shared" si="200"/>
        <v>#DIV/0!</v>
      </c>
      <c r="R541" s="478"/>
      <c r="S541" s="475"/>
      <c r="T541" s="484"/>
      <c r="U541" s="481"/>
    </row>
    <row r="542" spans="2:21" ht="12.75" hidden="1" customHeight="1" x14ac:dyDescent="0.2">
      <c r="B542" s="492"/>
      <c r="C542" s="470"/>
      <c r="D542" s="53"/>
      <c r="E542" s="53"/>
      <c r="F542" s="53"/>
      <c r="G542" s="53"/>
      <c r="H542" s="120"/>
      <c r="I542" s="55">
        <f t="shared" si="196"/>
        <v>0</v>
      </c>
      <c r="J542" s="58" t="e">
        <f t="shared" si="203"/>
        <v>#DIV/0!</v>
      </c>
      <c r="K542" s="53"/>
      <c r="L542" s="53"/>
      <c r="M542" s="53"/>
      <c r="N542" s="53"/>
      <c r="O542" s="120"/>
      <c r="P542" s="55">
        <f t="shared" si="199"/>
        <v>0</v>
      </c>
      <c r="Q542" s="54" t="e">
        <f t="shared" si="200"/>
        <v>#DIV/0!</v>
      </c>
      <c r="R542" s="478"/>
      <c r="S542" s="475"/>
      <c r="T542" s="484"/>
      <c r="U542" s="481"/>
    </row>
    <row r="543" spans="2:21" ht="12.75" hidden="1" customHeight="1" thickBot="1" x14ac:dyDescent="0.25">
      <c r="B543" s="493"/>
      <c r="C543" s="471"/>
      <c r="D543" s="53"/>
      <c r="E543" s="53"/>
      <c r="F543" s="53"/>
      <c r="G543" s="53"/>
      <c r="H543" s="120"/>
      <c r="I543" s="55">
        <f t="shared" si="196"/>
        <v>0</v>
      </c>
      <c r="J543" s="58" t="e">
        <f t="shared" si="203"/>
        <v>#DIV/0!</v>
      </c>
      <c r="K543" s="53"/>
      <c r="L543" s="53"/>
      <c r="M543" s="53"/>
      <c r="N543" s="53"/>
      <c r="O543" s="120"/>
      <c r="P543" s="55">
        <f t="shared" si="199"/>
        <v>0</v>
      </c>
      <c r="Q543" s="54" t="e">
        <f t="shared" si="200"/>
        <v>#DIV/0!</v>
      </c>
      <c r="R543" s="478"/>
      <c r="S543" s="476"/>
      <c r="T543" s="484"/>
      <c r="U543" s="482"/>
    </row>
    <row r="544" spans="2:21" ht="12.75" hidden="1" customHeight="1" x14ac:dyDescent="0.2">
      <c r="B544" s="491">
        <v>58</v>
      </c>
      <c r="C544" s="472"/>
      <c r="D544" s="68">
        <v>23</v>
      </c>
      <c r="E544" s="68"/>
      <c r="F544" s="53"/>
      <c r="G544" s="53"/>
      <c r="H544" s="120"/>
      <c r="I544" s="60">
        <f t="shared" si="196"/>
        <v>23</v>
      </c>
      <c r="J544" s="58">
        <f t="shared" si="203"/>
        <v>92</v>
      </c>
      <c r="K544" s="53"/>
      <c r="L544" s="53"/>
      <c r="M544" s="53"/>
      <c r="N544" s="53"/>
      <c r="O544" s="120"/>
      <c r="P544" s="60">
        <f t="shared" si="199"/>
        <v>0</v>
      </c>
      <c r="Q544" s="59" t="e">
        <f t="shared" si="200"/>
        <v>#DIV/0!</v>
      </c>
      <c r="R544" s="477">
        <f>SUM(D544:H551,K544:O551)</f>
        <v>23</v>
      </c>
      <c r="S544" s="475">
        <f t="shared" ref="S544" si="204">AVERAGE(D544:H551,K544:O551)*4</f>
        <v>92</v>
      </c>
      <c r="T544" s="483">
        <f>MAX(D544:H551,K544:O551)</f>
        <v>23</v>
      </c>
      <c r="U544" s="480">
        <f>RANK(S544,$S$88:$S$720)+COUNTIF($S$88:S544,S544)-1</f>
        <v>53</v>
      </c>
    </row>
    <row r="545" spans="2:21" ht="12.75" hidden="1" customHeight="1" x14ac:dyDescent="0.2">
      <c r="B545" s="492"/>
      <c r="C545" s="469"/>
      <c r="D545" s="68"/>
      <c r="E545" s="68"/>
      <c r="F545" s="53"/>
      <c r="G545" s="53"/>
      <c r="H545" s="120"/>
      <c r="I545" s="60">
        <f t="shared" ref="I545" si="205">SUM(D545:H545)</f>
        <v>0</v>
      </c>
      <c r="J545" s="58" t="e">
        <f t="shared" si="203"/>
        <v>#DIV/0!</v>
      </c>
      <c r="K545" s="53"/>
      <c r="L545" s="53"/>
      <c r="M545" s="53"/>
      <c r="N545" s="53"/>
      <c r="O545" s="120"/>
      <c r="P545" s="60">
        <f t="shared" si="199"/>
        <v>0</v>
      </c>
      <c r="Q545" s="59" t="e">
        <f t="shared" si="200"/>
        <v>#DIV/0!</v>
      </c>
      <c r="R545" s="478"/>
      <c r="S545" s="475"/>
      <c r="T545" s="484"/>
      <c r="U545" s="481"/>
    </row>
    <row r="546" spans="2:21" ht="12.75" hidden="1" customHeight="1" x14ac:dyDescent="0.2">
      <c r="B546" s="492"/>
      <c r="C546" s="469"/>
      <c r="D546" s="53"/>
      <c r="E546" s="53"/>
      <c r="F546" s="53"/>
      <c r="G546" s="53"/>
      <c r="H546" s="120"/>
      <c r="I546" s="55">
        <f t="shared" si="196"/>
        <v>0</v>
      </c>
      <c r="J546" s="58" t="e">
        <f t="shared" si="203"/>
        <v>#DIV/0!</v>
      </c>
      <c r="K546" s="53"/>
      <c r="L546" s="53"/>
      <c r="M546" s="53"/>
      <c r="N546" s="53"/>
      <c r="O546" s="120"/>
      <c r="P546" s="55">
        <f t="shared" si="199"/>
        <v>0</v>
      </c>
      <c r="Q546" s="54" t="e">
        <f t="shared" si="200"/>
        <v>#DIV/0!</v>
      </c>
      <c r="R546" s="478"/>
      <c r="S546" s="475"/>
      <c r="T546" s="484"/>
      <c r="U546" s="481"/>
    </row>
    <row r="547" spans="2:21" ht="12.75" hidden="1" customHeight="1" x14ac:dyDescent="0.2">
      <c r="B547" s="492"/>
      <c r="C547" s="469"/>
      <c r="D547" s="53"/>
      <c r="E547" s="53"/>
      <c r="F547" s="53"/>
      <c r="G547" s="53"/>
      <c r="H547" s="120"/>
      <c r="I547" s="55">
        <f t="shared" si="196"/>
        <v>0</v>
      </c>
      <c r="J547" s="58" t="e">
        <f t="shared" si="203"/>
        <v>#DIV/0!</v>
      </c>
      <c r="K547" s="53"/>
      <c r="L547" s="53"/>
      <c r="M547" s="53"/>
      <c r="N547" s="53"/>
      <c r="O547" s="120"/>
      <c r="P547" s="55">
        <f t="shared" si="199"/>
        <v>0</v>
      </c>
      <c r="Q547" s="54" t="e">
        <f t="shared" si="200"/>
        <v>#DIV/0!</v>
      </c>
      <c r="R547" s="478"/>
      <c r="S547" s="475"/>
      <c r="T547" s="484"/>
      <c r="U547" s="481"/>
    </row>
    <row r="548" spans="2:21" ht="12.75" hidden="1" customHeight="1" x14ac:dyDescent="0.2">
      <c r="B548" s="492"/>
      <c r="C548" s="470"/>
      <c r="D548" s="53"/>
      <c r="E548" s="53"/>
      <c r="F548" s="53"/>
      <c r="G548" s="53"/>
      <c r="H548" s="120"/>
      <c r="I548" s="55">
        <f t="shared" si="196"/>
        <v>0</v>
      </c>
      <c r="J548" s="58" t="e">
        <f t="shared" si="203"/>
        <v>#DIV/0!</v>
      </c>
      <c r="K548" s="53"/>
      <c r="L548" s="53"/>
      <c r="M548" s="53"/>
      <c r="N548" s="53"/>
      <c r="O548" s="120"/>
      <c r="P548" s="55">
        <f t="shared" si="199"/>
        <v>0</v>
      </c>
      <c r="Q548" s="54" t="e">
        <f t="shared" si="200"/>
        <v>#DIV/0!</v>
      </c>
      <c r="R548" s="478"/>
      <c r="S548" s="475"/>
      <c r="T548" s="484"/>
      <c r="U548" s="481"/>
    </row>
    <row r="549" spans="2:21" ht="12.75" hidden="1" customHeight="1" x14ac:dyDescent="0.2">
      <c r="B549" s="492"/>
      <c r="C549" s="470"/>
      <c r="D549" s="53"/>
      <c r="E549" s="53"/>
      <c r="F549" s="53"/>
      <c r="G549" s="53"/>
      <c r="H549" s="120"/>
      <c r="I549" s="55">
        <f t="shared" si="196"/>
        <v>0</v>
      </c>
      <c r="J549" s="58" t="e">
        <f t="shared" si="203"/>
        <v>#DIV/0!</v>
      </c>
      <c r="K549" s="53"/>
      <c r="L549" s="53"/>
      <c r="M549" s="53"/>
      <c r="N549" s="53"/>
      <c r="O549" s="120"/>
      <c r="P549" s="55">
        <f t="shared" si="199"/>
        <v>0</v>
      </c>
      <c r="Q549" s="54" t="e">
        <f t="shared" si="200"/>
        <v>#DIV/0!</v>
      </c>
      <c r="R549" s="478"/>
      <c r="S549" s="475"/>
      <c r="T549" s="484"/>
      <c r="U549" s="481"/>
    </row>
    <row r="550" spans="2:21" ht="12.75" hidden="1" customHeight="1" x14ac:dyDescent="0.2">
      <c r="B550" s="492"/>
      <c r="C550" s="470"/>
      <c r="D550" s="53"/>
      <c r="E550" s="53"/>
      <c r="F550" s="53"/>
      <c r="G550" s="53"/>
      <c r="H550" s="120"/>
      <c r="I550" s="55">
        <f t="shared" si="196"/>
        <v>0</v>
      </c>
      <c r="J550" s="58" t="e">
        <f t="shared" si="203"/>
        <v>#DIV/0!</v>
      </c>
      <c r="K550" s="53"/>
      <c r="L550" s="53"/>
      <c r="M550" s="53"/>
      <c r="N550" s="53"/>
      <c r="O550" s="120"/>
      <c r="P550" s="55">
        <f t="shared" si="199"/>
        <v>0</v>
      </c>
      <c r="Q550" s="54" t="e">
        <f t="shared" si="200"/>
        <v>#DIV/0!</v>
      </c>
      <c r="R550" s="478"/>
      <c r="S550" s="475"/>
      <c r="T550" s="484"/>
      <c r="U550" s="481"/>
    </row>
    <row r="551" spans="2:21" ht="6" hidden="1" customHeight="1" thickBot="1" x14ac:dyDescent="0.25">
      <c r="B551" s="493"/>
      <c r="C551" s="471"/>
      <c r="D551" s="53"/>
      <c r="E551" s="53"/>
      <c r="F551" s="53"/>
      <c r="G551" s="53"/>
      <c r="H551" s="120"/>
      <c r="I551" s="52">
        <f t="shared" si="196"/>
        <v>0</v>
      </c>
      <c r="J551" s="58" t="e">
        <f t="shared" si="203"/>
        <v>#DIV/0!</v>
      </c>
      <c r="K551" s="53"/>
      <c r="L551" s="53"/>
      <c r="M551" s="53"/>
      <c r="N551" s="53"/>
      <c r="O551" s="120"/>
      <c r="P551" s="52">
        <f t="shared" si="199"/>
        <v>0</v>
      </c>
      <c r="Q551" s="51" t="e">
        <f t="shared" si="200"/>
        <v>#DIV/0!</v>
      </c>
      <c r="R551" s="479"/>
      <c r="S551" s="476"/>
      <c r="T551" s="485"/>
      <c r="U551" s="482"/>
    </row>
    <row r="552" spans="2:21" ht="12.75" hidden="1" customHeight="1" x14ac:dyDescent="0.2">
      <c r="B552" s="491">
        <v>59</v>
      </c>
      <c r="C552" s="472"/>
      <c r="D552" s="68">
        <v>22</v>
      </c>
      <c r="E552" s="68"/>
      <c r="F552" s="53"/>
      <c r="G552" s="53"/>
      <c r="H552" s="120"/>
      <c r="I552" s="60">
        <f t="shared" si="196"/>
        <v>22</v>
      </c>
      <c r="J552" s="58">
        <f t="shared" si="203"/>
        <v>88</v>
      </c>
      <c r="K552" s="53"/>
      <c r="L552" s="53"/>
      <c r="M552" s="53"/>
      <c r="N552" s="53"/>
      <c r="O552" s="120"/>
      <c r="P552" s="60">
        <f t="shared" si="199"/>
        <v>0</v>
      </c>
      <c r="Q552" s="59" t="e">
        <f t="shared" si="200"/>
        <v>#DIV/0!</v>
      </c>
      <c r="R552" s="477">
        <f>SUM(D552:H559,K552:O559)</f>
        <v>22</v>
      </c>
      <c r="S552" s="475">
        <f t="shared" ref="S552" si="206">AVERAGE(D552:H559,K552:O559)*4</f>
        <v>88</v>
      </c>
      <c r="T552" s="483">
        <f>MAX(D552:H559,K552:O559)</f>
        <v>22</v>
      </c>
      <c r="U552" s="480">
        <f>RANK(S552,$S$88:$S$720)+COUNTIF($S$88:S552,S552)-1</f>
        <v>54</v>
      </c>
    </row>
    <row r="553" spans="2:21" ht="12.75" hidden="1" customHeight="1" x14ac:dyDescent="0.2">
      <c r="B553" s="492"/>
      <c r="C553" s="469"/>
      <c r="D553" s="68"/>
      <c r="E553" s="68"/>
      <c r="F553" s="53"/>
      <c r="G553" s="53"/>
      <c r="H553" s="120"/>
      <c r="I553" s="60">
        <f t="shared" ref="I553" si="207">SUM(D553:H553)</f>
        <v>0</v>
      </c>
      <c r="J553" s="58" t="e">
        <f t="shared" si="203"/>
        <v>#DIV/0!</v>
      </c>
      <c r="K553" s="53"/>
      <c r="L553" s="53"/>
      <c r="M553" s="53"/>
      <c r="N553" s="53"/>
      <c r="O553" s="120"/>
      <c r="P553" s="60">
        <f t="shared" si="199"/>
        <v>0</v>
      </c>
      <c r="Q553" s="59" t="e">
        <f t="shared" si="200"/>
        <v>#DIV/0!</v>
      </c>
      <c r="R553" s="478"/>
      <c r="S553" s="475"/>
      <c r="T553" s="484"/>
      <c r="U553" s="481"/>
    </row>
    <row r="554" spans="2:21" ht="12.75" hidden="1" customHeight="1" x14ac:dyDescent="0.2">
      <c r="B554" s="492"/>
      <c r="C554" s="469"/>
      <c r="D554" s="53"/>
      <c r="E554" s="53"/>
      <c r="F554" s="53"/>
      <c r="G554" s="53"/>
      <c r="H554" s="120"/>
      <c r="I554" s="55">
        <f t="shared" si="196"/>
        <v>0</v>
      </c>
      <c r="J554" s="58" t="e">
        <f t="shared" si="203"/>
        <v>#DIV/0!</v>
      </c>
      <c r="K554" s="53"/>
      <c r="L554" s="53"/>
      <c r="M554" s="53"/>
      <c r="N554" s="53"/>
      <c r="O554" s="120"/>
      <c r="P554" s="55">
        <f t="shared" si="199"/>
        <v>0</v>
      </c>
      <c r="Q554" s="54" t="e">
        <f t="shared" si="200"/>
        <v>#DIV/0!</v>
      </c>
      <c r="R554" s="478"/>
      <c r="S554" s="475"/>
      <c r="T554" s="484"/>
      <c r="U554" s="481"/>
    </row>
    <row r="555" spans="2:21" ht="12.75" hidden="1" customHeight="1" x14ac:dyDescent="0.2">
      <c r="B555" s="492"/>
      <c r="C555" s="469"/>
      <c r="D555" s="53"/>
      <c r="E555" s="53"/>
      <c r="F555" s="53"/>
      <c r="G555" s="53"/>
      <c r="H555" s="120"/>
      <c r="I555" s="55">
        <f t="shared" si="196"/>
        <v>0</v>
      </c>
      <c r="J555" s="58" t="e">
        <f t="shared" si="203"/>
        <v>#DIV/0!</v>
      </c>
      <c r="K555" s="53"/>
      <c r="L555" s="53"/>
      <c r="M555" s="53"/>
      <c r="N555" s="53"/>
      <c r="O555" s="120"/>
      <c r="P555" s="55">
        <f t="shared" si="199"/>
        <v>0</v>
      </c>
      <c r="Q555" s="54" t="e">
        <f t="shared" si="200"/>
        <v>#DIV/0!</v>
      </c>
      <c r="R555" s="478"/>
      <c r="S555" s="475"/>
      <c r="T555" s="484"/>
      <c r="U555" s="481"/>
    </row>
    <row r="556" spans="2:21" ht="12.75" hidden="1" customHeight="1" x14ac:dyDescent="0.2">
      <c r="B556" s="492"/>
      <c r="C556" s="470"/>
      <c r="D556" s="53"/>
      <c r="E556" s="53"/>
      <c r="F556" s="53"/>
      <c r="G556" s="53"/>
      <c r="H556" s="120"/>
      <c r="I556" s="55">
        <f t="shared" si="196"/>
        <v>0</v>
      </c>
      <c r="J556" s="58" t="e">
        <f t="shared" si="203"/>
        <v>#DIV/0!</v>
      </c>
      <c r="K556" s="53"/>
      <c r="L556" s="53"/>
      <c r="M556" s="53"/>
      <c r="N556" s="53"/>
      <c r="O556" s="120"/>
      <c r="P556" s="55">
        <f t="shared" si="199"/>
        <v>0</v>
      </c>
      <c r="Q556" s="54" t="e">
        <f t="shared" si="200"/>
        <v>#DIV/0!</v>
      </c>
      <c r="R556" s="478"/>
      <c r="S556" s="475"/>
      <c r="T556" s="484"/>
      <c r="U556" s="481"/>
    </row>
    <row r="557" spans="2:21" ht="12.75" hidden="1" customHeight="1" x14ac:dyDescent="0.2">
      <c r="B557" s="492"/>
      <c r="C557" s="470"/>
      <c r="D557" s="53"/>
      <c r="E557" s="53"/>
      <c r="F557" s="53"/>
      <c r="G557" s="53"/>
      <c r="H557" s="120"/>
      <c r="I557" s="55">
        <f t="shared" si="196"/>
        <v>0</v>
      </c>
      <c r="J557" s="58" t="e">
        <f t="shared" si="203"/>
        <v>#DIV/0!</v>
      </c>
      <c r="K557" s="53"/>
      <c r="L557" s="53"/>
      <c r="M557" s="53"/>
      <c r="N557" s="53"/>
      <c r="O557" s="120"/>
      <c r="P557" s="55">
        <f t="shared" si="199"/>
        <v>0</v>
      </c>
      <c r="Q557" s="54" t="e">
        <f t="shared" si="200"/>
        <v>#DIV/0!</v>
      </c>
      <c r="R557" s="478"/>
      <c r="S557" s="475"/>
      <c r="T557" s="484"/>
      <c r="U557" s="481"/>
    </row>
    <row r="558" spans="2:21" ht="12.75" hidden="1" customHeight="1" x14ac:dyDescent="0.2">
      <c r="B558" s="492"/>
      <c r="C558" s="470"/>
      <c r="D558" s="53"/>
      <c r="E558" s="53"/>
      <c r="F558" s="53"/>
      <c r="G558" s="53"/>
      <c r="H558" s="120"/>
      <c r="I558" s="55">
        <f t="shared" si="196"/>
        <v>0</v>
      </c>
      <c r="J558" s="58" t="e">
        <f t="shared" si="203"/>
        <v>#DIV/0!</v>
      </c>
      <c r="K558" s="53"/>
      <c r="L558" s="53"/>
      <c r="M558" s="53"/>
      <c r="N558" s="53"/>
      <c r="O558" s="120"/>
      <c r="P558" s="55">
        <f t="shared" si="199"/>
        <v>0</v>
      </c>
      <c r="Q558" s="54" t="e">
        <f t="shared" si="200"/>
        <v>#DIV/0!</v>
      </c>
      <c r="R558" s="478"/>
      <c r="S558" s="475"/>
      <c r="T558" s="484"/>
      <c r="U558" s="481"/>
    </row>
    <row r="559" spans="2:21" ht="12.75" hidden="1" customHeight="1" thickBot="1" x14ac:dyDescent="0.25">
      <c r="B559" s="493"/>
      <c r="C559" s="471"/>
      <c r="D559" s="53"/>
      <c r="E559" s="53"/>
      <c r="F559" s="53"/>
      <c r="G559" s="53"/>
      <c r="H559" s="120"/>
      <c r="I559" s="52">
        <f t="shared" si="196"/>
        <v>0</v>
      </c>
      <c r="J559" s="58" t="e">
        <f t="shared" si="203"/>
        <v>#DIV/0!</v>
      </c>
      <c r="K559" s="53"/>
      <c r="L559" s="53"/>
      <c r="M559" s="53"/>
      <c r="N559" s="53"/>
      <c r="O559" s="120"/>
      <c r="P559" s="52">
        <f t="shared" si="199"/>
        <v>0</v>
      </c>
      <c r="Q559" s="51" t="e">
        <f t="shared" si="200"/>
        <v>#DIV/0!</v>
      </c>
      <c r="R559" s="479"/>
      <c r="S559" s="476"/>
      <c r="T559" s="485"/>
      <c r="U559" s="482"/>
    </row>
    <row r="560" spans="2:21" ht="12.75" hidden="1" customHeight="1" x14ac:dyDescent="0.2">
      <c r="B560" s="491">
        <v>60</v>
      </c>
      <c r="C560" s="469"/>
      <c r="D560" s="68">
        <v>21</v>
      </c>
      <c r="E560" s="68"/>
      <c r="F560" s="53"/>
      <c r="G560" s="53"/>
      <c r="H560" s="120"/>
      <c r="I560" s="57">
        <f t="shared" si="196"/>
        <v>21</v>
      </c>
      <c r="J560" s="58">
        <f t="shared" si="203"/>
        <v>84</v>
      </c>
      <c r="K560" s="53"/>
      <c r="L560" s="53"/>
      <c r="M560" s="53"/>
      <c r="N560" s="53"/>
      <c r="O560" s="120"/>
      <c r="P560" s="57">
        <f t="shared" si="199"/>
        <v>0</v>
      </c>
      <c r="Q560" s="56" t="e">
        <f t="shared" si="200"/>
        <v>#DIV/0!</v>
      </c>
      <c r="R560" s="473">
        <f>SUM(D560:H567,K560:O567)</f>
        <v>21</v>
      </c>
      <c r="S560" s="475">
        <f t="shared" ref="S560" si="208">AVERAGE(D560:H567,K560:O567)*4</f>
        <v>84</v>
      </c>
      <c r="T560" s="486">
        <f>MAX(D560:H567,K560:O567)</f>
        <v>21</v>
      </c>
      <c r="U560" s="480">
        <f>RANK(S560,$S$88:$S$720)+COUNTIF($S$88:S560,S560)-1</f>
        <v>55</v>
      </c>
    </row>
    <row r="561" spans="2:21" ht="12.75" hidden="1" customHeight="1" x14ac:dyDescent="0.2">
      <c r="B561" s="492"/>
      <c r="C561" s="469"/>
      <c r="D561" s="68"/>
      <c r="E561" s="68"/>
      <c r="F561" s="53"/>
      <c r="G561" s="53"/>
      <c r="H561" s="120"/>
      <c r="I561" s="115">
        <f t="shared" ref="I561" si="209">SUM(D561:H561)</f>
        <v>0</v>
      </c>
      <c r="J561" s="58" t="e">
        <f t="shared" si="203"/>
        <v>#DIV/0!</v>
      </c>
      <c r="K561" s="53"/>
      <c r="L561" s="53"/>
      <c r="M561" s="53"/>
      <c r="N561" s="53"/>
      <c r="O561" s="120"/>
      <c r="P561" s="115">
        <f t="shared" si="199"/>
        <v>0</v>
      </c>
      <c r="Q561" s="56" t="e">
        <f t="shared" si="200"/>
        <v>#DIV/0!</v>
      </c>
      <c r="R561" s="473"/>
      <c r="S561" s="475"/>
      <c r="T561" s="486"/>
      <c r="U561" s="481"/>
    </row>
    <row r="562" spans="2:21" ht="12.75" hidden="1" customHeight="1" x14ac:dyDescent="0.2">
      <c r="B562" s="492"/>
      <c r="C562" s="469"/>
      <c r="D562" s="53"/>
      <c r="E562" s="53"/>
      <c r="F562" s="53"/>
      <c r="G562" s="53"/>
      <c r="H562" s="120"/>
      <c r="I562" s="55">
        <f t="shared" si="196"/>
        <v>0</v>
      </c>
      <c r="J562" s="58" t="e">
        <f t="shared" si="203"/>
        <v>#DIV/0!</v>
      </c>
      <c r="K562" s="53"/>
      <c r="L562" s="53"/>
      <c r="M562" s="53"/>
      <c r="N562" s="53"/>
      <c r="O562" s="120"/>
      <c r="P562" s="55">
        <f t="shared" si="199"/>
        <v>0</v>
      </c>
      <c r="Q562" s="54" t="e">
        <f t="shared" si="200"/>
        <v>#DIV/0!</v>
      </c>
      <c r="R562" s="474"/>
      <c r="S562" s="475"/>
      <c r="T562" s="487"/>
      <c r="U562" s="481"/>
    </row>
    <row r="563" spans="2:21" ht="12.75" hidden="1" customHeight="1" x14ac:dyDescent="0.2">
      <c r="B563" s="492"/>
      <c r="C563" s="469"/>
      <c r="D563" s="53"/>
      <c r="E563" s="53"/>
      <c r="F563" s="53"/>
      <c r="G563" s="53"/>
      <c r="H563" s="120"/>
      <c r="I563" s="55">
        <f t="shared" si="196"/>
        <v>0</v>
      </c>
      <c r="J563" s="58" t="e">
        <f t="shared" si="203"/>
        <v>#DIV/0!</v>
      </c>
      <c r="K563" s="53"/>
      <c r="L563" s="53"/>
      <c r="M563" s="53"/>
      <c r="N563" s="53"/>
      <c r="O563" s="120"/>
      <c r="P563" s="55">
        <f t="shared" si="199"/>
        <v>0</v>
      </c>
      <c r="Q563" s="54" t="e">
        <f t="shared" si="200"/>
        <v>#DIV/0!</v>
      </c>
      <c r="R563" s="474"/>
      <c r="S563" s="475"/>
      <c r="T563" s="487"/>
      <c r="U563" s="481"/>
    </row>
    <row r="564" spans="2:21" ht="12.75" hidden="1" customHeight="1" x14ac:dyDescent="0.2">
      <c r="B564" s="492"/>
      <c r="C564" s="470"/>
      <c r="D564" s="53"/>
      <c r="E564" s="53"/>
      <c r="F564" s="53"/>
      <c r="G564" s="53"/>
      <c r="H564" s="120"/>
      <c r="I564" s="55">
        <f t="shared" si="196"/>
        <v>0</v>
      </c>
      <c r="J564" s="58" t="e">
        <f t="shared" si="203"/>
        <v>#DIV/0!</v>
      </c>
      <c r="K564" s="53"/>
      <c r="L564" s="53"/>
      <c r="M564" s="53"/>
      <c r="N564" s="53"/>
      <c r="O564" s="120"/>
      <c r="P564" s="55">
        <f t="shared" si="199"/>
        <v>0</v>
      </c>
      <c r="Q564" s="54" t="e">
        <f t="shared" si="200"/>
        <v>#DIV/0!</v>
      </c>
      <c r="R564" s="474"/>
      <c r="S564" s="475"/>
      <c r="T564" s="487"/>
      <c r="U564" s="481"/>
    </row>
    <row r="565" spans="2:21" ht="12.75" hidden="1" customHeight="1" x14ac:dyDescent="0.2">
      <c r="B565" s="492"/>
      <c r="C565" s="470"/>
      <c r="D565" s="53"/>
      <c r="E565" s="53"/>
      <c r="F565" s="53"/>
      <c r="G565" s="53"/>
      <c r="H565" s="120"/>
      <c r="I565" s="55">
        <f t="shared" si="196"/>
        <v>0</v>
      </c>
      <c r="J565" s="58" t="e">
        <f t="shared" si="203"/>
        <v>#DIV/0!</v>
      </c>
      <c r="K565" s="53"/>
      <c r="L565" s="53"/>
      <c r="M565" s="53"/>
      <c r="N565" s="53"/>
      <c r="O565" s="120"/>
      <c r="P565" s="55">
        <f t="shared" si="199"/>
        <v>0</v>
      </c>
      <c r="Q565" s="54" t="e">
        <f t="shared" si="200"/>
        <v>#DIV/0!</v>
      </c>
      <c r="R565" s="474"/>
      <c r="S565" s="475"/>
      <c r="T565" s="487"/>
      <c r="U565" s="481"/>
    </row>
    <row r="566" spans="2:21" ht="12.75" hidden="1" customHeight="1" x14ac:dyDescent="0.2">
      <c r="B566" s="492"/>
      <c r="C566" s="470"/>
      <c r="D566" s="53"/>
      <c r="E566" s="53"/>
      <c r="F566" s="53"/>
      <c r="G566" s="53"/>
      <c r="H566" s="120"/>
      <c r="I566" s="55">
        <f t="shared" si="196"/>
        <v>0</v>
      </c>
      <c r="J566" s="58" t="e">
        <f t="shared" si="203"/>
        <v>#DIV/0!</v>
      </c>
      <c r="K566" s="53"/>
      <c r="L566" s="53"/>
      <c r="M566" s="53"/>
      <c r="N566" s="53"/>
      <c r="O566" s="120"/>
      <c r="P566" s="55">
        <f t="shared" si="199"/>
        <v>0</v>
      </c>
      <c r="Q566" s="54" t="e">
        <f t="shared" si="200"/>
        <v>#DIV/0!</v>
      </c>
      <c r="R566" s="474"/>
      <c r="S566" s="475"/>
      <c r="T566" s="487"/>
      <c r="U566" s="481"/>
    </row>
    <row r="567" spans="2:21" ht="12.75" hidden="1" customHeight="1" thickBot="1" x14ac:dyDescent="0.25">
      <c r="B567" s="493"/>
      <c r="C567" s="471"/>
      <c r="D567" s="53"/>
      <c r="E567" s="53"/>
      <c r="F567" s="53"/>
      <c r="G567" s="53"/>
      <c r="H567" s="120"/>
      <c r="I567" s="52">
        <f t="shared" si="196"/>
        <v>0</v>
      </c>
      <c r="J567" s="58" t="e">
        <f t="shared" si="203"/>
        <v>#DIV/0!</v>
      </c>
      <c r="K567" s="53"/>
      <c r="L567" s="53"/>
      <c r="M567" s="53"/>
      <c r="N567" s="53"/>
      <c r="O567" s="120"/>
      <c r="P567" s="52">
        <f t="shared" si="199"/>
        <v>0</v>
      </c>
      <c r="Q567" s="51" t="e">
        <f t="shared" si="200"/>
        <v>#DIV/0!</v>
      </c>
      <c r="R567" s="474"/>
      <c r="S567" s="476"/>
      <c r="T567" s="487"/>
      <c r="U567" s="482"/>
    </row>
    <row r="568" spans="2:21" ht="12.75" hidden="1" customHeight="1" x14ac:dyDescent="0.2">
      <c r="B568" s="491">
        <v>61</v>
      </c>
      <c r="C568" s="472"/>
      <c r="D568" s="68">
        <v>20</v>
      </c>
      <c r="E568" s="68"/>
      <c r="F568" s="53"/>
      <c r="G568" s="53"/>
      <c r="H568" s="120"/>
      <c r="I568" s="57">
        <f t="shared" si="196"/>
        <v>20</v>
      </c>
      <c r="J568" s="58">
        <f t="shared" si="203"/>
        <v>80</v>
      </c>
      <c r="K568" s="53"/>
      <c r="L568" s="53"/>
      <c r="M568" s="53"/>
      <c r="N568" s="53"/>
      <c r="O568" s="120"/>
      <c r="P568" s="57">
        <f t="shared" si="199"/>
        <v>0</v>
      </c>
      <c r="Q568" s="56" t="e">
        <f t="shared" si="200"/>
        <v>#DIV/0!</v>
      </c>
      <c r="R568" s="478">
        <f>SUM(D568:H575,K568:O575)</f>
        <v>20</v>
      </c>
      <c r="S568" s="475">
        <f t="shared" ref="S568" si="210">AVERAGE(D568:H575,K568:O575)*4</f>
        <v>80</v>
      </c>
      <c r="T568" s="484">
        <f>MAX(D568:H575,K568:O575)</f>
        <v>20</v>
      </c>
      <c r="U568" s="480">
        <f>RANK(S568,$S$88:$S$720)+COUNTIF($S$88:S568,S568)-1</f>
        <v>56</v>
      </c>
    </row>
    <row r="569" spans="2:21" ht="12.75" hidden="1" customHeight="1" x14ac:dyDescent="0.2">
      <c r="B569" s="492"/>
      <c r="C569" s="469"/>
      <c r="D569" s="68"/>
      <c r="E569" s="68"/>
      <c r="F569" s="53"/>
      <c r="G569" s="53"/>
      <c r="H569" s="120"/>
      <c r="I569" s="115">
        <f t="shared" ref="I569" si="211">SUM(D569:H569)</f>
        <v>0</v>
      </c>
      <c r="J569" s="58" t="e">
        <f t="shared" si="203"/>
        <v>#DIV/0!</v>
      </c>
      <c r="K569" s="53"/>
      <c r="L569" s="53"/>
      <c r="M569" s="53"/>
      <c r="N569" s="53"/>
      <c r="O569" s="120"/>
      <c r="P569" s="115">
        <f t="shared" si="199"/>
        <v>0</v>
      </c>
      <c r="Q569" s="56" t="e">
        <f t="shared" si="200"/>
        <v>#DIV/0!</v>
      </c>
      <c r="R569" s="478"/>
      <c r="S569" s="475"/>
      <c r="T569" s="484"/>
      <c r="U569" s="481"/>
    </row>
    <row r="570" spans="2:21" ht="12.75" hidden="1" customHeight="1" x14ac:dyDescent="0.2">
      <c r="B570" s="492"/>
      <c r="C570" s="469"/>
      <c r="D570" s="53"/>
      <c r="E570" s="53"/>
      <c r="F570" s="53"/>
      <c r="G570" s="53"/>
      <c r="H570" s="120"/>
      <c r="I570" s="55">
        <f t="shared" si="196"/>
        <v>0</v>
      </c>
      <c r="J570" s="58" t="e">
        <f t="shared" si="203"/>
        <v>#DIV/0!</v>
      </c>
      <c r="K570" s="53"/>
      <c r="L570" s="53"/>
      <c r="M570" s="53"/>
      <c r="N570" s="53"/>
      <c r="O570" s="120"/>
      <c r="P570" s="55">
        <f t="shared" si="199"/>
        <v>0</v>
      </c>
      <c r="Q570" s="54" t="e">
        <f t="shared" si="200"/>
        <v>#DIV/0!</v>
      </c>
      <c r="R570" s="478"/>
      <c r="S570" s="475"/>
      <c r="T570" s="484"/>
      <c r="U570" s="481"/>
    </row>
    <row r="571" spans="2:21" ht="12.75" hidden="1" customHeight="1" x14ac:dyDescent="0.2">
      <c r="B571" s="492"/>
      <c r="C571" s="469"/>
      <c r="D571" s="53"/>
      <c r="E571" s="53"/>
      <c r="F571" s="53"/>
      <c r="G571" s="53"/>
      <c r="H571" s="120"/>
      <c r="I571" s="55">
        <f t="shared" si="196"/>
        <v>0</v>
      </c>
      <c r="J571" s="58" t="e">
        <f t="shared" si="203"/>
        <v>#DIV/0!</v>
      </c>
      <c r="K571" s="53"/>
      <c r="L571" s="53"/>
      <c r="M571" s="53"/>
      <c r="N571" s="53"/>
      <c r="O571" s="120"/>
      <c r="P571" s="55">
        <f t="shared" si="199"/>
        <v>0</v>
      </c>
      <c r="Q571" s="54" t="e">
        <f t="shared" si="200"/>
        <v>#DIV/0!</v>
      </c>
      <c r="R571" s="478"/>
      <c r="S571" s="475"/>
      <c r="T571" s="484"/>
      <c r="U571" s="481"/>
    </row>
    <row r="572" spans="2:21" ht="12.75" hidden="1" customHeight="1" x14ac:dyDescent="0.2">
      <c r="B572" s="492"/>
      <c r="C572" s="470"/>
      <c r="D572" s="53"/>
      <c r="E572" s="53"/>
      <c r="F572" s="53"/>
      <c r="G572" s="53"/>
      <c r="H572" s="120"/>
      <c r="I572" s="55">
        <f t="shared" si="196"/>
        <v>0</v>
      </c>
      <c r="J572" s="58" t="e">
        <f t="shared" si="203"/>
        <v>#DIV/0!</v>
      </c>
      <c r="K572" s="53"/>
      <c r="L572" s="53"/>
      <c r="M572" s="53"/>
      <c r="N572" s="53"/>
      <c r="O572" s="120"/>
      <c r="P572" s="55">
        <f t="shared" si="199"/>
        <v>0</v>
      </c>
      <c r="Q572" s="54" t="e">
        <f t="shared" si="200"/>
        <v>#DIV/0!</v>
      </c>
      <c r="R572" s="478"/>
      <c r="S572" s="475"/>
      <c r="T572" s="484"/>
      <c r="U572" s="481"/>
    </row>
    <row r="573" spans="2:21" ht="12.75" hidden="1" customHeight="1" x14ac:dyDescent="0.2">
      <c r="B573" s="492"/>
      <c r="C573" s="470"/>
      <c r="D573" s="53"/>
      <c r="E573" s="53"/>
      <c r="F573" s="53"/>
      <c r="G573" s="53"/>
      <c r="H573" s="120"/>
      <c r="I573" s="55">
        <f t="shared" si="196"/>
        <v>0</v>
      </c>
      <c r="J573" s="58" t="e">
        <f t="shared" si="203"/>
        <v>#DIV/0!</v>
      </c>
      <c r="K573" s="53"/>
      <c r="L573" s="53"/>
      <c r="M573" s="53"/>
      <c r="N573" s="53"/>
      <c r="O573" s="120"/>
      <c r="P573" s="55">
        <f t="shared" si="199"/>
        <v>0</v>
      </c>
      <c r="Q573" s="54" t="e">
        <f t="shared" si="200"/>
        <v>#DIV/0!</v>
      </c>
      <c r="R573" s="478"/>
      <c r="S573" s="475"/>
      <c r="T573" s="484"/>
      <c r="U573" s="481"/>
    </row>
    <row r="574" spans="2:21" ht="12.75" hidden="1" customHeight="1" x14ac:dyDescent="0.2">
      <c r="B574" s="492"/>
      <c r="C574" s="470"/>
      <c r="D574" s="53"/>
      <c r="E574" s="53"/>
      <c r="F574" s="53"/>
      <c r="G574" s="53"/>
      <c r="H574" s="120"/>
      <c r="I574" s="55">
        <f t="shared" si="196"/>
        <v>0</v>
      </c>
      <c r="J574" s="58" t="e">
        <f t="shared" si="203"/>
        <v>#DIV/0!</v>
      </c>
      <c r="K574" s="53"/>
      <c r="L574" s="53"/>
      <c r="M574" s="53"/>
      <c r="N574" s="53"/>
      <c r="O574" s="120"/>
      <c r="P574" s="55">
        <f t="shared" si="199"/>
        <v>0</v>
      </c>
      <c r="Q574" s="54" t="e">
        <f t="shared" si="200"/>
        <v>#DIV/0!</v>
      </c>
      <c r="R574" s="478"/>
      <c r="S574" s="475"/>
      <c r="T574" s="484"/>
      <c r="U574" s="481"/>
    </row>
    <row r="575" spans="2:21" ht="12.75" hidden="1" customHeight="1" thickBot="1" x14ac:dyDescent="0.25">
      <c r="B575" s="493"/>
      <c r="C575" s="471"/>
      <c r="D575" s="53"/>
      <c r="E575" s="53"/>
      <c r="F575" s="53"/>
      <c r="G575" s="53"/>
      <c r="H575" s="120"/>
      <c r="I575" s="62">
        <f t="shared" si="196"/>
        <v>0</v>
      </c>
      <c r="J575" s="58" t="e">
        <f t="shared" si="203"/>
        <v>#DIV/0!</v>
      </c>
      <c r="K575" s="53"/>
      <c r="L575" s="53"/>
      <c r="M575" s="53"/>
      <c r="N575" s="53"/>
      <c r="O575" s="120"/>
      <c r="P575" s="62">
        <f t="shared" si="199"/>
        <v>0</v>
      </c>
      <c r="Q575" s="56" t="e">
        <f t="shared" si="200"/>
        <v>#DIV/0!</v>
      </c>
      <c r="R575" s="478"/>
      <c r="S575" s="476"/>
      <c r="T575" s="484"/>
      <c r="U575" s="482"/>
    </row>
    <row r="576" spans="2:21" ht="6.75" hidden="1" customHeight="1" x14ac:dyDescent="0.2">
      <c r="B576" s="491">
        <v>62</v>
      </c>
      <c r="C576" s="472"/>
      <c r="D576" s="68">
        <v>19</v>
      </c>
      <c r="E576" s="68"/>
      <c r="F576" s="53"/>
      <c r="G576" s="53"/>
      <c r="H576" s="120"/>
      <c r="I576" s="60">
        <f t="shared" si="196"/>
        <v>19</v>
      </c>
      <c r="J576" s="58">
        <f t="shared" si="203"/>
        <v>76</v>
      </c>
      <c r="K576" s="53"/>
      <c r="L576" s="53"/>
      <c r="M576" s="53"/>
      <c r="N576" s="53"/>
      <c r="O576" s="120"/>
      <c r="P576" s="60">
        <f t="shared" si="199"/>
        <v>0</v>
      </c>
      <c r="Q576" s="59" t="e">
        <f t="shared" si="200"/>
        <v>#DIV/0!</v>
      </c>
      <c r="R576" s="477">
        <f>SUM(D576:H583,K576:O583)</f>
        <v>19</v>
      </c>
      <c r="S576" s="475">
        <f t="shared" ref="S576" si="212">AVERAGE(D576:H583,K576:O583)*4</f>
        <v>76</v>
      </c>
      <c r="T576" s="483">
        <f>MAX(D576:H583,K576:O583)</f>
        <v>19</v>
      </c>
      <c r="U576" s="480">
        <f>RANK(S576,$S$88:$S$720)+COUNTIF($S$88:S576,S576)-1</f>
        <v>57</v>
      </c>
    </row>
    <row r="577" spans="2:21" ht="12.75" hidden="1" customHeight="1" x14ac:dyDescent="0.2">
      <c r="B577" s="492"/>
      <c r="C577" s="469"/>
      <c r="D577" s="68"/>
      <c r="E577" s="68"/>
      <c r="F577" s="53"/>
      <c r="G577" s="53"/>
      <c r="H577" s="120"/>
      <c r="I577" s="60">
        <f t="shared" ref="I577" si="213">SUM(D577:H577)</f>
        <v>0</v>
      </c>
      <c r="J577" s="58" t="e">
        <f t="shared" si="203"/>
        <v>#DIV/0!</v>
      </c>
      <c r="K577" s="53"/>
      <c r="L577" s="53"/>
      <c r="M577" s="53"/>
      <c r="N577" s="53"/>
      <c r="O577" s="120"/>
      <c r="P577" s="60">
        <f t="shared" si="199"/>
        <v>0</v>
      </c>
      <c r="Q577" s="59" t="e">
        <f t="shared" si="200"/>
        <v>#DIV/0!</v>
      </c>
      <c r="R577" s="478"/>
      <c r="S577" s="475"/>
      <c r="T577" s="484"/>
      <c r="U577" s="481"/>
    </row>
    <row r="578" spans="2:21" ht="12.75" hidden="1" customHeight="1" x14ac:dyDescent="0.2">
      <c r="B578" s="492"/>
      <c r="C578" s="469"/>
      <c r="D578" s="53"/>
      <c r="E578" s="53"/>
      <c r="F578" s="53"/>
      <c r="G578" s="53"/>
      <c r="H578" s="120"/>
      <c r="I578" s="55">
        <f t="shared" si="196"/>
        <v>0</v>
      </c>
      <c r="J578" s="58" t="e">
        <f t="shared" si="203"/>
        <v>#DIV/0!</v>
      </c>
      <c r="K578" s="53"/>
      <c r="L578" s="53"/>
      <c r="M578" s="53"/>
      <c r="N578" s="53"/>
      <c r="O578" s="120"/>
      <c r="P578" s="55">
        <f t="shared" si="199"/>
        <v>0</v>
      </c>
      <c r="Q578" s="54" t="e">
        <f t="shared" si="200"/>
        <v>#DIV/0!</v>
      </c>
      <c r="R578" s="478"/>
      <c r="S578" s="475"/>
      <c r="T578" s="484"/>
      <c r="U578" s="481"/>
    </row>
    <row r="579" spans="2:21" ht="12.75" hidden="1" customHeight="1" x14ac:dyDescent="0.2">
      <c r="B579" s="492"/>
      <c r="C579" s="469"/>
      <c r="D579" s="53"/>
      <c r="E579" s="53"/>
      <c r="F579" s="53"/>
      <c r="G579" s="53"/>
      <c r="H579" s="120"/>
      <c r="I579" s="55">
        <f t="shared" si="196"/>
        <v>0</v>
      </c>
      <c r="J579" s="58" t="e">
        <f t="shared" si="203"/>
        <v>#DIV/0!</v>
      </c>
      <c r="K579" s="53"/>
      <c r="L579" s="53"/>
      <c r="M579" s="53"/>
      <c r="N579" s="53"/>
      <c r="O579" s="120"/>
      <c r="P579" s="55">
        <f t="shared" si="199"/>
        <v>0</v>
      </c>
      <c r="Q579" s="54" t="e">
        <f t="shared" si="200"/>
        <v>#DIV/0!</v>
      </c>
      <c r="R579" s="478"/>
      <c r="S579" s="475"/>
      <c r="T579" s="484"/>
      <c r="U579" s="481"/>
    </row>
    <row r="580" spans="2:21" ht="12.75" hidden="1" customHeight="1" x14ac:dyDescent="0.2">
      <c r="B580" s="492"/>
      <c r="C580" s="470"/>
      <c r="D580" s="53"/>
      <c r="E580" s="53"/>
      <c r="F580" s="53"/>
      <c r="G580" s="53"/>
      <c r="H580" s="120"/>
      <c r="I580" s="55">
        <f t="shared" si="196"/>
        <v>0</v>
      </c>
      <c r="J580" s="58" t="e">
        <f t="shared" si="203"/>
        <v>#DIV/0!</v>
      </c>
      <c r="K580" s="53"/>
      <c r="L580" s="53"/>
      <c r="M580" s="53"/>
      <c r="N580" s="53"/>
      <c r="O580" s="120"/>
      <c r="P580" s="55">
        <f t="shared" si="199"/>
        <v>0</v>
      </c>
      <c r="Q580" s="54" t="e">
        <f t="shared" si="200"/>
        <v>#DIV/0!</v>
      </c>
      <c r="R580" s="478"/>
      <c r="S580" s="475"/>
      <c r="T580" s="484"/>
      <c r="U580" s="481"/>
    </row>
    <row r="581" spans="2:21" ht="12.75" hidden="1" customHeight="1" x14ac:dyDescent="0.2">
      <c r="B581" s="492"/>
      <c r="C581" s="470"/>
      <c r="D581" s="53"/>
      <c r="E581" s="53"/>
      <c r="F581" s="53"/>
      <c r="G581" s="53"/>
      <c r="H581" s="120"/>
      <c r="I581" s="55">
        <f t="shared" si="196"/>
        <v>0</v>
      </c>
      <c r="J581" s="58" t="e">
        <f t="shared" si="203"/>
        <v>#DIV/0!</v>
      </c>
      <c r="K581" s="53"/>
      <c r="L581" s="53"/>
      <c r="M581" s="53"/>
      <c r="N581" s="53"/>
      <c r="O581" s="120"/>
      <c r="P581" s="55">
        <f t="shared" si="199"/>
        <v>0</v>
      </c>
      <c r="Q581" s="54" t="e">
        <f t="shared" si="200"/>
        <v>#DIV/0!</v>
      </c>
      <c r="R581" s="478"/>
      <c r="S581" s="475"/>
      <c r="T581" s="484"/>
      <c r="U581" s="481"/>
    </row>
    <row r="582" spans="2:21" ht="12.75" hidden="1" customHeight="1" x14ac:dyDescent="0.2">
      <c r="B582" s="492"/>
      <c r="C582" s="470"/>
      <c r="D582" s="53"/>
      <c r="E582" s="53"/>
      <c r="F582" s="53"/>
      <c r="G582" s="53"/>
      <c r="H582" s="120"/>
      <c r="I582" s="55">
        <f t="shared" si="196"/>
        <v>0</v>
      </c>
      <c r="J582" s="58" t="e">
        <f t="shared" si="203"/>
        <v>#DIV/0!</v>
      </c>
      <c r="K582" s="53"/>
      <c r="L582" s="53"/>
      <c r="M582" s="53"/>
      <c r="N582" s="53"/>
      <c r="O582" s="120"/>
      <c r="P582" s="55">
        <f t="shared" si="199"/>
        <v>0</v>
      </c>
      <c r="Q582" s="54" t="e">
        <f t="shared" si="200"/>
        <v>#DIV/0!</v>
      </c>
      <c r="R582" s="478"/>
      <c r="S582" s="475"/>
      <c r="T582" s="484"/>
      <c r="U582" s="481"/>
    </row>
    <row r="583" spans="2:21" ht="12.75" hidden="1" customHeight="1" thickBot="1" x14ac:dyDescent="0.25">
      <c r="B583" s="493"/>
      <c r="C583" s="471"/>
      <c r="D583" s="53"/>
      <c r="E583" s="53"/>
      <c r="F583" s="53"/>
      <c r="G583" s="53"/>
      <c r="H583" s="120"/>
      <c r="I583" s="52">
        <f t="shared" si="196"/>
        <v>0</v>
      </c>
      <c r="J583" s="58" t="e">
        <f t="shared" si="203"/>
        <v>#DIV/0!</v>
      </c>
      <c r="K583" s="53"/>
      <c r="L583" s="53"/>
      <c r="M583" s="53"/>
      <c r="N583" s="53"/>
      <c r="O583" s="120"/>
      <c r="P583" s="52">
        <f t="shared" si="199"/>
        <v>0</v>
      </c>
      <c r="Q583" s="63" t="e">
        <f t="shared" si="200"/>
        <v>#DIV/0!</v>
      </c>
      <c r="R583" s="479"/>
      <c r="S583" s="476"/>
      <c r="T583" s="485"/>
      <c r="U583" s="482"/>
    </row>
    <row r="584" spans="2:21" ht="12.75" hidden="1" customHeight="1" x14ac:dyDescent="0.2">
      <c r="B584" s="491">
        <v>63</v>
      </c>
      <c r="C584" s="472"/>
      <c r="D584" s="68">
        <v>18</v>
      </c>
      <c r="E584" s="68"/>
      <c r="F584" s="53"/>
      <c r="G584" s="53"/>
      <c r="H584" s="120"/>
      <c r="I584" s="57">
        <f t="shared" si="196"/>
        <v>18</v>
      </c>
      <c r="J584" s="58">
        <f t="shared" si="203"/>
        <v>72</v>
      </c>
      <c r="K584" s="53"/>
      <c r="L584" s="53"/>
      <c r="M584" s="53"/>
      <c r="N584" s="53"/>
      <c r="O584" s="120"/>
      <c r="P584" s="57">
        <f t="shared" si="199"/>
        <v>0</v>
      </c>
      <c r="Q584" s="56" t="e">
        <f t="shared" si="200"/>
        <v>#DIV/0!</v>
      </c>
      <c r="R584" s="478">
        <f>SUM(D584:H591,K584:O591)</f>
        <v>18</v>
      </c>
      <c r="S584" s="475">
        <f t="shared" ref="S584" si="214">AVERAGE(D584:H591,K584:O591)*4</f>
        <v>72</v>
      </c>
      <c r="T584" s="484">
        <f>MAX(D584:H591,K584:O591)</f>
        <v>18</v>
      </c>
      <c r="U584" s="480">
        <f>RANK(S584,$S$88:$S$720)+COUNTIF($S$88:S584,S584)-1</f>
        <v>58</v>
      </c>
    </row>
    <row r="585" spans="2:21" ht="12.75" hidden="1" customHeight="1" x14ac:dyDescent="0.2">
      <c r="B585" s="492"/>
      <c r="C585" s="469"/>
      <c r="D585" s="68"/>
      <c r="E585" s="68"/>
      <c r="F585" s="53"/>
      <c r="G585" s="53"/>
      <c r="H585" s="120"/>
      <c r="I585" s="115">
        <f t="shared" ref="I585" si="215">SUM(D585:H585)</f>
        <v>0</v>
      </c>
      <c r="J585" s="58" t="e">
        <f t="shared" si="203"/>
        <v>#DIV/0!</v>
      </c>
      <c r="K585" s="53"/>
      <c r="L585" s="53"/>
      <c r="M585" s="53"/>
      <c r="N585" s="53"/>
      <c r="O585" s="120"/>
      <c r="P585" s="115">
        <f t="shared" si="199"/>
        <v>0</v>
      </c>
      <c r="Q585" s="56" t="e">
        <f t="shared" si="200"/>
        <v>#DIV/0!</v>
      </c>
      <c r="R585" s="478"/>
      <c r="S585" s="475"/>
      <c r="T585" s="484"/>
      <c r="U585" s="481"/>
    </row>
    <row r="586" spans="2:21" ht="12.75" hidden="1" customHeight="1" x14ac:dyDescent="0.2">
      <c r="B586" s="492"/>
      <c r="C586" s="469"/>
      <c r="D586" s="53"/>
      <c r="E586" s="53"/>
      <c r="F586" s="53"/>
      <c r="G586" s="53"/>
      <c r="H586" s="120"/>
      <c r="I586" s="55">
        <f t="shared" si="196"/>
        <v>0</v>
      </c>
      <c r="J586" s="58" t="e">
        <f t="shared" si="203"/>
        <v>#DIV/0!</v>
      </c>
      <c r="K586" s="53"/>
      <c r="L586" s="53"/>
      <c r="M586" s="53"/>
      <c r="N586" s="53"/>
      <c r="O586" s="120"/>
      <c r="P586" s="55">
        <f t="shared" si="199"/>
        <v>0</v>
      </c>
      <c r="Q586" s="54" t="e">
        <f t="shared" si="200"/>
        <v>#DIV/0!</v>
      </c>
      <c r="R586" s="478"/>
      <c r="S586" s="475"/>
      <c r="T586" s="484"/>
      <c r="U586" s="481"/>
    </row>
    <row r="587" spans="2:21" ht="12.75" hidden="1" customHeight="1" x14ac:dyDescent="0.2">
      <c r="B587" s="492"/>
      <c r="C587" s="469"/>
      <c r="D587" s="53"/>
      <c r="E587" s="53"/>
      <c r="F587" s="53"/>
      <c r="G587" s="53"/>
      <c r="H587" s="120"/>
      <c r="I587" s="55">
        <f t="shared" si="196"/>
        <v>0</v>
      </c>
      <c r="J587" s="58" t="e">
        <f t="shared" si="203"/>
        <v>#DIV/0!</v>
      </c>
      <c r="K587" s="53"/>
      <c r="L587" s="53"/>
      <c r="M587" s="53"/>
      <c r="N587" s="53"/>
      <c r="O587" s="120"/>
      <c r="P587" s="55">
        <f t="shared" si="199"/>
        <v>0</v>
      </c>
      <c r="Q587" s="54" t="e">
        <f t="shared" si="200"/>
        <v>#DIV/0!</v>
      </c>
      <c r="R587" s="478"/>
      <c r="S587" s="475"/>
      <c r="T587" s="484"/>
      <c r="U587" s="481"/>
    </row>
    <row r="588" spans="2:21" ht="12.75" hidden="1" customHeight="1" x14ac:dyDescent="0.2">
      <c r="B588" s="492"/>
      <c r="C588" s="470"/>
      <c r="D588" s="53"/>
      <c r="E588" s="53"/>
      <c r="F588" s="53"/>
      <c r="G588" s="53"/>
      <c r="H588" s="120"/>
      <c r="I588" s="55">
        <f t="shared" si="196"/>
        <v>0</v>
      </c>
      <c r="J588" s="58" t="e">
        <f t="shared" si="203"/>
        <v>#DIV/0!</v>
      </c>
      <c r="K588" s="53"/>
      <c r="L588" s="53"/>
      <c r="M588" s="53"/>
      <c r="N588" s="53"/>
      <c r="O588" s="120"/>
      <c r="P588" s="55">
        <f t="shared" si="199"/>
        <v>0</v>
      </c>
      <c r="Q588" s="54" t="e">
        <f t="shared" si="200"/>
        <v>#DIV/0!</v>
      </c>
      <c r="R588" s="478"/>
      <c r="S588" s="475"/>
      <c r="T588" s="484"/>
      <c r="U588" s="481"/>
    </row>
    <row r="589" spans="2:21" ht="12.75" hidden="1" customHeight="1" x14ac:dyDescent="0.2">
      <c r="B589" s="492"/>
      <c r="C589" s="470"/>
      <c r="D589" s="53"/>
      <c r="E589" s="53"/>
      <c r="F589" s="53"/>
      <c r="G589" s="53"/>
      <c r="H589" s="120"/>
      <c r="I589" s="55">
        <f t="shared" si="196"/>
        <v>0</v>
      </c>
      <c r="J589" s="58" t="e">
        <f t="shared" si="203"/>
        <v>#DIV/0!</v>
      </c>
      <c r="K589" s="53"/>
      <c r="L589" s="53"/>
      <c r="M589" s="53"/>
      <c r="N589" s="53"/>
      <c r="O589" s="120"/>
      <c r="P589" s="55">
        <f t="shared" si="199"/>
        <v>0</v>
      </c>
      <c r="Q589" s="54" t="e">
        <f t="shared" si="200"/>
        <v>#DIV/0!</v>
      </c>
      <c r="R589" s="478"/>
      <c r="S589" s="475"/>
      <c r="T589" s="484"/>
      <c r="U589" s="481"/>
    </row>
    <row r="590" spans="2:21" ht="12.75" hidden="1" customHeight="1" x14ac:dyDescent="0.2">
      <c r="B590" s="492"/>
      <c r="C590" s="470"/>
      <c r="D590" s="53"/>
      <c r="E590" s="53"/>
      <c r="F590" s="53"/>
      <c r="G590" s="53"/>
      <c r="H590" s="120"/>
      <c r="I590" s="55">
        <f t="shared" si="196"/>
        <v>0</v>
      </c>
      <c r="J590" s="58" t="e">
        <f t="shared" si="203"/>
        <v>#DIV/0!</v>
      </c>
      <c r="K590" s="53"/>
      <c r="L590" s="53"/>
      <c r="M590" s="53"/>
      <c r="N590" s="53"/>
      <c r="O590" s="120"/>
      <c r="P590" s="55">
        <f t="shared" si="199"/>
        <v>0</v>
      </c>
      <c r="Q590" s="54" t="e">
        <f t="shared" si="200"/>
        <v>#DIV/0!</v>
      </c>
      <c r="R590" s="478"/>
      <c r="S590" s="475"/>
      <c r="T590" s="484"/>
      <c r="U590" s="481"/>
    </row>
    <row r="591" spans="2:21" ht="12.75" hidden="1" customHeight="1" thickBot="1" x14ac:dyDescent="0.25">
      <c r="B591" s="493"/>
      <c r="C591" s="471"/>
      <c r="D591" s="53"/>
      <c r="E591" s="53"/>
      <c r="F591" s="53"/>
      <c r="G591" s="53"/>
      <c r="H591" s="120"/>
      <c r="I591" s="62">
        <f t="shared" si="196"/>
        <v>0</v>
      </c>
      <c r="J591" s="58" t="e">
        <f t="shared" si="203"/>
        <v>#DIV/0!</v>
      </c>
      <c r="K591" s="53"/>
      <c r="L591" s="53"/>
      <c r="M591" s="53"/>
      <c r="N591" s="53"/>
      <c r="O591" s="120"/>
      <c r="P591" s="62">
        <f t="shared" si="199"/>
        <v>0</v>
      </c>
      <c r="Q591" s="56" t="e">
        <f t="shared" si="200"/>
        <v>#DIV/0!</v>
      </c>
      <c r="R591" s="478"/>
      <c r="S591" s="476"/>
      <c r="T591" s="484"/>
      <c r="U591" s="482"/>
    </row>
    <row r="592" spans="2:21" ht="12.75" hidden="1" customHeight="1" x14ac:dyDescent="0.2">
      <c r="B592" s="491">
        <v>64</v>
      </c>
      <c r="C592" s="472"/>
      <c r="D592" s="68">
        <v>17</v>
      </c>
      <c r="E592" s="68"/>
      <c r="F592" s="53"/>
      <c r="G592" s="53"/>
      <c r="H592" s="120"/>
      <c r="I592" s="60">
        <f t="shared" si="196"/>
        <v>17</v>
      </c>
      <c r="J592" s="58">
        <f t="shared" si="203"/>
        <v>68</v>
      </c>
      <c r="K592" s="53"/>
      <c r="L592" s="53"/>
      <c r="M592" s="53"/>
      <c r="N592" s="53"/>
      <c r="O592" s="120"/>
      <c r="P592" s="60">
        <f t="shared" si="199"/>
        <v>0</v>
      </c>
      <c r="Q592" s="59" t="e">
        <f t="shared" si="200"/>
        <v>#DIV/0!</v>
      </c>
      <c r="R592" s="477">
        <f>SUM(D592:H599,K592:O599)</f>
        <v>17</v>
      </c>
      <c r="S592" s="475">
        <f t="shared" ref="S592" si="216">AVERAGE(D592:H599,K592:O599)*4</f>
        <v>68</v>
      </c>
      <c r="T592" s="483">
        <f>MAX(D592:H599,K592:O599)</f>
        <v>17</v>
      </c>
      <c r="U592" s="480">
        <f>RANK(S592,$S$88:$S$720)+COUNTIF($S$88:S592,S592)-1</f>
        <v>59</v>
      </c>
    </row>
    <row r="593" spans="2:21" ht="12.75" hidden="1" customHeight="1" x14ac:dyDescent="0.2">
      <c r="B593" s="492"/>
      <c r="C593" s="469"/>
      <c r="D593" s="68"/>
      <c r="E593" s="68"/>
      <c r="F593" s="53"/>
      <c r="G593" s="53"/>
      <c r="H593" s="120"/>
      <c r="I593" s="60">
        <f t="shared" ref="I593" si="217">SUM(D593:H593)</f>
        <v>0</v>
      </c>
      <c r="J593" s="58" t="e">
        <f t="shared" si="203"/>
        <v>#DIV/0!</v>
      </c>
      <c r="K593" s="53"/>
      <c r="L593" s="53"/>
      <c r="M593" s="53"/>
      <c r="N593" s="53"/>
      <c r="O593" s="120"/>
      <c r="P593" s="60">
        <f t="shared" si="199"/>
        <v>0</v>
      </c>
      <c r="Q593" s="59" t="e">
        <f t="shared" si="200"/>
        <v>#DIV/0!</v>
      </c>
      <c r="R593" s="478"/>
      <c r="S593" s="475"/>
      <c r="T593" s="484"/>
      <c r="U593" s="481"/>
    </row>
    <row r="594" spans="2:21" ht="12.75" hidden="1" customHeight="1" x14ac:dyDescent="0.2">
      <c r="B594" s="492"/>
      <c r="C594" s="469"/>
      <c r="D594" s="53"/>
      <c r="E594" s="53"/>
      <c r="F594" s="53"/>
      <c r="G594" s="53"/>
      <c r="H594" s="120"/>
      <c r="I594" s="55">
        <f t="shared" si="196"/>
        <v>0</v>
      </c>
      <c r="J594" s="58" t="e">
        <f t="shared" si="203"/>
        <v>#DIV/0!</v>
      </c>
      <c r="K594" s="53"/>
      <c r="L594" s="53"/>
      <c r="M594" s="53"/>
      <c r="N594" s="53"/>
      <c r="O594" s="120"/>
      <c r="P594" s="55">
        <f t="shared" si="199"/>
        <v>0</v>
      </c>
      <c r="Q594" s="54" t="e">
        <f t="shared" si="200"/>
        <v>#DIV/0!</v>
      </c>
      <c r="R594" s="478"/>
      <c r="S594" s="475"/>
      <c r="T594" s="484"/>
      <c r="U594" s="481"/>
    </row>
    <row r="595" spans="2:21" ht="12.75" hidden="1" customHeight="1" x14ac:dyDescent="0.2">
      <c r="B595" s="492"/>
      <c r="C595" s="469"/>
      <c r="D595" s="53"/>
      <c r="E595" s="53"/>
      <c r="F595" s="53"/>
      <c r="G595" s="53"/>
      <c r="H595" s="120"/>
      <c r="I595" s="55">
        <f t="shared" si="196"/>
        <v>0</v>
      </c>
      <c r="J595" s="58" t="e">
        <f t="shared" si="203"/>
        <v>#DIV/0!</v>
      </c>
      <c r="K595" s="53"/>
      <c r="L595" s="53"/>
      <c r="M595" s="53"/>
      <c r="N595" s="53"/>
      <c r="O595" s="120"/>
      <c r="P595" s="55">
        <f t="shared" si="199"/>
        <v>0</v>
      </c>
      <c r="Q595" s="54" t="e">
        <f t="shared" si="200"/>
        <v>#DIV/0!</v>
      </c>
      <c r="R595" s="478"/>
      <c r="S595" s="475"/>
      <c r="T595" s="484"/>
      <c r="U595" s="481"/>
    </row>
    <row r="596" spans="2:21" ht="12.75" hidden="1" customHeight="1" x14ac:dyDescent="0.2">
      <c r="B596" s="492"/>
      <c r="C596" s="470"/>
      <c r="D596" s="53"/>
      <c r="E596" s="53"/>
      <c r="F596" s="53"/>
      <c r="G596" s="53"/>
      <c r="H596" s="120"/>
      <c r="I596" s="55">
        <f t="shared" si="196"/>
        <v>0</v>
      </c>
      <c r="J596" s="58" t="e">
        <f t="shared" si="203"/>
        <v>#DIV/0!</v>
      </c>
      <c r="K596" s="53"/>
      <c r="L596" s="53"/>
      <c r="M596" s="53"/>
      <c r="N596" s="53"/>
      <c r="O596" s="120"/>
      <c r="P596" s="55">
        <f t="shared" si="199"/>
        <v>0</v>
      </c>
      <c r="Q596" s="54" t="e">
        <f t="shared" si="200"/>
        <v>#DIV/0!</v>
      </c>
      <c r="R596" s="478"/>
      <c r="S596" s="475"/>
      <c r="T596" s="484"/>
      <c r="U596" s="481"/>
    </row>
    <row r="597" spans="2:21" ht="12.75" hidden="1" customHeight="1" x14ac:dyDescent="0.2">
      <c r="B597" s="492"/>
      <c r="C597" s="470"/>
      <c r="D597" s="53"/>
      <c r="E597" s="53"/>
      <c r="F597" s="53"/>
      <c r="G597" s="53"/>
      <c r="H597" s="120"/>
      <c r="I597" s="55">
        <f t="shared" si="196"/>
        <v>0</v>
      </c>
      <c r="J597" s="58" t="e">
        <f t="shared" si="203"/>
        <v>#DIV/0!</v>
      </c>
      <c r="K597" s="53"/>
      <c r="L597" s="53"/>
      <c r="M597" s="53"/>
      <c r="N597" s="53"/>
      <c r="O597" s="120"/>
      <c r="P597" s="55">
        <f t="shared" si="199"/>
        <v>0</v>
      </c>
      <c r="Q597" s="54" t="e">
        <f t="shared" si="200"/>
        <v>#DIV/0!</v>
      </c>
      <c r="R597" s="478"/>
      <c r="S597" s="475"/>
      <c r="T597" s="484"/>
      <c r="U597" s="481"/>
    </row>
    <row r="598" spans="2:21" ht="12.75" hidden="1" customHeight="1" x14ac:dyDescent="0.2">
      <c r="B598" s="492"/>
      <c r="C598" s="470"/>
      <c r="D598" s="53"/>
      <c r="E598" s="53"/>
      <c r="F598" s="53"/>
      <c r="G598" s="53"/>
      <c r="H598" s="120"/>
      <c r="I598" s="55">
        <f t="shared" si="196"/>
        <v>0</v>
      </c>
      <c r="J598" s="58" t="e">
        <f t="shared" si="203"/>
        <v>#DIV/0!</v>
      </c>
      <c r="K598" s="53"/>
      <c r="L598" s="53"/>
      <c r="M598" s="53"/>
      <c r="N598" s="53"/>
      <c r="O598" s="120"/>
      <c r="P598" s="55">
        <f t="shared" si="199"/>
        <v>0</v>
      </c>
      <c r="Q598" s="54" t="e">
        <f t="shared" si="200"/>
        <v>#DIV/0!</v>
      </c>
      <c r="R598" s="478"/>
      <c r="S598" s="475"/>
      <c r="T598" s="484"/>
      <c r="U598" s="481"/>
    </row>
    <row r="599" spans="2:21" ht="12.75" hidden="1" customHeight="1" thickBot="1" x14ac:dyDescent="0.25">
      <c r="B599" s="493"/>
      <c r="C599" s="471"/>
      <c r="D599" s="53"/>
      <c r="E599" s="53"/>
      <c r="F599" s="53"/>
      <c r="G599" s="53"/>
      <c r="H599" s="120"/>
      <c r="I599" s="62">
        <f t="shared" si="196"/>
        <v>0</v>
      </c>
      <c r="J599" s="58" t="e">
        <f t="shared" si="203"/>
        <v>#DIV/0!</v>
      </c>
      <c r="K599" s="53"/>
      <c r="L599" s="53"/>
      <c r="M599" s="53"/>
      <c r="N599" s="53"/>
      <c r="O599" s="120"/>
      <c r="P599" s="62">
        <f t="shared" si="199"/>
        <v>0</v>
      </c>
      <c r="Q599" s="61" t="e">
        <f t="shared" si="200"/>
        <v>#DIV/0!</v>
      </c>
      <c r="R599" s="478"/>
      <c r="S599" s="476"/>
      <c r="T599" s="484"/>
      <c r="U599" s="482"/>
    </row>
    <row r="600" spans="2:21" ht="12.75" hidden="1" customHeight="1" x14ac:dyDescent="0.2">
      <c r="B600" s="491">
        <v>65</v>
      </c>
      <c r="C600" s="472"/>
      <c r="D600" s="68">
        <v>16</v>
      </c>
      <c r="E600" s="68"/>
      <c r="F600" s="53"/>
      <c r="G600" s="53"/>
      <c r="H600" s="120"/>
      <c r="I600" s="60">
        <f t="shared" ref="I600:I672" si="218">SUM(D600:H600)</f>
        <v>16</v>
      </c>
      <c r="J600" s="58">
        <f t="shared" si="203"/>
        <v>64</v>
      </c>
      <c r="K600" s="53"/>
      <c r="L600" s="53"/>
      <c r="M600" s="53"/>
      <c r="N600" s="53"/>
      <c r="O600" s="120"/>
      <c r="P600" s="60">
        <f t="shared" ref="P600:P663" si="219">SUM(K600:O600)</f>
        <v>0</v>
      </c>
      <c r="Q600" s="59" t="e">
        <f t="shared" ref="Q600:Q663" si="220">AVERAGE(K600:O600)</f>
        <v>#DIV/0!</v>
      </c>
      <c r="R600" s="477">
        <f>SUM(D600:H607,K600:O607)</f>
        <v>16</v>
      </c>
      <c r="S600" s="475">
        <f t="shared" ref="S600" si="221">AVERAGE(D600:H607,K600:O607)*4</f>
        <v>64</v>
      </c>
      <c r="T600" s="483">
        <f>MAX(D600:H607,K600:O607)</f>
        <v>16</v>
      </c>
      <c r="U600" s="480">
        <f>RANK(S600,$S$88:$S$720)+COUNTIF($S$88:S600,S600)-1</f>
        <v>60</v>
      </c>
    </row>
    <row r="601" spans="2:21" ht="12.75" hidden="1" customHeight="1" x14ac:dyDescent="0.2">
      <c r="B601" s="492"/>
      <c r="C601" s="469"/>
      <c r="D601" s="68"/>
      <c r="E601" s="68"/>
      <c r="F601" s="53"/>
      <c r="G601" s="53"/>
      <c r="H601" s="120"/>
      <c r="I601" s="60">
        <f t="shared" ref="I601" si="222">SUM(D601:H601)</f>
        <v>0</v>
      </c>
      <c r="J601" s="58" t="e">
        <f t="shared" ref="J601:J664" si="223">AVERAGE(D601:H601)*4</f>
        <v>#DIV/0!</v>
      </c>
      <c r="K601" s="53"/>
      <c r="L601" s="53"/>
      <c r="M601" s="53"/>
      <c r="N601" s="53"/>
      <c r="O601" s="120"/>
      <c r="P601" s="60">
        <f t="shared" si="219"/>
        <v>0</v>
      </c>
      <c r="Q601" s="59" t="e">
        <f t="shared" si="220"/>
        <v>#DIV/0!</v>
      </c>
      <c r="R601" s="478"/>
      <c r="S601" s="475"/>
      <c r="T601" s="484"/>
      <c r="U601" s="481"/>
    </row>
    <row r="602" spans="2:21" ht="0.75" hidden="1" customHeight="1" x14ac:dyDescent="0.2">
      <c r="B602" s="492"/>
      <c r="C602" s="469"/>
      <c r="D602" s="53"/>
      <c r="E602" s="53"/>
      <c r="F602" s="53"/>
      <c r="G602" s="53"/>
      <c r="H602" s="120"/>
      <c r="I602" s="55">
        <f t="shared" si="218"/>
        <v>0</v>
      </c>
      <c r="J602" s="58" t="e">
        <f t="shared" si="223"/>
        <v>#DIV/0!</v>
      </c>
      <c r="K602" s="53"/>
      <c r="L602" s="53"/>
      <c r="M602" s="53"/>
      <c r="N602" s="53"/>
      <c r="O602" s="120"/>
      <c r="P602" s="55">
        <f t="shared" si="219"/>
        <v>0</v>
      </c>
      <c r="Q602" s="54" t="e">
        <f t="shared" si="220"/>
        <v>#DIV/0!</v>
      </c>
      <c r="R602" s="478"/>
      <c r="S602" s="475"/>
      <c r="T602" s="484"/>
      <c r="U602" s="481"/>
    </row>
    <row r="603" spans="2:21" ht="12.75" hidden="1" customHeight="1" x14ac:dyDescent="0.2">
      <c r="B603" s="492"/>
      <c r="C603" s="469"/>
      <c r="D603" s="53"/>
      <c r="E603" s="53"/>
      <c r="F603" s="53"/>
      <c r="G603" s="53"/>
      <c r="H603" s="120"/>
      <c r="I603" s="55">
        <f t="shared" si="218"/>
        <v>0</v>
      </c>
      <c r="J603" s="58" t="e">
        <f t="shared" si="223"/>
        <v>#DIV/0!</v>
      </c>
      <c r="K603" s="53"/>
      <c r="L603" s="53"/>
      <c r="M603" s="53"/>
      <c r="N603" s="53"/>
      <c r="O603" s="120"/>
      <c r="P603" s="55">
        <f t="shared" si="219"/>
        <v>0</v>
      </c>
      <c r="Q603" s="54" t="e">
        <f t="shared" si="220"/>
        <v>#DIV/0!</v>
      </c>
      <c r="R603" s="478"/>
      <c r="S603" s="475"/>
      <c r="T603" s="484"/>
      <c r="U603" s="481"/>
    </row>
    <row r="604" spans="2:21" ht="12.75" hidden="1" customHeight="1" x14ac:dyDescent="0.2">
      <c r="B604" s="492"/>
      <c r="C604" s="470"/>
      <c r="D604" s="53"/>
      <c r="E604" s="53"/>
      <c r="F604" s="53"/>
      <c r="G604" s="53"/>
      <c r="H604" s="120"/>
      <c r="I604" s="55">
        <f t="shared" si="218"/>
        <v>0</v>
      </c>
      <c r="J604" s="58" t="e">
        <f t="shared" si="223"/>
        <v>#DIV/0!</v>
      </c>
      <c r="K604" s="53"/>
      <c r="L604" s="53"/>
      <c r="M604" s="53"/>
      <c r="N604" s="53"/>
      <c r="O604" s="120"/>
      <c r="P604" s="55">
        <f t="shared" si="219"/>
        <v>0</v>
      </c>
      <c r="Q604" s="54" t="e">
        <f t="shared" si="220"/>
        <v>#DIV/0!</v>
      </c>
      <c r="R604" s="478"/>
      <c r="S604" s="475"/>
      <c r="T604" s="484"/>
      <c r="U604" s="481"/>
    </row>
    <row r="605" spans="2:21" ht="12.75" hidden="1" customHeight="1" x14ac:dyDescent="0.2">
      <c r="B605" s="492"/>
      <c r="C605" s="470"/>
      <c r="D605" s="53"/>
      <c r="E605" s="53"/>
      <c r="F605" s="53"/>
      <c r="G605" s="53"/>
      <c r="H605" s="120"/>
      <c r="I605" s="55">
        <f t="shared" si="218"/>
        <v>0</v>
      </c>
      <c r="J605" s="58" t="e">
        <f t="shared" si="223"/>
        <v>#DIV/0!</v>
      </c>
      <c r="K605" s="53"/>
      <c r="L605" s="53"/>
      <c r="M605" s="53"/>
      <c r="N605" s="53"/>
      <c r="O605" s="120"/>
      <c r="P605" s="55">
        <f t="shared" si="219"/>
        <v>0</v>
      </c>
      <c r="Q605" s="54" t="e">
        <f t="shared" si="220"/>
        <v>#DIV/0!</v>
      </c>
      <c r="R605" s="478"/>
      <c r="S605" s="475"/>
      <c r="T605" s="484"/>
      <c r="U605" s="481"/>
    </row>
    <row r="606" spans="2:21" ht="12.75" hidden="1" customHeight="1" x14ac:dyDescent="0.2">
      <c r="B606" s="492"/>
      <c r="C606" s="470"/>
      <c r="D606" s="53"/>
      <c r="E606" s="53"/>
      <c r="F606" s="53"/>
      <c r="G606" s="53"/>
      <c r="H606" s="120"/>
      <c r="I606" s="55">
        <f t="shared" si="218"/>
        <v>0</v>
      </c>
      <c r="J606" s="58" t="e">
        <f t="shared" si="223"/>
        <v>#DIV/0!</v>
      </c>
      <c r="K606" s="53"/>
      <c r="L606" s="53"/>
      <c r="M606" s="53"/>
      <c r="N606" s="53"/>
      <c r="O606" s="120"/>
      <c r="P606" s="55">
        <f t="shared" si="219"/>
        <v>0</v>
      </c>
      <c r="Q606" s="54" t="e">
        <f t="shared" si="220"/>
        <v>#DIV/0!</v>
      </c>
      <c r="R606" s="478"/>
      <c r="S606" s="475"/>
      <c r="T606" s="484"/>
      <c r="U606" s="481"/>
    </row>
    <row r="607" spans="2:21" ht="12.75" hidden="1" customHeight="1" thickBot="1" x14ac:dyDescent="0.25">
      <c r="B607" s="493"/>
      <c r="C607" s="471"/>
      <c r="D607" s="53"/>
      <c r="E607" s="53"/>
      <c r="F607" s="53"/>
      <c r="G607" s="53"/>
      <c r="H607" s="120"/>
      <c r="I607" s="52">
        <f t="shared" si="218"/>
        <v>0</v>
      </c>
      <c r="J607" s="58" t="e">
        <f t="shared" si="223"/>
        <v>#DIV/0!</v>
      </c>
      <c r="K607" s="53"/>
      <c r="L607" s="53"/>
      <c r="M607" s="53"/>
      <c r="N607" s="53"/>
      <c r="O607" s="120"/>
      <c r="P607" s="52">
        <f t="shared" si="219"/>
        <v>0</v>
      </c>
      <c r="Q607" s="51" t="e">
        <f t="shared" si="220"/>
        <v>#DIV/0!</v>
      </c>
      <c r="R607" s="479"/>
      <c r="S607" s="476"/>
      <c r="T607" s="485"/>
      <c r="U607" s="482"/>
    </row>
    <row r="608" spans="2:21" ht="12.75" hidden="1" customHeight="1" x14ac:dyDescent="0.2">
      <c r="B608" s="491">
        <v>66</v>
      </c>
      <c r="C608" s="472"/>
      <c r="D608" s="68">
        <v>15</v>
      </c>
      <c r="E608" s="68"/>
      <c r="F608" s="53"/>
      <c r="G608" s="53"/>
      <c r="H608" s="120"/>
      <c r="I608" s="60">
        <f t="shared" si="218"/>
        <v>15</v>
      </c>
      <c r="J608" s="58">
        <f t="shared" si="223"/>
        <v>60</v>
      </c>
      <c r="K608" s="53"/>
      <c r="L608" s="53"/>
      <c r="M608" s="53"/>
      <c r="N608" s="53"/>
      <c r="O608" s="120"/>
      <c r="P608" s="60">
        <f t="shared" si="219"/>
        <v>0</v>
      </c>
      <c r="Q608" s="59" t="e">
        <f t="shared" si="220"/>
        <v>#DIV/0!</v>
      </c>
      <c r="R608" s="477">
        <f>SUM(D608:H615,K608:O615)</f>
        <v>15</v>
      </c>
      <c r="S608" s="475">
        <f t="shared" ref="S608" si="224">AVERAGE(D608:H615,K608:O615)*4</f>
        <v>60</v>
      </c>
      <c r="T608" s="483">
        <f>MAX(D608:H615,K608:O615)</f>
        <v>15</v>
      </c>
      <c r="U608" s="480">
        <f>RANK(S608,$S$88:$S$720)+COUNTIF($S$88:S608,S608)-1</f>
        <v>61</v>
      </c>
    </row>
    <row r="609" spans="2:21" ht="12.75" hidden="1" customHeight="1" x14ac:dyDescent="0.2">
      <c r="B609" s="492"/>
      <c r="C609" s="469"/>
      <c r="D609" s="68"/>
      <c r="E609" s="68"/>
      <c r="F609" s="53"/>
      <c r="G609" s="53"/>
      <c r="H609" s="120"/>
      <c r="I609" s="60">
        <f t="shared" ref="I609" si="225">SUM(D609:H609)</f>
        <v>0</v>
      </c>
      <c r="J609" s="58" t="e">
        <f t="shared" si="223"/>
        <v>#DIV/0!</v>
      </c>
      <c r="K609" s="53"/>
      <c r="L609" s="53"/>
      <c r="M609" s="53"/>
      <c r="N609" s="53"/>
      <c r="O609" s="120"/>
      <c r="P609" s="60">
        <f t="shared" si="219"/>
        <v>0</v>
      </c>
      <c r="Q609" s="59" t="e">
        <f t="shared" si="220"/>
        <v>#DIV/0!</v>
      </c>
      <c r="R609" s="478"/>
      <c r="S609" s="475"/>
      <c r="T609" s="484"/>
      <c r="U609" s="481"/>
    </row>
    <row r="610" spans="2:21" ht="12.75" hidden="1" customHeight="1" x14ac:dyDescent="0.2">
      <c r="B610" s="492"/>
      <c r="C610" s="469"/>
      <c r="D610" s="53"/>
      <c r="E610" s="53"/>
      <c r="F610" s="53"/>
      <c r="G610" s="53"/>
      <c r="H610" s="120"/>
      <c r="I610" s="55">
        <f t="shared" si="218"/>
        <v>0</v>
      </c>
      <c r="J610" s="58" t="e">
        <f t="shared" si="223"/>
        <v>#DIV/0!</v>
      </c>
      <c r="K610" s="53"/>
      <c r="L610" s="53"/>
      <c r="M610" s="53"/>
      <c r="N610" s="53"/>
      <c r="O610" s="120"/>
      <c r="P610" s="55">
        <f t="shared" si="219"/>
        <v>0</v>
      </c>
      <c r="Q610" s="54" t="e">
        <f t="shared" si="220"/>
        <v>#DIV/0!</v>
      </c>
      <c r="R610" s="478"/>
      <c r="S610" s="475"/>
      <c r="T610" s="484"/>
      <c r="U610" s="481"/>
    </row>
    <row r="611" spans="2:21" ht="12.75" hidden="1" customHeight="1" x14ac:dyDescent="0.2">
      <c r="B611" s="492"/>
      <c r="C611" s="469"/>
      <c r="D611" s="53"/>
      <c r="E611" s="53"/>
      <c r="F611" s="53"/>
      <c r="G611" s="53"/>
      <c r="H611" s="120"/>
      <c r="I611" s="55">
        <f t="shared" si="218"/>
        <v>0</v>
      </c>
      <c r="J611" s="58" t="e">
        <f t="shared" si="223"/>
        <v>#DIV/0!</v>
      </c>
      <c r="K611" s="53"/>
      <c r="L611" s="53"/>
      <c r="M611" s="53"/>
      <c r="N611" s="53"/>
      <c r="O611" s="120"/>
      <c r="P611" s="55">
        <f t="shared" si="219"/>
        <v>0</v>
      </c>
      <c r="Q611" s="54" t="e">
        <f t="shared" si="220"/>
        <v>#DIV/0!</v>
      </c>
      <c r="R611" s="478"/>
      <c r="S611" s="475"/>
      <c r="T611" s="484"/>
      <c r="U611" s="481"/>
    </row>
    <row r="612" spans="2:21" ht="12.75" hidden="1" customHeight="1" x14ac:dyDescent="0.2">
      <c r="B612" s="492"/>
      <c r="C612" s="470"/>
      <c r="D612" s="53"/>
      <c r="E612" s="53"/>
      <c r="F612" s="53"/>
      <c r="G612" s="53"/>
      <c r="H612" s="120"/>
      <c r="I612" s="55">
        <f t="shared" si="218"/>
        <v>0</v>
      </c>
      <c r="J612" s="58" t="e">
        <f t="shared" si="223"/>
        <v>#DIV/0!</v>
      </c>
      <c r="K612" s="53"/>
      <c r="L612" s="53"/>
      <c r="M612" s="53"/>
      <c r="N612" s="53"/>
      <c r="O612" s="120"/>
      <c r="P612" s="55">
        <f t="shared" si="219"/>
        <v>0</v>
      </c>
      <c r="Q612" s="54" t="e">
        <f t="shared" si="220"/>
        <v>#DIV/0!</v>
      </c>
      <c r="R612" s="478"/>
      <c r="S612" s="475"/>
      <c r="T612" s="484"/>
      <c r="U612" s="481"/>
    </row>
    <row r="613" spans="2:21" ht="12.75" hidden="1" customHeight="1" x14ac:dyDescent="0.2">
      <c r="B613" s="492"/>
      <c r="C613" s="470"/>
      <c r="D613" s="53"/>
      <c r="E613" s="53"/>
      <c r="F613" s="53"/>
      <c r="G613" s="53"/>
      <c r="H613" s="120"/>
      <c r="I613" s="55">
        <f t="shared" si="218"/>
        <v>0</v>
      </c>
      <c r="J613" s="58" t="e">
        <f t="shared" si="223"/>
        <v>#DIV/0!</v>
      </c>
      <c r="K613" s="53"/>
      <c r="L613" s="53"/>
      <c r="M613" s="53"/>
      <c r="N613" s="53"/>
      <c r="O613" s="120"/>
      <c r="P613" s="55">
        <f t="shared" si="219"/>
        <v>0</v>
      </c>
      <c r="Q613" s="54" t="e">
        <f t="shared" si="220"/>
        <v>#DIV/0!</v>
      </c>
      <c r="R613" s="478"/>
      <c r="S613" s="475"/>
      <c r="T613" s="484"/>
      <c r="U613" s="481"/>
    </row>
    <row r="614" spans="2:21" ht="12.75" hidden="1" customHeight="1" x14ac:dyDescent="0.2">
      <c r="B614" s="492"/>
      <c r="C614" s="470"/>
      <c r="D614" s="53"/>
      <c r="E614" s="53"/>
      <c r="F614" s="53"/>
      <c r="G614" s="53"/>
      <c r="H614" s="120"/>
      <c r="I614" s="55">
        <f t="shared" si="218"/>
        <v>0</v>
      </c>
      <c r="J614" s="58" t="e">
        <f t="shared" si="223"/>
        <v>#DIV/0!</v>
      </c>
      <c r="K614" s="53"/>
      <c r="L614" s="53"/>
      <c r="M614" s="53"/>
      <c r="N614" s="53"/>
      <c r="O614" s="120"/>
      <c r="P614" s="55">
        <f t="shared" si="219"/>
        <v>0</v>
      </c>
      <c r="Q614" s="54" t="e">
        <f t="shared" si="220"/>
        <v>#DIV/0!</v>
      </c>
      <c r="R614" s="478"/>
      <c r="S614" s="475"/>
      <c r="T614" s="484"/>
      <c r="U614" s="481"/>
    </row>
    <row r="615" spans="2:21" ht="12.75" hidden="1" customHeight="1" thickBot="1" x14ac:dyDescent="0.25">
      <c r="B615" s="493"/>
      <c r="C615" s="471"/>
      <c r="D615" s="53"/>
      <c r="E615" s="53"/>
      <c r="F615" s="53"/>
      <c r="G615" s="53"/>
      <c r="H615" s="120"/>
      <c r="I615" s="52">
        <f t="shared" si="218"/>
        <v>0</v>
      </c>
      <c r="J615" s="58" t="e">
        <f t="shared" si="223"/>
        <v>#DIV/0!</v>
      </c>
      <c r="K615" s="53"/>
      <c r="L615" s="53"/>
      <c r="M615" s="53"/>
      <c r="N615" s="53"/>
      <c r="O615" s="120"/>
      <c r="P615" s="52">
        <f t="shared" si="219"/>
        <v>0</v>
      </c>
      <c r="Q615" s="51" t="e">
        <f t="shared" si="220"/>
        <v>#DIV/0!</v>
      </c>
      <c r="R615" s="479"/>
      <c r="S615" s="476"/>
      <c r="T615" s="485"/>
      <c r="U615" s="482"/>
    </row>
    <row r="616" spans="2:21" ht="12.75" hidden="1" customHeight="1" x14ac:dyDescent="0.2">
      <c r="B616" s="491">
        <v>67</v>
      </c>
      <c r="C616" s="469"/>
      <c r="D616" s="68">
        <v>14</v>
      </c>
      <c r="E616" s="68"/>
      <c r="F616" s="53"/>
      <c r="G616" s="53"/>
      <c r="H616" s="120"/>
      <c r="I616" s="57">
        <f t="shared" si="218"/>
        <v>14</v>
      </c>
      <c r="J616" s="58">
        <f t="shared" si="223"/>
        <v>56</v>
      </c>
      <c r="K616" s="53"/>
      <c r="L616" s="53"/>
      <c r="M616" s="53"/>
      <c r="N616" s="53"/>
      <c r="O616" s="120"/>
      <c r="P616" s="57">
        <f t="shared" si="219"/>
        <v>0</v>
      </c>
      <c r="Q616" s="56" t="e">
        <f t="shared" si="220"/>
        <v>#DIV/0!</v>
      </c>
      <c r="R616" s="478">
        <f>SUM(D616:H623,K616:O623)</f>
        <v>14</v>
      </c>
      <c r="S616" s="475">
        <f t="shared" ref="S616" si="226">AVERAGE(D616:H623,K616:O623)*4</f>
        <v>56</v>
      </c>
      <c r="T616" s="484">
        <f>MAX(D616:H623,K616:O623)</f>
        <v>14</v>
      </c>
      <c r="U616" s="480">
        <f>RANK(S616,$S$88:$S$720)+COUNTIF($S$88:S616,S616)-1</f>
        <v>62</v>
      </c>
    </row>
    <row r="617" spans="2:21" ht="12.75" hidden="1" customHeight="1" x14ac:dyDescent="0.2">
      <c r="B617" s="492"/>
      <c r="C617" s="469"/>
      <c r="D617" s="68"/>
      <c r="E617" s="68"/>
      <c r="F617" s="53"/>
      <c r="G617" s="53"/>
      <c r="H617" s="120"/>
      <c r="I617" s="115">
        <f t="shared" ref="I617" si="227">SUM(D617:H617)</f>
        <v>0</v>
      </c>
      <c r="J617" s="58" t="e">
        <f t="shared" si="223"/>
        <v>#DIV/0!</v>
      </c>
      <c r="K617" s="53"/>
      <c r="L617" s="53"/>
      <c r="M617" s="53"/>
      <c r="N617" s="53"/>
      <c r="O617" s="120"/>
      <c r="P617" s="115">
        <f t="shared" si="219"/>
        <v>0</v>
      </c>
      <c r="Q617" s="56" t="e">
        <f t="shared" si="220"/>
        <v>#DIV/0!</v>
      </c>
      <c r="R617" s="478"/>
      <c r="S617" s="475"/>
      <c r="T617" s="484"/>
      <c r="U617" s="481"/>
    </row>
    <row r="618" spans="2:21" ht="12.75" hidden="1" customHeight="1" x14ac:dyDescent="0.2">
      <c r="B618" s="492"/>
      <c r="C618" s="469"/>
      <c r="D618" s="53"/>
      <c r="E618" s="53"/>
      <c r="F618" s="53"/>
      <c r="G618" s="53"/>
      <c r="H618" s="120"/>
      <c r="I618" s="55">
        <f t="shared" si="218"/>
        <v>0</v>
      </c>
      <c r="J618" s="58" t="e">
        <f t="shared" si="223"/>
        <v>#DIV/0!</v>
      </c>
      <c r="K618" s="53"/>
      <c r="L618" s="53"/>
      <c r="M618" s="53"/>
      <c r="N618" s="53"/>
      <c r="O618" s="120"/>
      <c r="P618" s="55">
        <f t="shared" si="219"/>
        <v>0</v>
      </c>
      <c r="Q618" s="54" t="e">
        <f t="shared" si="220"/>
        <v>#DIV/0!</v>
      </c>
      <c r="R618" s="478"/>
      <c r="S618" s="475"/>
      <c r="T618" s="484"/>
      <c r="U618" s="481"/>
    </row>
    <row r="619" spans="2:21" ht="12.75" hidden="1" customHeight="1" x14ac:dyDescent="0.2">
      <c r="B619" s="492"/>
      <c r="C619" s="469"/>
      <c r="D619" s="53"/>
      <c r="E619" s="53"/>
      <c r="F619" s="53"/>
      <c r="G619" s="53"/>
      <c r="H619" s="120"/>
      <c r="I619" s="55">
        <f t="shared" si="218"/>
        <v>0</v>
      </c>
      <c r="J619" s="58" t="e">
        <f t="shared" si="223"/>
        <v>#DIV/0!</v>
      </c>
      <c r="K619" s="53"/>
      <c r="L619" s="53"/>
      <c r="M619" s="53"/>
      <c r="N619" s="53"/>
      <c r="O619" s="120"/>
      <c r="P619" s="55">
        <f t="shared" si="219"/>
        <v>0</v>
      </c>
      <c r="Q619" s="54" t="e">
        <f t="shared" si="220"/>
        <v>#DIV/0!</v>
      </c>
      <c r="R619" s="478"/>
      <c r="S619" s="475"/>
      <c r="T619" s="484"/>
      <c r="U619" s="481"/>
    </row>
    <row r="620" spans="2:21" ht="12.75" hidden="1" customHeight="1" x14ac:dyDescent="0.2">
      <c r="B620" s="492"/>
      <c r="C620" s="470"/>
      <c r="D620" s="53"/>
      <c r="E620" s="53"/>
      <c r="F620" s="53"/>
      <c r="G620" s="53"/>
      <c r="H620" s="120"/>
      <c r="I620" s="55">
        <f t="shared" si="218"/>
        <v>0</v>
      </c>
      <c r="J620" s="58" t="e">
        <f t="shared" si="223"/>
        <v>#DIV/0!</v>
      </c>
      <c r="K620" s="53"/>
      <c r="L620" s="53"/>
      <c r="M620" s="53"/>
      <c r="N620" s="53"/>
      <c r="O620" s="120"/>
      <c r="P620" s="55">
        <f t="shared" si="219"/>
        <v>0</v>
      </c>
      <c r="Q620" s="54" t="e">
        <f t="shared" si="220"/>
        <v>#DIV/0!</v>
      </c>
      <c r="R620" s="478"/>
      <c r="S620" s="475"/>
      <c r="T620" s="484"/>
      <c r="U620" s="481"/>
    </row>
    <row r="621" spans="2:21" ht="12.75" hidden="1" customHeight="1" x14ac:dyDescent="0.2">
      <c r="B621" s="492"/>
      <c r="C621" s="470"/>
      <c r="D621" s="53"/>
      <c r="E621" s="53"/>
      <c r="F621" s="53"/>
      <c r="G621" s="53"/>
      <c r="H621" s="120"/>
      <c r="I621" s="55">
        <f t="shared" si="218"/>
        <v>0</v>
      </c>
      <c r="J621" s="58" t="e">
        <f t="shared" si="223"/>
        <v>#DIV/0!</v>
      </c>
      <c r="K621" s="53"/>
      <c r="L621" s="53"/>
      <c r="M621" s="53"/>
      <c r="N621" s="53"/>
      <c r="O621" s="120"/>
      <c r="P621" s="55">
        <f t="shared" si="219"/>
        <v>0</v>
      </c>
      <c r="Q621" s="54" t="e">
        <f t="shared" si="220"/>
        <v>#DIV/0!</v>
      </c>
      <c r="R621" s="478"/>
      <c r="S621" s="475"/>
      <c r="T621" s="484"/>
      <c r="U621" s="481"/>
    </row>
    <row r="622" spans="2:21" ht="12.75" hidden="1" customHeight="1" x14ac:dyDescent="0.2">
      <c r="B622" s="492"/>
      <c r="C622" s="470"/>
      <c r="D622" s="53"/>
      <c r="E622" s="53"/>
      <c r="F622" s="53"/>
      <c r="G622" s="53"/>
      <c r="H622" s="120"/>
      <c r="I622" s="55">
        <f t="shared" si="218"/>
        <v>0</v>
      </c>
      <c r="J622" s="58" t="e">
        <f t="shared" si="223"/>
        <v>#DIV/0!</v>
      </c>
      <c r="K622" s="53"/>
      <c r="L622" s="53"/>
      <c r="M622" s="53"/>
      <c r="N622" s="53"/>
      <c r="O622" s="120"/>
      <c r="P622" s="55">
        <f t="shared" si="219"/>
        <v>0</v>
      </c>
      <c r="Q622" s="54" t="e">
        <f t="shared" si="220"/>
        <v>#DIV/0!</v>
      </c>
      <c r="R622" s="478"/>
      <c r="S622" s="475"/>
      <c r="T622" s="484"/>
      <c r="U622" s="481"/>
    </row>
    <row r="623" spans="2:21" ht="12.75" hidden="1" customHeight="1" thickBot="1" x14ac:dyDescent="0.25">
      <c r="B623" s="493"/>
      <c r="C623" s="471"/>
      <c r="D623" s="53"/>
      <c r="E623" s="53"/>
      <c r="F623" s="53"/>
      <c r="G623" s="53"/>
      <c r="H623" s="120"/>
      <c r="I623" s="55">
        <f t="shared" si="218"/>
        <v>0</v>
      </c>
      <c r="J623" s="58" t="e">
        <f t="shared" si="223"/>
        <v>#DIV/0!</v>
      </c>
      <c r="K623" s="53"/>
      <c r="L623" s="53"/>
      <c r="M623" s="53"/>
      <c r="N623" s="53"/>
      <c r="O623" s="120"/>
      <c r="P623" s="55">
        <f t="shared" si="219"/>
        <v>0</v>
      </c>
      <c r="Q623" s="54" t="e">
        <f t="shared" si="220"/>
        <v>#DIV/0!</v>
      </c>
      <c r="R623" s="478"/>
      <c r="S623" s="476"/>
      <c r="T623" s="484"/>
      <c r="U623" s="482"/>
    </row>
    <row r="624" spans="2:21" ht="12.75" hidden="1" customHeight="1" x14ac:dyDescent="0.2">
      <c r="B624" s="491">
        <v>68</v>
      </c>
      <c r="C624" s="472"/>
      <c r="D624" s="68">
        <v>13</v>
      </c>
      <c r="E624" s="68"/>
      <c r="F624" s="53"/>
      <c r="G624" s="53"/>
      <c r="H624" s="120"/>
      <c r="I624" s="60">
        <f t="shared" si="218"/>
        <v>13</v>
      </c>
      <c r="J624" s="58">
        <f t="shared" si="223"/>
        <v>52</v>
      </c>
      <c r="K624" s="53"/>
      <c r="L624" s="53"/>
      <c r="M624" s="53"/>
      <c r="N624" s="53"/>
      <c r="O624" s="120"/>
      <c r="P624" s="60">
        <f t="shared" si="219"/>
        <v>0</v>
      </c>
      <c r="Q624" s="59" t="e">
        <f t="shared" si="220"/>
        <v>#DIV/0!</v>
      </c>
      <c r="R624" s="477">
        <f>SUM(D624:H631,K624:O631)</f>
        <v>13</v>
      </c>
      <c r="S624" s="475">
        <f t="shared" ref="S624" si="228">AVERAGE(D624:H631,K624:O631)*4</f>
        <v>52</v>
      </c>
      <c r="T624" s="483">
        <f>MAX(D624:H631,K624:O631)</f>
        <v>13</v>
      </c>
      <c r="U624" s="480">
        <f>RANK(S624,$S$88:$S$720)+COUNTIF($S$88:S624,S624)-1</f>
        <v>63</v>
      </c>
    </row>
    <row r="625" spans="2:21" ht="12.75" hidden="1" customHeight="1" x14ac:dyDescent="0.2">
      <c r="B625" s="492"/>
      <c r="C625" s="469"/>
      <c r="D625" s="68"/>
      <c r="E625" s="68"/>
      <c r="F625" s="53"/>
      <c r="G625" s="53"/>
      <c r="H625" s="120"/>
      <c r="I625" s="60">
        <f t="shared" ref="I625" si="229">SUM(D625:H625)</f>
        <v>0</v>
      </c>
      <c r="J625" s="58" t="e">
        <f t="shared" si="223"/>
        <v>#DIV/0!</v>
      </c>
      <c r="K625" s="53"/>
      <c r="L625" s="53"/>
      <c r="M625" s="53"/>
      <c r="N625" s="53"/>
      <c r="O625" s="120"/>
      <c r="P625" s="60">
        <f t="shared" si="219"/>
        <v>0</v>
      </c>
      <c r="Q625" s="59" t="e">
        <f t="shared" si="220"/>
        <v>#DIV/0!</v>
      </c>
      <c r="R625" s="478"/>
      <c r="S625" s="475"/>
      <c r="T625" s="484"/>
      <c r="U625" s="481"/>
    </row>
    <row r="626" spans="2:21" ht="12.75" hidden="1" customHeight="1" x14ac:dyDescent="0.2">
      <c r="B626" s="492"/>
      <c r="C626" s="469"/>
      <c r="D626" s="53"/>
      <c r="E626" s="53"/>
      <c r="F626" s="53"/>
      <c r="G626" s="53"/>
      <c r="H626" s="120"/>
      <c r="I626" s="55">
        <f t="shared" si="218"/>
        <v>0</v>
      </c>
      <c r="J626" s="58" t="e">
        <f t="shared" si="223"/>
        <v>#DIV/0!</v>
      </c>
      <c r="K626" s="53"/>
      <c r="L626" s="53"/>
      <c r="M626" s="53"/>
      <c r="N626" s="53"/>
      <c r="O626" s="120"/>
      <c r="P626" s="55">
        <f t="shared" si="219"/>
        <v>0</v>
      </c>
      <c r="Q626" s="54" t="e">
        <f t="shared" si="220"/>
        <v>#DIV/0!</v>
      </c>
      <c r="R626" s="478"/>
      <c r="S626" s="475"/>
      <c r="T626" s="484"/>
      <c r="U626" s="481"/>
    </row>
    <row r="627" spans="2:21" ht="12.75" hidden="1" customHeight="1" x14ac:dyDescent="0.2">
      <c r="B627" s="492"/>
      <c r="C627" s="469"/>
      <c r="D627" s="53"/>
      <c r="E627" s="53"/>
      <c r="F627" s="53"/>
      <c r="G627" s="53"/>
      <c r="H627" s="120"/>
      <c r="I627" s="55">
        <f t="shared" si="218"/>
        <v>0</v>
      </c>
      <c r="J627" s="58" t="e">
        <f t="shared" si="223"/>
        <v>#DIV/0!</v>
      </c>
      <c r="K627" s="53"/>
      <c r="L627" s="53"/>
      <c r="M627" s="53"/>
      <c r="N627" s="53"/>
      <c r="O627" s="120"/>
      <c r="P627" s="55">
        <f t="shared" si="219"/>
        <v>0</v>
      </c>
      <c r="Q627" s="54" t="e">
        <f t="shared" si="220"/>
        <v>#DIV/0!</v>
      </c>
      <c r="R627" s="478"/>
      <c r="S627" s="475"/>
      <c r="T627" s="484"/>
      <c r="U627" s="481"/>
    </row>
    <row r="628" spans="2:21" ht="12" hidden="1" customHeight="1" x14ac:dyDescent="0.2">
      <c r="B628" s="492"/>
      <c r="C628" s="470"/>
      <c r="D628" s="53"/>
      <c r="E628" s="53"/>
      <c r="F628" s="53"/>
      <c r="G628" s="53"/>
      <c r="H628" s="120"/>
      <c r="I628" s="55">
        <f t="shared" si="218"/>
        <v>0</v>
      </c>
      <c r="J628" s="58" t="e">
        <f t="shared" si="223"/>
        <v>#DIV/0!</v>
      </c>
      <c r="K628" s="53"/>
      <c r="L628" s="53"/>
      <c r="M628" s="53"/>
      <c r="N628" s="53"/>
      <c r="O628" s="120"/>
      <c r="P628" s="55">
        <f t="shared" si="219"/>
        <v>0</v>
      </c>
      <c r="Q628" s="54" t="e">
        <f t="shared" si="220"/>
        <v>#DIV/0!</v>
      </c>
      <c r="R628" s="478"/>
      <c r="S628" s="475"/>
      <c r="T628" s="484"/>
      <c r="U628" s="481"/>
    </row>
    <row r="629" spans="2:21" ht="12.75" hidden="1" customHeight="1" x14ac:dyDescent="0.2">
      <c r="B629" s="492"/>
      <c r="C629" s="470"/>
      <c r="D629" s="53"/>
      <c r="E629" s="53"/>
      <c r="F629" s="53"/>
      <c r="G629" s="53"/>
      <c r="H629" s="120"/>
      <c r="I629" s="55">
        <f t="shared" si="218"/>
        <v>0</v>
      </c>
      <c r="J629" s="58" t="e">
        <f t="shared" si="223"/>
        <v>#DIV/0!</v>
      </c>
      <c r="K629" s="53"/>
      <c r="L629" s="53"/>
      <c r="M629" s="53"/>
      <c r="N629" s="53"/>
      <c r="O629" s="120"/>
      <c r="P629" s="55">
        <f t="shared" si="219"/>
        <v>0</v>
      </c>
      <c r="Q629" s="54" t="e">
        <f t="shared" si="220"/>
        <v>#DIV/0!</v>
      </c>
      <c r="R629" s="478"/>
      <c r="S629" s="475"/>
      <c r="T629" s="484"/>
      <c r="U629" s="481"/>
    </row>
    <row r="630" spans="2:21" ht="12.75" hidden="1" customHeight="1" x14ac:dyDescent="0.2">
      <c r="B630" s="492"/>
      <c r="C630" s="470"/>
      <c r="D630" s="53"/>
      <c r="E630" s="53"/>
      <c r="F630" s="53"/>
      <c r="G630" s="53"/>
      <c r="H630" s="120"/>
      <c r="I630" s="55">
        <f t="shared" si="218"/>
        <v>0</v>
      </c>
      <c r="J630" s="58" t="e">
        <f t="shared" si="223"/>
        <v>#DIV/0!</v>
      </c>
      <c r="K630" s="53"/>
      <c r="L630" s="53"/>
      <c r="M630" s="53"/>
      <c r="N630" s="53"/>
      <c r="O630" s="120"/>
      <c r="P630" s="55">
        <f t="shared" si="219"/>
        <v>0</v>
      </c>
      <c r="Q630" s="54" t="e">
        <f t="shared" si="220"/>
        <v>#DIV/0!</v>
      </c>
      <c r="R630" s="478"/>
      <c r="S630" s="475"/>
      <c r="T630" s="484"/>
      <c r="U630" s="481"/>
    </row>
    <row r="631" spans="2:21" ht="12.75" hidden="1" customHeight="1" thickBot="1" x14ac:dyDescent="0.25">
      <c r="B631" s="493"/>
      <c r="C631" s="471"/>
      <c r="D631" s="53"/>
      <c r="E631" s="53"/>
      <c r="F631" s="53"/>
      <c r="G631" s="53"/>
      <c r="H631" s="120"/>
      <c r="I631" s="52">
        <f t="shared" si="218"/>
        <v>0</v>
      </c>
      <c r="J631" s="58" t="e">
        <f t="shared" si="223"/>
        <v>#DIV/0!</v>
      </c>
      <c r="K631" s="53"/>
      <c r="L631" s="53"/>
      <c r="M631" s="53"/>
      <c r="N631" s="53"/>
      <c r="O631" s="120"/>
      <c r="P631" s="52">
        <f t="shared" si="219"/>
        <v>0</v>
      </c>
      <c r="Q631" s="51" t="e">
        <f t="shared" si="220"/>
        <v>#DIV/0!</v>
      </c>
      <c r="R631" s="479"/>
      <c r="S631" s="476"/>
      <c r="T631" s="485"/>
      <c r="U631" s="482"/>
    </row>
    <row r="632" spans="2:21" ht="13.5" hidden="1" customHeight="1" x14ac:dyDescent="0.2">
      <c r="B632" s="491">
        <v>69</v>
      </c>
      <c r="C632" s="472"/>
      <c r="D632" s="68">
        <v>12</v>
      </c>
      <c r="E632" s="68"/>
      <c r="F632" s="53"/>
      <c r="G632" s="53"/>
      <c r="H632" s="120"/>
      <c r="I632" s="60">
        <f t="shared" si="218"/>
        <v>12</v>
      </c>
      <c r="J632" s="58">
        <f t="shared" si="223"/>
        <v>48</v>
      </c>
      <c r="K632" s="53"/>
      <c r="L632" s="53"/>
      <c r="M632" s="53"/>
      <c r="N632" s="53"/>
      <c r="O632" s="120"/>
      <c r="P632" s="60">
        <f t="shared" si="219"/>
        <v>0</v>
      </c>
      <c r="Q632" s="59" t="e">
        <f t="shared" si="220"/>
        <v>#DIV/0!</v>
      </c>
      <c r="R632" s="477">
        <f>SUM(D632:H639,K632:O639)</f>
        <v>12</v>
      </c>
      <c r="S632" s="475">
        <f t="shared" ref="S632" si="230">AVERAGE(D632:H639,K632:O639)*4</f>
        <v>48</v>
      </c>
      <c r="T632" s="483">
        <f>MAX(D632:H639,K632:O639)</f>
        <v>12</v>
      </c>
      <c r="U632" s="480">
        <f>RANK(S632,$S$88:$S$720)+COUNTIF($S$88:S632,S632)-1</f>
        <v>64</v>
      </c>
    </row>
    <row r="633" spans="2:21" ht="13.5" hidden="1" customHeight="1" x14ac:dyDescent="0.2">
      <c r="B633" s="492"/>
      <c r="C633" s="469"/>
      <c r="D633" s="68"/>
      <c r="E633" s="68"/>
      <c r="F633" s="53"/>
      <c r="G633" s="53"/>
      <c r="H633" s="120"/>
      <c r="I633" s="60">
        <f t="shared" ref="I633" si="231">SUM(D633:H633)</f>
        <v>0</v>
      </c>
      <c r="J633" s="58" t="e">
        <f t="shared" si="223"/>
        <v>#DIV/0!</v>
      </c>
      <c r="K633" s="53"/>
      <c r="L633" s="53"/>
      <c r="M633" s="53"/>
      <c r="N633" s="53"/>
      <c r="O633" s="120"/>
      <c r="P633" s="60">
        <f t="shared" si="219"/>
        <v>0</v>
      </c>
      <c r="Q633" s="59" t="e">
        <f t="shared" si="220"/>
        <v>#DIV/0!</v>
      </c>
      <c r="R633" s="478"/>
      <c r="S633" s="475"/>
      <c r="T633" s="484"/>
      <c r="U633" s="481"/>
    </row>
    <row r="634" spans="2:21" ht="13.5" hidden="1" customHeight="1" x14ac:dyDescent="0.2">
      <c r="B634" s="492"/>
      <c r="C634" s="469"/>
      <c r="D634" s="53"/>
      <c r="E634" s="53"/>
      <c r="F634" s="53"/>
      <c r="G634" s="53"/>
      <c r="H634" s="120"/>
      <c r="I634" s="55">
        <f t="shared" si="218"/>
        <v>0</v>
      </c>
      <c r="J634" s="58" t="e">
        <f t="shared" si="223"/>
        <v>#DIV/0!</v>
      </c>
      <c r="K634" s="53"/>
      <c r="L634" s="53"/>
      <c r="M634" s="53"/>
      <c r="N634" s="53"/>
      <c r="O634" s="120"/>
      <c r="P634" s="55">
        <f t="shared" si="219"/>
        <v>0</v>
      </c>
      <c r="Q634" s="54" t="e">
        <f t="shared" si="220"/>
        <v>#DIV/0!</v>
      </c>
      <c r="R634" s="478"/>
      <c r="S634" s="475"/>
      <c r="T634" s="484"/>
      <c r="U634" s="481"/>
    </row>
    <row r="635" spans="2:21" ht="13.5" hidden="1" customHeight="1" x14ac:dyDescent="0.2">
      <c r="B635" s="492"/>
      <c r="C635" s="469"/>
      <c r="D635" s="53"/>
      <c r="E635" s="53"/>
      <c r="F635" s="53"/>
      <c r="G635" s="53"/>
      <c r="H635" s="120"/>
      <c r="I635" s="55">
        <f t="shared" si="218"/>
        <v>0</v>
      </c>
      <c r="J635" s="58" t="e">
        <f t="shared" si="223"/>
        <v>#DIV/0!</v>
      </c>
      <c r="K635" s="53"/>
      <c r="L635" s="53"/>
      <c r="M635" s="53"/>
      <c r="N635" s="53"/>
      <c r="O635" s="120"/>
      <c r="P635" s="55">
        <f t="shared" si="219"/>
        <v>0</v>
      </c>
      <c r="Q635" s="54" t="e">
        <f t="shared" si="220"/>
        <v>#DIV/0!</v>
      </c>
      <c r="R635" s="478"/>
      <c r="S635" s="475"/>
      <c r="T635" s="484"/>
      <c r="U635" s="481"/>
    </row>
    <row r="636" spans="2:21" ht="13.5" hidden="1" customHeight="1" x14ac:dyDescent="0.2">
      <c r="B636" s="492"/>
      <c r="C636" s="470"/>
      <c r="D636" s="53"/>
      <c r="E636" s="53"/>
      <c r="F636" s="53"/>
      <c r="G636" s="53"/>
      <c r="H636" s="120"/>
      <c r="I636" s="55">
        <f t="shared" si="218"/>
        <v>0</v>
      </c>
      <c r="J636" s="58" t="e">
        <f t="shared" si="223"/>
        <v>#DIV/0!</v>
      </c>
      <c r="K636" s="53"/>
      <c r="L636" s="53"/>
      <c r="M636" s="53"/>
      <c r="N636" s="53"/>
      <c r="O636" s="120"/>
      <c r="P636" s="55">
        <f t="shared" si="219"/>
        <v>0</v>
      </c>
      <c r="Q636" s="54" t="e">
        <f t="shared" si="220"/>
        <v>#DIV/0!</v>
      </c>
      <c r="R636" s="478"/>
      <c r="S636" s="475"/>
      <c r="T636" s="484"/>
      <c r="U636" s="481"/>
    </row>
    <row r="637" spans="2:21" ht="13.5" hidden="1" customHeight="1" x14ac:dyDescent="0.2">
      <c r="B637" s="492"/>
      <c r="C637" s="470"/>
      <c r="D637" s="53"/>
      <c r="E637" s="53"/>
      <c r="F637" s="53"/>
      <c r="G637" s="53"/>
      <c r="H637" s="120"/>
      <c r="I637" s="55">
        <f t="shared" si="218"/>
        <v>0</v>
      </c>
      <c r="J637" s="58" t="e">
        <f t="shared" si="223"/>
        <v>#DIV/0!</v>
      </c>
      <c r="K637" s="53"/>
      <c r="L637" s="53"/>
      <c r="M637" s="53"/>
      <c r="N637" s="53"/>
      <c r="O637" s="120"/>
      <c r="P637" s="55">
        <f t="shared" si="219"/>
        <v>0</v>
      </c>
      <c r="Q637" s="54" t="e">
        <f t="shared" si="220"/>
        <v>#DIV/0!</v>
      </c>
      <c r="R637" s="478"/>
      <c r="S637" s="475"/>
      <c r="T637" s="484"/>
      <c r="U637" s="481"/>
    </row>
    <row r="638" spans="2:21" ht="13.5" hidden="1" customHeight="1" x14ac:dyDescent="0.2">
      <c r="B638" s="492"/>
      <c r="C638" s="470"/>
      <c r="D638" s="53"/>
      <c r="E638" s="53"/>
      <c r="F638" s="53"/>
      <c r="G638" s="53"/>
      <c r="H638" s="120"/>
      <c r="I638" s="55">
        <f t="shared" si="218"/>
        <v>0</v>
      </c>
      <c r="J638" s="58" t="e">
        <f t="shared" si="223"/>
        <v>#DIV/0!</v>
      </c>
      <c r="K638" s="53"/>
      <c r="L638" s="53"/>
      <c r="M638" s="53"/>
      <c r="N638" s="53"/>
      <c r="O638" s="120"/>
      <c r="P638" s="55">
        <f t="shared" si="219"/>
        <v>0</v>
      </c>
      <c r="Q638" s="54" t="e">
        <f t="shared" si="220"/>
        <v>#DIV/0!</v>
      </c>
      <c r="R638" s="478"/>
      <c r="S638" s="475"/>
      <c r="T638" s="484"/>
      <c r="U638" s="481"/>
    </row>
    <row r="639" spans="2:21" ht="13.5" hidden="1" customHeight="1" thickBot="1" x14ac:dyDescent="0.25">
      <c r="B639" s="493"/>
      <c r="C639" s="471"/>
      <c r="D639" s="53"/>
      <c r="E639" s="53"/>
      <c r="F639" s="53"/>
      <c r="G639" s="53"/>
      <c r="H639" s="120"/>
      <c r="I639" s="52">
        <f t="shared" si="218"/>
        <v>0</v>
      </c>
      <c r="J639" s="58" t="e">
        <f t="shared" si="223"/>
        <v>#DIV/0!</v>
      </c>
      <c r="K639" s="53"/>
      <c r="L639" s="53"/>
      <c r="M639" s="53"/>
      <c r="N639" s="53"/>
      <c r="O639" s="120"/>
      <c r="P639" s="52">
        <f t="shared" si="219"/>
        <v>0</v>
      </c>
      <c r="Q639" s="51" t="e">
        <f t="shared" si="220"/>
        <v>#DIV/0!</v>
      </c>
      <c r="R639" s="479"/>
      <c r="S639" s="476"/>
      <c r="T639" s="485"/>
      <c r="U639" s="482"/>
    </row>
    <row r="640" spans="2:21" ht="13.5" hidden="1" customHeight="1" x14ac:dyDescent="0.2">
      <c r="B640" s="491">
        <v>70</v>
      </c>
      <c r="C640" s="469"/>
      <c r="D640" s="68">
        <v>11</v>
      </c>
      <c r="E640" s="68"/>
      <c r="F640" s="53"/>
      <c r="G640" s="53"/>
      <c r="H640" s="120"/>
      <c r="I640" s="57">
        <f t="shared" si="218"/>
        <v>11</v>
      </c>
      <c r="J640" s="58">
        <f t="shared" si="223"/>
        <v>44</v>
      </c>
      <c r="K640" s="53"/>
      <c r="L640" s="53"/>
      <c r="M640" s="53"/>
      <c r="N640" s="53"/>
      <c r="O640" s="120"/>
      <c r="P640" s="57">
        <f t="shared" si="219"/>
        <v>0</v>
      </c>
      <c r="Q640" s="56" t="e">
        <f t="shared" si="220"/>
        <v>#DIV/0!</v>
      </c>
      <c r="R640" s="473">
        <f>SUM(D640:H647,K640:O647)</f>
        <v>11</v>
      </c>
      <c r="S640" s="475">
        <f t="shared" ref="S640" si="232">AVERAGE(D640:H647,K640:O647)*4</f>
        <v>44</v>
      </c>
      <c r="T640" s="486">
        <f>MAX(D640:H647,K640:O647)</f>
        <v>11</v>
      </c>
      <c r="U640" s="480">
        <f>RANK(S640,$S$88:$S$720)+COUNTIF($S$88:S640,S640)-1</f>
        <v>65</v>
      </c>
    </row>
    <row r="641" spans="2:21" ht="13.5" hidden="1" customHeight="1" x14ac:dyDescent="0.2">
      <c r="B641" s="492"/>
      <c r="C641" s="469"/>
      <c r="D641" s="68"/>
      <c r="E641" s="68"/>
      <c r="F641" s="53"/>
      <c r="G641" s="53"/>
      <c r="H641" s="120"/>
      <c r="I641" s="115">
        <f t="shared" ref="I641" si="233">SUM(D641:H641)</f>
        <v>0</v>
      </c>
      <c r="J641" s="58" t="e">
        <f t="shared" si="223"/>
        <v>#DIV/0!</v>
      </c>
      <c r="K641" s="53"/>
      <c r="L641" s="53"/>
      <c r="M641" s="53"/>
      <c r="N641" s="53"/>
      <c r="O641" s="120"/>
      <c r="P641" s="115">
        <f t="shared" si="219"/>
        <v>0</v>
      </c>
      <c r="Q641" s="56" t="e">
        <f t="shared" si="220"/>
        <v>#DIV/0!</v>
      </c>
      <c r="R641" s="473"/>
      <c r="S641" s="475"/>
      <c r="T641" s="486"/>
      <c r="U641" s="481"/>
    </row>
    <row r="642" spans="2:21" ht="13.5" hidden="1" customHeight="1" x14ac:dyDescent="0.2">
      <c r="B642" s="492"/>
      <c r="C642" s="469"/>
      <c r="D642" s="53"/>
      <c r="E642" s="53"/>
      <c r="F642" s="53"/>
      <c r="G642" s="53"/>
      <c r="H642" s="120"/>
      <c r="I642" s="55">
        <f t="shared" si="218"/>
        <v>0</v>
      </c>
      <c r="J642" s="58" t="e">
        <f t="shared" si="223"/>
        <v>#DIV/0!</v>
      </c>
      <c r="K642" s="53"/>
      <c r="L642" s="53"/>
      <c r="M642" s="53"/>
      <c r="N642" s="53"/>
      <c r="O642" s="120"/>
      <c r="P642" s="55">
        <f t="shared" si="219"/>
        <v>0</v>
      </c>
      <c r="Q642" s="54" t="e">
        <f t="shared" si="220"/>
        <v>#DIV/0!</v>
      </c>
      <c r="R642" s="474"/>
      <c r="S642" s="475"/>
      <c r="T642" s="487"/>
      <c r="U642" s="481"/>
    </row>
    <row r="643" spans="2:21" ht="13.5" hidden="1" customHeight="1" x14ac:dyDescent="0.2">
      <c r="B643" s="492"/>
      <c r="C643" s="469"/>
      <c r="D643" s="53"/>
      <c r="E643" s="53"/>
      <c r="F643" s="53"/>
      <c r="G643" s="53"/>
      <c r="H643" s="120"/>
      <c r="I643" s="55">
        <f t="shared" si="218"/>
        <v>0</v>
      </c>
      <c r="J643" s="58" t="e">
        <f t="shared" si="223"/>
        <v>#DIV/0!</v>
      </c>
      <c r="K643" s="53"/>
      <c r="L643" s="53"/>
      <c r="M643" s="53"/>
      <c r="N643" s="53"/>
      <c r="O643" s="120"/>
      <c r="P643" s="55">
        <f t="shared" si="219"/>
        <v>0</v>
      </c>
      <c r="Q643" s="54" t="e">
        <f t="shared" si="220"/>
        <v>#DIV/0!</v>
      </c>
      <c r="R643" s="474"/>
      <c r="S643" s="475"/>
      <c r="T643" s="487"/>
      <c r="U643" s="481"/>
    </row>
    <row r="644" spans="2:21" ht="13.5" hidden="1" customHeight="1" x14ac:dyDescent="0.2">
      <c r="B644" s="492"/>
      <c r="C644" s="470"/>
      <c r="D644" s="53"/>
      <c r="E644" s="53"/>
      <c r="F644" s="53"/>
      <c r="G644" s="53"/>
      <c r="H644" s="120"/>
      <c r="I644" s="55">
        <f t="shared" si="218"/>
        <v>0</v>
      </c>
      <c r="J644" s="58" t="e">
        <f t="shared" si="223"/>
        <v>#DIV/0!</v>
      </c>
      <c r="K644" s="53"/>
      <c r="L644" s="53"/>
      <c r="M644" s="53"/>
      <c r="N644" s="53"/>
      <c r="O644" s="120"/>
      <c r="P644" s="55">
        <f t="shared" si="219"/>
        <v>0</v>
      </c>
      <c r="Q644" s="54" t="e">
        <f t="shared" si="220"/>
        <v>#DIV/0!</v>
      </c>
      <c r="R644" s="474"/>
      <c r="S644" s="475"/>
      <c r="T644" s="487"/>
      <c r="U644" s="481"/>
    </row>
    <row r="645" spans="2:21" ht="13.5" hidden="1" customHeight="1" x14ac:dyDescent="0.2">
      <c r="B645" s="492"/>
      <c r="C645" s="470"/>
      <c r="D645" s="53"/>
      <c r="E645" s="53"/>
      <c r="F645" s="53"/>
      <c r="G645" s="53"/>
      <c r="H645" s="120"/>
      <c r="I645" s="55">
        <f t="shared" si="218"/>
        <v>0</v>
      </c>
      <c r="J645" s="58" t="e">
        <f t="shared" si="223"/>
        <v>#DIV/0!</v>
      </c>
      <c r="K645" s="53"/>
      <c r="L645" s="53"/>
      <c r="M645" s="53"/>
      <c r="N645" s="53"/>
      <c r="O645" s="120"/>
      <c r="P645" s="55">
        <f t="shared" si="219"/>
        <v>0</v>
      </c>
      <c r="Q645" s="54" t="e">
        <f t="shared" si="220"/>
        <v>#DIV/0!</v>
      </c>
      <c r="R645" s="474"/>
      <c r="S645" s="475"/>
      <c r="T645" s="487"/>
      <c r="U645" s="481"/>
    </row>
    <row r="646" spans="2:21" ht="13.5" hidden="1" customHeight="1" x14ac:dyDescent="0.2">
      <c r="B646" s="492"/>
      <c r="C646" s="470"/>
      <c r="D646" s="53"/>
      <c r="E646" s="53"/>
      <c r="F646" s="53"/>
      <c r="G646" s="53"/>
      <c r="H646" s="120"/>
      <c r="I646" s="55">
        <f t="shared" si="218"/>
        <v>0</v>
      </c>
      <c r="J646" s="58" t="e">
        <f t="shared" si="223"/>
        <v>#DIV/0!</v>
      </c>
      <c r="K646" s="53"/>
      <c r="L646" s="53"/>
      <c r="M646" s="53"/>
      <c r="N646" s="53"/>
      <c r="O646" s="120"/>
      <c r="P646" s="55">
        <f t="shared" si="219"/>
        <v>0</v>
      </c>
      <c r="Q646" s="54" t="e">
        <f t="shared" si="220"/>
        <v>#DIV/0!</v>
      </c>
      <c r="R646" s="474"/>
      <c r="S646" s="475"/>
      <c r="T646" s="487"/>
      <c r="U646" s="481"/>
    </row>
    <row r="647" spans="2:21" ht="13.5" hidden="1" customHeight="1" thickBot="1" x14ac:dyDescent="0.25">
      <c r="B647" s="493"/>
      <c r="C647" s="471"/>
      <c r="D647" s="53"/>
      <c r="E647" s="53"/>
      <c r="F647" s="53"/>
      <c r="G647" s="53"/>
      <c r="H647" s="120"/>
      <c r="I647" s="52">
        <f t="shared" si="218"/>
        <v>0</v>
      </c>
      <c r="J647" s="58" t="e">
        <f t="shared" si="223"/>
        <v>#DIV/0!</v>
      </c>
      <c r="K647" s="53"/>
      <c r="L647" s="53"/>
      <c r="M647" s="53"/>
      <c r="N647" s="53"/>
      <c r="O647" s="120"/>
      <c r="P647" s="52">
        <f t="shared" si="219"/>
        <v>0</v>
      </c>
      <c r="Q647" s="51" t="e">
        <f t="shared" si="220"/>
        <v>#DIV/0!</v>
      </c>
      <c r="R647" s="474"/>
      <c r="S647" s="476"/>
      <c r="T647" s="487"/>
      <c r="U647" s="482"/>
    </row>
    <row r="648" spans="2:21" ht="13.5" hidden="1" customHeight="1" x14ac:dyDescent="0.2">
      <c r="B648" s="491">
        <v>71</v>
      </c>
      <c r="C648" s="472"/>
      <c r="D648" s="68">
        <v>10</v>
      </c>
      <c r="E648" s="68"/>
      <c r="F648" s="53"/>
      <c r="G648" s="53"/>
      <c r="H648" s="120"/>
      <c r="I648" s="57">
        <f t="shared" si="218"/>
        <v>10</v>
      </c>
      <c r="J648" s="58">
        <f t="shared" si="223"/>
        <v>40</v>
      </c>
      <c r="K648" s="53"/>
      <c r="L648" s="53"/>
      <c r="M648" s="53"/>
      <c r="N648" s="53"/>
      <c r="O648" s="120"/>
      <c r="P648" s="57">
        <f t="shared" si="219"/>
        <v>0</v>
      </c>
      <c r="Q648" s="56" t="e">
        <f t="shared" si="220"/>
        <v>#DIV/0!</v>
      </c>
      <c r="R648" s="478">
        <f>SUM(D648:H655,K648:O655)</f>
        <v>10</v>
      </c>
      <c r="S648" s="475">
        <f t="shared" ref="S648" si="234">AVERAGE(D648:H655,K648:O655)*4</f>
        <v>40</v>
      </c>
      <c r="T648" s="484">
        <f>MAX(D648:H655,K648:O655)</f>
        <v>10</v>
      </c>
      <c r="U648" s="480">
        <f>RANK(S648,$S$88:$S$720)+COUNTIF($S$88:S648,S648)-1</f>
        <v>66</v>
      </c>
    </row>
    <row r="649" spans="2:21" ht="13.5" hidden="1" customHeight="1" x14ac:dyDescent="0.2">
      <c r="B649" s="492"/>
      <c r="C649" s="469"/>
      <c r="D649" s="68"/>
      <c r="E649" s="68"/>
      <c r="F649" s="53"/>
      <c r="G649" s="53"/>
      <c r="H649" s="120"/>
      <c r="I649" s="115">
        <f t="shared" ref="I649" si="235">SUM(D649:H649)</f>
        <v>0</v>
      </c>
      <c r="J649" s="58" t="e">
        <f t="shared" si="223"/>
        <v>#DIV/0!</v>
      </c>
      <c r="K649" s="53"/>
      <c r="L649" s="53"/>
      <c r="M649" s="53"/>
      <c r="N649" s="53"/>
      <c r="O649" s="120"/>
      <c r="P649" s="115">
        <f t="shared" si="219"/>
        <v>0</v>
      </c>
      <c r="Q649" s="56" t="e">
        <f t="shared" si="220"/>
        <v>#DIV/0!</v>
      </c>
      <c r="R649" s="478"/>
      <c r="S649" s="475"/>
      <c r="T649" s="484"/>
      <c r="U649" s="481"/>
    </row>
    <row r="650" spans="2:21" ht="3.75" hidden="1" customHeight="1" x14ac:dyDescent="0.2">
      <c r="B650" s="492"/>
      <c r="C650" s="469"/>
      <c r="D650" s="53"/>
      <c r="E650" s="53"/>
      <c r="F650" s="53"/>
      <c r="G650" s="53"/>
      <c r="H650" s="120"/>
      <c r="I650" s="55">
        <f t="shared" si="218"/>
        <v>0</v>
      </c>
      <c r="J650" s="58" t="e">
        <f t="shared" si="223"/>
        <v>#DIV/0!</v>
      </c>
      <c r="K650" s="53"/>
      <c r="L650" s="53"/>
      <c r="M650" s="53"/>
      <c r="N650" s="53"/>
      <c r="O650" s="120"/>
      <c r="P650" s="55">
        <f t="shared" si="219"/>
        <v>0</v>
      </c>
      <c r="Q650" s="54" t="e">
        <f t="shared" si="220"/>
        <v>#DIV/0!</v>
      </c>
      <c r="R650" s="478"/>
      <c r="S650" s="475"/>
      <c r="T650" s="484"/>
      <c r="U650" s="481"/>
    </row>
    <row r="651" spans="2:21" ht="13.5" hidden="1" customHeight="1" x14ac:dyDescent="0.2">
      <c r="B651" s="492"/>
      <c r="C651" s="469"/>
      <c r="D651" s="53"/>
      <c r="E651" s="53"/>
      <c r="F651" s="53"/>
      <c r="G651" s="53"/>
      <c r="H651" s="120"/>
      <c r="I651" s="55">
        <f t="shared" si="218"/>
        <v>0</v>
      </c>
      <c r="J651" s="58" t="e">
        <f t="shared" si="223"/>
        <v>#DIV/0!</v>
      </c>
      <c r="K651" s="53"/>
      <c r="L651" s="53"/>
      <c r="M651" s="53"/>
      <c r="N651" s="53"/>
      <c r="O651" s="120"/>
      <c r="P651" s="55">
        <f t="shared" si="219"/>
        <v>0</v>
      </c>
      <c r="Q651" s="54" t="e">
        <f t="shared" si="220"/>
        <v>#DIV/0!</v>
      </c>
      <c r="R651" s="478"/>
      <c r="S651" s="475"/>
      <c r="T651" s="484"/>
      <c r="U651" s="481"/>
    </row>
    <row r="652" spans="2:21" ht="13.5" hidden="1" customHeight="1" x14ac:dyDescent="0.2">
      <c r="B652" s="492"/>
      <c r="C652" s="470"/>
      <c r="D652" s="53"/>
      <c r="E652" s="53"/>
      <c r="F652" s="53"/>
      <c r="G652" s="53"/>
      <c r="H652" s="120"/>
      <c r="I652" s="55">
        <f t="shared" si="218"/>
        <v>0</v>
      </c>
      <c r="J652" s="58" t="e">
        <f t="shared" si="223"/>
        <v>#DIV/0!</v>
      </c>
      <c r="K652" s="53"/>
      <c r="L652" s="53"/>
      <c r="M652" s="53"/>
      <c r="N652" s="53"/>
      <c r="O652" s="120"/>
      <c r="P652" s="55">
        <f t="shared" si="219"/>
        <v>0</v>
      </c>
      <c r="Q652" s="54" t="e">
        <f t="shared" si="220"/>
        <v>#DIV/0!</v>
      </c>
      <c r="R652" s="478"/>
      <c r="S652" s="475"/>
      <c r="T652" s="484"/>
      <c r="U652" s="481"/>
    </row>
    <row r="653" spans="2:21" ht="13.5" hidden="1" customHeight="1" x14ac:dyDescent="0.2">
      <c r="B653" s="492"/>
      <c r="C653" s="470"/>
      <c r="D653" s="53"/>
      <c r="E653" s="53"/>
      <c r="F653" s="53"/>
      <c r="G653" s="53"/>
      <c r="H653" s="120"/>
      <c r="I653" s="55">
        <f t="shared" si="218"/>
        <v>0</v>
      </c>
      <c r="J653" s="58" t="e">
        <f t="shared" si="223"/>
        <v>#DIV/0!</v>
      </c>
      <c r="K653" s="53"/>
      <c r="L653" s="53"/>
      <c r="M653" s="53"/>
      <c r="N653" s="53"/>
      <c r="O653" s="120"/>
      <c r="P653" s="55">
        <f t="shared" si="219"/>
        <v>0</v>
      </c>
      <c r="Q653" s="54" t="e">
        <f t="shared" si="220"/>
        <v>#DIV/0!</v>
      </c>
      <c r="R653" s="478"/>
      <c r="S653" s="475"/>
      <c r="T653" s="484"/>
      <c r="U653" s="481"/>
    </row>
    <row r="654" spans="2:21" ht="13.5" hidden="1" customHeight="1" x14ac:dyDescent="0.2">
      <c r="B654" s="492"/>
      <c r="C654" s="470"/>
      <c r="D654" s="53"/>
      <c r="E654" s="53"/>
      <c r="F654" s="53"/>
      <c r="G654" s="53"/>
      <c r="H654" s="120"/>
      <c r="I654" s="55">
        <f t="shared" si="218"/>
        <v>0</v>
      </c>
      <c r="J654" s="58" t="e">
        <f t="shared" si="223"/>
        <v>#DIV/0!</v>
      </c>
      <c r="K654" s="53"/>
      <c r="L654" s="53"/>
      <c r="M654" s="53"/>
      <c r="N654" s="53"/>
      <c r="O654" s="120"/>
      <c r="P654" s="55">
        <f t="shared" si="219"/>
        <v>0</v>
      </c>
      <c r="Q654" s="54" t="e">
        <f t="shared" si="220"/>
        <v>#DIV/0!</v>
      </c>
      <c r="R654" s="478"/>
      <c r="S654" s="475"/>
      <c r="T654" s="484"/>
      <c r="U654" s="481"/>
    </row>
    <row r="655" spans="2:21" ht="13.5" hidden="1" customHeight="1" thickBot="1" x14ac:dyDescent="0.25">
      <c r="B655" s="493"/>
      <c r="C655" s="471"/>
      <c r="D655" s="53"/>
      <c r="E655" s="53"/>
      <c r="F655" s="53"/>
      <c r="G655" s="53"/>
      <c r="H655" s="120"/>
      <c r="I655" s="62">
        <f t="shared" si="218"/>
        <v>0</v>
      </c>
      <c r="J655" s="58" t="e">
        <f t="shared" si="223"/>
        <v>#DIV/0!</v>
      </c>
      <c r="K655" s="53"/>
      <c r="L655" s="53"/>
      <c r="M655" s="53"/>
      <c r="N655" s="53"/>
      <c r="O655" s="120"/>
      <c r="P655" s="62">
        <f t="shared" si="219"/>
        <v>0</v>
      </c>
      <c r="Q655" s="56" t="e">
        <f t="shared" si="220"/>
        <v>#DIV/0!</v>
      </c>
      <c r="R655" s="478"/>
      <c r="S655" s="476"/>
      <c r="T655" s="484"/>
      <c r="U655" s="482"/>
    </row>
    <row r="656" spans="2:21" ht="13.5" hidden="1" customHeight="1" x14ac:dyDescent="0.2">
      <c r="B656" s="491">
        <v>72</v>
      </c>
      <c r="C656" s="472"/>
      <c r="D656" s="68">
        <v>9</v>
      </c>
      <c r="E656" s="68"/>
      <c r="F656" s="53"/>
      <c r="G656" s="53"/>
      <c r="H656" s="120"/>
      <c r="I656" s="60">
        <f t="shared" si="218"/>
        <v>9</v>
      </c>
      <c r="J656" s="58">
        <f t="shared" si="223"/>
        <v>36</v>
      </c>
      <c r="K656" s="53"/>
      <c r="L656" s="53"/>
      <c r="M656" s="53"/>
      <c r="N656" s="53"/>
      <c r="O656" s="120"/>
      <c r="P656" s="60">
        <f t="shared" si="219"/>
        <v>0</v>
      </c>
      <c r="Q656" s="59" t="e">
        <f t="shared" si="220"/>
        <v>#DIV/0!</v>
      </c>
      <c r="R656" s="477">
        <f>SUM(D656:H663,K656:O663)</f>
        <v>9</v>
      </c>
      <c r="S656" s="475">
        <f t="shared" ref="S656" si="236">AVERAGE(D656:H663,K656:O663)*4</f>
        <v>36</v>
      </c>
      <c r="T656" s="483">
        <f>MAX(D656:H663,K656:O663)</f>
        <v>9</v>
      </c>
      <c r="U656" s="480">
        <f>RANK(S656,$S$88:$S$720)+COUNTIF($S$88:S656,S656)-1</f>
        <v>67</v>
      </c>
    </row>
    <row r="657" spans="2:21" ht="13.5" hidden="1" customHeight="1" x14ac:dyDescent="0.2">
      <c r="B657" s="492"/>
      <c r="C657" s="469"/>
      <c r="D657" s="68"/>
      <c r="E657" s="68"/>
      <c r="F657" s="53"/>
      <c r="G657" s="53"/>
      <c r="H657" s="120"/>
      <c r="I657" s="60">
        <f t="shared" ref="I657" si="237">SUM(D657:H657)</f>
        <v>0</v>
      </c>
      <c r="J657" s="58" t="e">
        <f t="shared" si="223"/>
        <v>#DIV/0!</v>
      </c>
      <c r="K657" s="53"/>
      <c r="L657" s="53"/>
      <c r="M657" s="53"/>
      <c r="N657" s="53"/>
      <c r="O657" s="120"/>
      <c r="P657" s="60">
        <f t="shared" si="219"/>
        <v>0</v>
      </c>
      <c r="Q657" s="59" t="e">
        <f t="shared" si="220"/>
        <v>#DIV/0!</v>
      </c>
      <c r="R657" s="478"/>
      <c r="S657" s="475"/>
      <c r="T657" s="484"/>
      <c r="U657" s="481"/>
    </row>
    <row r="658" spans="2:21" ht="13.5" hidden="1" customHeight="1" x14ac:dyDescent="0.2">
      <c r="B658" s="492"/>
      <c r="C658" s="469"/>
      <c r="D658" s="53"/>
      <c r="E658" s="53"/>
      <c r="F658" s="53"/>
      <c r="G658" s="53"/>
      <c r="H658" s="120"/>
      <c r="I658" s="55">
        <f t="shared" si="218"/>
        <v>0</v>
      </c>
      <c r="J658" s="58" t="e">
        <f t="shared" si="223"/>
        <v>#DIV/0!</v>
      </c>
      <c r="K658" s="53"/>
      <c r="L658" s="53"/>
      <c r="M658" s="53"/>
      <c r="N658" s="53"/>
      <c r="O658" s="120"/>
      <c r="P658" s="55">
        <f t="shared" si="219"/>
        <v>0</v>
      </c>
      <c r="Q658" s="54" t="e">
        <f t="shared" si="220"/>
        <v>#DIV/0!</v>
      </c>
      <c r="R658" s="478"/>
      <c r="S658" s="475"/>
      <c r="T658" s="484"/>
      <c r="U658" s="481"/>
    </row>
    <row r="659" spans="2:21" ht="13.5" hidden="1" customHeight="1" x14ac:dyDescent="0.2">
      <c r="B659" s="492"/>
      <c r="C659" s="469"/>
      <c r="D659" s="53"/>
      <c r="E659" s="53"/>
      <c r="F659" s="53"/>
      <c r="G659" s="53"/>
      <c r="H659" s="120"/>
      <c r="I659" s="55">
        <f t="shared" si="218"/>
        <v>0</v>
      </c>
      <c r="J659" s="58" t="e">
        <f t="shared" si="223"/>
        <v>#DIV/0!</v>
      </c>
      <c r="K659" s="53"/>
      <c r="L659" s="53"/>
      <c r="M659" s="53"/>
      <c r="N659" s="53"/>
      <c r="O659" s="120"/>
      <c r="P659" s="55">
        <f t="shared" si="219"/>
        <v>0</v>
      </c>
      <c r="Q659" s="54" t="e">
        <f t="shared" si="220"/>
        <v>#DIV/0!</v>
      </c>
      <c r="R659" s="478"/>
      <c r="S659" s="475"/>
      <c r="T659" s="484"/>
      <c r="U659" s="481"/>
    </row>
    <row r="660" spans="2:21" ht="13.5" hidden="1" customHeight="1" x14ac:dyDescent="0.2">
      <c r="B660" s="492"/>
      <c r="C660" s="470"/>
      <c r="D660" s="53"/>
      <c r="E660" s="53"/>
      <c r="F660" s="53"/>
      <c r="G660" s="53"/>
      <c r="H660" s="120"/>
      <c r="I660" s="55">
        <f t="shared" si="218"/>
        <v>0</v>
      </c>
      <c r="J660" s="58" t="e">
        <f t="shared" si="223"/>
        <v>#DIV/0!</v>
      </c>
      <c r="K660" s="53"/>
      <c r="L660" s="53"/>
      <c r="M660" s="53"/>
      <c r="N660" s="53"/>
      <c r="O660" s="120"/>
      <c r="P660" s="55">
        <f t="shared" si="219"/>
        <v>0</v>
      </c>
      <c r="Q660" s="54" t="e">
        <f t="shared" si="220"/>
        <v>#DIV/0!</v>
      </c>
      <c r="R660" s="478"/>
      <c r="S660" s="475"/>
      <c r="T660" s="484"/>
      <c r="U660" s="481"/>
    </row>
    <row r="661" spans="2:21" ht="13.5" hidden="1" customHeight="1" x14ac:dyDescent="0.2">
      <c r="B661" s="492"/>
      <c r="C661" s="470"/>
      <c r="D661" s="53"/>
      <c r="E661" s="53"/>
      <c r="F661" s="53"/>
      <c r="G661" s="53"/>
      <c r="H661" s="120"/>
      <c r="I661" s="55">
        <f t="shared" si="218"/>
        <v>0</v>
      </c>
      <c r="J661" s="58" t="e">
        <f t="shared" si="223"/>
        <v>#DIV/0!</v>
      </c>
      <c r="K661" s="53"/>
      <c r="L661" s="53"/>
      <c r="M661" s="53"/>
      <c r="N661" s="53"/>
      <c r="O661" s="120"/>
      <c r="P661" s="55">
        <f t="shared" si="219"/>
        <v>0</v>
      </c>
      <c r="Q661" s="54" t="e">
        <f t="shared" si="220"/>
        <v>#DIV/0!</v>
      </c>
      <c r="R661" s="478"/>
      <c r="S661" s="475"/>
      <c r="T661" s="484"/>
      <c r="U661" s="481"/>
    </row>
    <row r="662" spans="2:21" ht="13.5" hidden="1" customHeight="1" x14ac:dyDescent="0.2">
      <c r="B662" s="492"/>
      <c r="C662" s="470"/>
      <c r="D662" s="53"/>
      <c r="E662" s="53"/>
      <c r="F662" s="53"/>
      <c r="G662" s="53"/>
      <c r="H662" s="120"/>
      <c r="I662" s="55">
        <f t="shared" si="218"/>
        <v>0</v>
      </c>
      <c r="J662" s="58" t="e">
        <f t="shared" si="223"/>
        <v>#DIV/0!</v>
      </c>
      <c r="K662" s="53"/>
      <c r="L662" s="53"/>
      <c r="M662" s="53"/>
      <c r="N662" s="53"/>
      <c r="O662" s="120"/>
      <c r="P662" s="55">
        <f t="shared" si="219"/>
        <v>0</v>
      </c>
      <c r="Q662" s="54" t="e">
        <f t="shared" si="220"/>
        <v>#DIV/0!</v>
      </c>
      <c r="R662" s="478"/>
      <c r="S662" s="475"/>
      <c r="T662" s="484"/>
      <c r="U662" s="481"/>
    </row>
    <row r="663" spans="2:21" ht="13.5" hidden="1" customHeight="1" thickBot="1" x14ac:dyDescent="0.25">
      <c r="B663" s="493"/>
      <c r="C663" s="471"/>
      <c r="D663" s="53"/>
      <c r="E663" s="53"/>
      <c r="F663" s="53"/>
      <c r="G663" s="53"/>
      <c r="H663" s="120"/>
      <c r="I663" s="52">
        <f t="shared" si="218"/>
        <v>0</v>
      </c>
      <c r="J663" s="58" t="e">
        <f t="shared" si="223"/>
        <v>#DIV/0!</v>
      </c>
      <c r="K663" s="53"/>
      <c r="L663" s="53"/>
      <c r="M663" s="53"/>
      <c r="N663" s="53"/>
      <c r="O663" s="120"/>
      <c r="P663" s="52">
        <f t="shared" si="219"/>
        <v>0</v>
      </c>
      <c r="Q663" s="63" t="e">
        <f t="shared" si="220"/>
        <v>#DIV/0!</v>
      </c>
      <c r="R663" s="479"/>
      <c r="S663" s="476"/>
      <c r="T663" s="485"/>
      <c r="U663" s="482"/>
    </row>
    <row r="664" spans="2:21" ht="13.5" hidden="1" customHeight="1" x14ac:dyDescent="0.2">
      <c r="B664" s="491">
        <v>73</v>
      </c>
      <c r="C664" s="472"/>
      <c r="D664" s="68">
        <v>8</v>
      </c>
      <c r="E664" s="68"/>
      <c r="F664" s="53"/>
      <c r="G664" s="53"/>
      <c r="H664" s="120"/>
      <c r="I664" s="57">
        <f t="shared" si="218"/>
        <v>8</v>
      </c>
      <c r="J664" s="58">
        <f t="shared" si="223"/>
        <v>32</v>
      </c>
      <c r="K664" s="53"/>
      <c r="L664" s="53"/>
      <c r="M664" s="53"/>
      <c r="N664" s="53"/>
      <c r="O664" s="120"/>
      <c r="P664" s="57">
        <f t="shared" ref="P664:P727" si="238">SUM(K664:O664)</f>
        <v>0</v>
      </c>
      <c r="Q664" s="56" t="e">
        <f t="shared" ref="Q664:Q720" si="239">AVERAGE(K664:O664)</f>
        <v>#DIV/0!</v>
      </c>
      <c r="R664" s="478">
        <f>SUM(D664:H671,K664:O671)</f>
        <v>8</v>
      </c>
      <c r="S664" s="475">
        <f t="shared" ref="S664" si="240">AVERAGE(D664:H671,K664:O671)*4</f>
        <v>32</v>
      </c>
      <c r="T664" s="484">
        <f>MAX(D664:H671,K664:O671)</f>
        <v>8</v>
      </c>
      <c r="U664" s="480">
        <f>RANK(S664,$S$88:$S$720)+COUNTIF($S$88:S664,S664)-1</f>
        <v>68</v>
      </c>
    </row>
    <row r="665" spans="2:21" ht="13.5" hidden="1" customHeight="1" x14ac:dyDescent="0.2">
      <c r="B665" s="492"/>
      <c r="C665" s="469"/>
      <c r="D665" s="68"/>
      <c r="E665" s="68"/>
      <c r="F665" s="53"/>
      <c r="G665" s="53"/>
      <c r="H665" s="120"/>
      <c r="I665" s="115">
        <f t="shared" ref="I665" si="241">SUM(D665:H665)</f>
        <v>0</v>
      </c>
      <c r="J665" s="58" t="e">
        <f t="shared" ref="J665:J727" si="242">AVERAGE(D665:H665)*4</f>
        <v>#DIV/0!</v>
      </c>
      <c r="K665" s="53"/>
      <c r="L665" s="53"/>
      <c r="M665" s="53"/>
      <c r="N665" s="53"/>
      <c r="O665" s="120"/>
      <c r="P665" s="115">
        <f t="shared" si="238"/>
        <v>0</v>
      </c>
      <c r="Q665" s="56" t="e">
        <f t="shared" si="239"/>
        <v>#DIV/0!</v>
      </c>
      <c r="R665" s="478"/>
      <c r="S665" s="475"/>
      <c r="T665" s="484"/>
      <c r="U665" s="481"/>
    </row>
    <row r="666" spans="2:21" ht="13.5" hidden="1" customHeight="1" x14ac:dyDescent="0.2">
      <c r="B666" s="492"/>
      <c r="C666" s="469"/>
      <c r="D666" s="53"/>
      <c r="E666" s="53"/>
      <c r="F666" s="53"/>
      <c r="G666" s="53"/>
      <c r="H666" s="120"/>
      <c r="I666" s="55">
        <f t="shared" si="218"/>
        <v>0</v>
      </c>
      <c r="J666" s="58" t="e">
        <f t="shared" si="242"/>
        <v>#DIV/0!</v>
      </c>
      <c r="K666" s="53"/>
      <c r="L666" s="53"/>
      <c r="M666" s="53"/>
      <c r="N666" s="53"/>
      <c r="O666" s="120"/>
      <c r="P666" s="55">
        <f t="shared" si="238"/>
        <v>0</v>
      </c>
      <c r="Q666" s="54" t="e">
        <f t="shared" si="239"/>
        <v>#DIV/0!</v>
      </c>
      <c r="R666" s="478"/>
      <c r="S666" s="475"/>
      <c r="T666" s="484"/>
      <c r="U666" s="481"/>
    </row>
    <row r="667" spans="2:21" ht="13.5" hidden="1" customHeight="1" x14ac:dyDescent="0.2">
      <c r="B667" s="492"/>
      <c r="C667" s="469"/>
      <c r="D667" s="53"/>
      <c r="E667" s="53"/>
      <c r="F667" s="53"/>
      <c r="G667" s="53"/>
      <c r="H667" s="120"/>
      <c r="I667" s="55">
        <f t="shared" si="218"/>
        <v>0</v>
      </c>
      <c r="J667" s="58" t="e">
        <f t="shared" si="242"/>
        <v>#DIV/0!</v>
      </c>
      <c r="K667" s="53"/>
      <c r="L667" s="53"/>
      <c r="M667" s="53"/>
      <c r="N667" s="53"/>
      <c r="O667" s="120"/>
      <c r="P667" s="55">
        <f t="shared" si="238"/>
        <v>0</v>
      </c>
      <c r="Q667" s="54" t="e">
        <f t="shared" si="239"/>
        <v>#DIV/0!</v>
      </c>
      <c r="R667" s="478"/>
      <c r="S667" s="475"/>
      <c r="T667" s="484"/>
      <c r="U667" s="481"/>
    </row>
    <row r="668" spans="2:21" ht="5.25" hidden="1" customHeight="1" x14ac:dyDescent="0.2">
      <c r="B668" s="492"/>
      <c r="C668" s="470"/>
      <c r="D668" s="53"/>
      <c r="E668" s="53"/>
      <c r="F668" s="53"/>
      <c r="G668" s="53"/>
      <c r="H668" s="120"/>
      <c r="I668" s="55">
        <f t="shared" si="218"/>
        <v>0</v>
      </c>
      <c r="J668" s="58" t="e">
        <f t="shared" si="242"/>
        <v>#DIV/0!</v>
      </c>
      <c r="K668" s="53"/>
      <c r="L668" s="53"/>
      <c r="M668" s="53"/>
      <c r="N668" s="53"/>
      <c r="O668" s="120"/>
      <c r="P668" s="55">
        <f t="shared" si="238"/>
        <v>0</v>
      </c>
      <c r="Q668" s="54" t="e">
        <f t="shared" si="239"/>
        <v>#DIV/0!</v>
      </c>
      <c r="R668" s="478"/>
      <c r="S668" s="475"/>
      <c r="T668" s="484"/>
      <c r="U668" s="481"/>
    </row>
    <row r="669" spans="2:21" ht="13.5" hidden="1" customHeight="1" x14ac:dyDescent="0.2">
      <c r="B669" s="492"/>
      <c r="C669" s="470"/>
      <c r="D669" s="53"/>
      <c r="E669" s="53"/>
      <c r="F669" s="53"/>
      <c r="G669" s="53"/>
      <c r="H669" s="120"/>
      <c r="I669" s="55">
        <f t="shared" si="218"/>
        <v>0</v>
      </c>
      <c r="J669" s="58" t="e">
        <f t="shared" si="242"/>
        <v>#DIV/0!</v>
      </c>
      <c r="K669" s="53"/>
      <c r="L669" s="53"/>
      <c r="M669" s="53"/>
      <c r="N669" s="53"/>
      <c r="O669" s="120"/>
      <c r="P669" s="55">
        <f t="shared" si="238"/>
        <v>0</v>
      </c>
      <c r="Q669" s="54" t="e">
        <f t="shared" si="239"/>
        <v>#DIV/0!</v>
      </c>
      <c r="R669" s="478"/>
      <c r="S669" s="475"/>
      <c r="T669" s="484"/>
      <c r="U669" s="481"/>
    </row>
    <row r="670" spans="2:21" ht="13.5" hidden="1" customHeight="1" x14ac:dyDescent="0.2">
      <c r="B670" s="492"/>
      <c r="C670" s="470"/>
      <c r="D670" s="53"/>
      <c r="E670" s="53"/>
      <c r="F670" s="53"/>
      <c r="G670" s="53"/>
      <c r="H670" s="120"/>
      <c r="I670" s="55">
        <f t="shared" si="218"/>
        <v>0</v>
      </c>
      <c r="J670" s="58" t="e">
        <f t="shared" si="242"/>
        <v>#DIV/0!</v>
      </c>
      <c r="K670" s="53"/>
      <c r="L670" s="53"/>
      <c r="M670" s="53"/>
      <c r="N670" s="53"/>
      <c r="O670" s="120"/>
      <c r="P670" s="55">
        <f t="shared" si="238"/>
        <v>0</v>
      </c>
      <c r="Q670" s="54" t="e">
        <f t="shared" si="239"/>
        <v>#DIV/0!</v>
      </c>
      <c r="R670" s="478"/>
      <c r="S670" s="475"/>
      <c r="T670" s="484"/>
      <c r="U670" s="481"/>
    </row>
    <row r="671" spans="2:21" ht="13.5" hidden="1" customHeight="1" thickBot="1" x14ac:dyDescent="0.25">
      <c r="B671" s="493"/>
      <c r="C671" s="471"/>
      <c r="D671" s="53"/>
      <c r="E671" s="53"/>
      <c r="F671" s="53"/>
      <c r="G671" s="53"/>
      <c r="H671" s="120"/>
      <c r="I671" s="62">
        <f t="shared" si="218"/>
        <v>0</v>
      </c>
      <c r="J671" s="58" t="e">
        <f t="shared" si="242"/>
        <v>#DIV/0!</v>
      </c>
      <c r="K671" s="53"/>
      <c r="L671" s="53"/>
      <c r="M671" s="53"/>
      <c r="N671" s="53"/>
      <c r="O671" s="120"/>
      <c r="P671" s="62">
        <f t="shared" si="238"/>
        <v>0</v>
      </c>
      <c r="Q671" s="56" t="e">
        <f t="shared" si="239"/>
        <v>#DIV/0!</v>
      </c>
      <c r="R671" s="478"/>
      <c r="S671" s="476"/>
      <c r="T671" s="484"/>
      <c r="U671" s="482"/>
    </row>
    <row r="672" spans="2:21" ht="13.5" hidden="1" customHeight="1" x14ac:dyDescent="0.2">
      <c r="B672" s="491">
        <v>74</v>
      </c>
      <c r="C672" s="472"/>
      <c r="D672" s="68">
        <v>7</v>
      </c>
      <c r="E672" s="68"/>
      <c r="F672" s="53"/>
      <c r="G672" s="53"/>
      <c r="H672" s="120"/>
      <c r="I672" s="60">
        <f t="shared" si="218"/>
        <v>7</v>
      </c>
      <c r="J672" s="58">
        <f t="shared" si="242"/>
        <v>28</v>
      </c>
      <c r="K672" s="53"/>
      <c r="L672" s="53"/>
      <c r="M672" s="53"/>
      <c r="N672" s="53"/>
      <c r="O672" s="120"/>
      <c r="P672" s="60">
        <f t="shared" si="238"/>
        <v>0</v>
      </c>
      <c r="Q672" s="59" t="e">
        <f t="shared" si="239"/>
        <v>#DIV/0!</v>
      </c>
      <c r="R672" s="477">
        <f>SUM(D672:H679,K672:O679)</f>
        <v>7</v>
      </c>
      <c r="S672" s="475">
        <f t="shared" ref="S672" si="243">AVERAGE(D672:H679,K672:O679)*4</f>
        <v>28</v>
      </c>
      <c r="T672" s="483">
        <f>MAX(D672:H679,K672:O679)</f>
        <v>7</v>
      </c>
      <c r="U672" s="480">
        <f>RANK(S672,$S$88:$S$720)+COUNTIF($S$88:S672,S672)-1</f>
        <v>69</v>
      </c>
    </row>
    <row r="673" spans="2:21" ht="13.5" hidden="1" customHeight="1" x14ac:dyDescent="0.2">
      <c r="B673" s="492"/>
      <c r="C673" s="469"/>
      <c r="D673" s="68"/>
      <c r="E673" s="68"/>
      <c r="F673" s="53"/>
      <c r="G673" s="53"/>
      <c r="H673" s="120"/>
      <c r="I673" s="60">
        <f t="shared" ref="I673" si="244">SUM(D673:H673)</f>
        <v>0</v>
      </c>
      <c r="J673" s="58" t="e">
        <f t="shared" si="242"/>
        <v>#DIV/0!</v>
      </c>
      <c r="K673" s="53"/>
      <c r="L673" s="53"/>
      <c r="M673" s="53"/>
      <c r="N673" s="53"/>
      <c r="O673" s="120"/>
      <c r="P673" s="60">
        <f t="shared" si="238"/>
        <v>0</v>
      </c>
      <c r="Q673" s="59" t="e">
        <f t="shared" si="239"/>
        <v>#DIV/0!</v>
      </c>
      <c r="R673" s="478"/>
      <c r="S673" s="475"/>
      <c r="T673" s="484"/>
      <c r="U673" s="481"/>
    </row>
    <row r="674" spans="2:21" ht="13.5" hidden="1" customHeight="1" x14ac:dyDescent="0.2">
      <c r="B674" s="492"/>
      <c r="C674" s="469"/>
      <c r="D674" s="53"/>
      <c r="E674" s="53"/>
      <c r="F674" s="53"/>
      <c r="G674" s="53"/>
      <c r="H674" s="120"/>
      <c r="I674" s="55">
        <f t="shared" ref="I674:I727" si="245">SUM(D674:H674)</f>
        <v>0</v>
      </c>
      <c r="J674" s="58" t="e">
        <f t="shared" si="242"/>
        <v>#DIV/0!</v>
      </c>
      <c r="K674" s="53"/>
      <c r="L674" s="53"/>
      <c r="M674" s="53"/>
      <c r="N674" s="53"/>
      <c r="O674" s="120"/>
      <c r="P674" s="55">
        <f t="shared" si="238"/>
        <v>0</v>
      </c>
      <c r="Q674" s="54" t="e">
        <f t="shared" si="239"/>
        <v>#DIV/0!</v>
      </c>
      <c r="R674" s="478"/>
      <c r="S674" s="475"/>
      <c r="T674" s="484"/>
      <c r="U674" s="481"/>
    </row>
    <row r="675" spans="2:21" ht="13.5" hidden="1" customHeight="1" x14ac:dyDescent="0.2">
      <c r="B675" s="492"/>
      <c r="C675" s="469"/>
      <c r="D675" s="53"/>
      <c r="E675" s="53"/>
      <c r="F675" s="53"/>
      <c r="G675" s="53"/>
      <c r="H675" s="120"/>
      <c r="I675" s="55">
        <f t="shared" si="245"/>
        <v>0</v>
      </c>
      <c r="J675" s="58" t="e">
        <f t="shared" si="242"/>
        <v>#DIV/0!</v>
      </c>
      <c r="K675" s="53"/>
      <c r="L675" s="53"/>
      <c r="M675" s="53"/>
      <c r="N675" s="53"/>
      <c r="O675" s="120"/>
      <c r="P675" s="55">
        <f t="shared" si="238"/>
        <v>0</v>
      </c>
      <c r="Q675" s="54" t="e">
        <f t="shared" si="239"/>
        <v>#DIV/0!</v>
      </c>
      <c r="R675" s="478"/>
      <c r="S675" s="475"/>
      <c r="T675" s="484"/>
      <c r="U675" s="481"/>
    </row>
    <row r="676" spans="2:21" ht="13.5" hidden="1" customHeight="1" x14ac:dyDescent="0.2">
      <c r="B676" s="492"/>
      <c r="C676" s="470"/>
      <c r="D676" s="53"/>
      <c r="E676" s="53"/>
      <c r="F676" s="53"/>
      <c r="G676" s="53"/>
      <c r="H676" s="120"/>
      <c r="I676" s="55">
        <f t="shared" si="245"/>
        <v>0</v>
      </c>
      <c r="J676" s="58" t="e">
        <f t="shared" si="242"/>
        <v>#DIV/0!</v>
      </c>
      <c r="K676" s="53"/>
      <c r="L676" s="53"/>
      <c r="M676" s="53"/>
      <c r="N676" s="53"/>
      <c r="O676" s="120"/>
      <c r="P676" s="55">
        <f t="shared" si="238"/>
        <v>0</v>
      </c>
      <c r="Q676" s="54" t="e">
        <f t="shared" si="239"/>
        <v>#DIV/0!</v>
      </c>
      <c r="R676" s="478"/>
      <c r="S676" s="475"/>
      <c r="T676" s="484"/>
      <c r="U676" s="481"/>
    </row>
    <row r="677" spans="2:21" ht="13.5" hidden="1" customHeight="1" x14ac:dyDescent="0.2">
      <c r="B677" s="492"/>
      <c r="C677" s="470"/>
      <c r="D677" s="53"/>
      <c r="E677" s="53"/>
      <c r="F677" s="53"/>
      <c r="G677" s="53"/>
      <c r="H677" s="120"/>
      <c r="I677" s="55">
        <f t="shared" si="245"/>
        <v>0</v>
      </c>
      <c r="J677" s="58" t="e">
        <f t="shared" si="242"/>
        <v>#DIV/0!</v>
      </c>
      <c r="K677" s="53"/>
      <c r="L677" s="53"/>
      <c r="M677" s="53"/>
      <c r="N677" s="53"/>
      <c r="O677" s="120"/>
      <c r="P677" s="55">
        <f t="shared" si="238"/>
        <v>0</v>
      </c>
      <c r="Q677" s="54" t="e">
        <f t="shared" si="239"/>
        <v>#DIV/0!</v>
      </c>
      <c r="R677" s="478"/>
      <c r="S677" s="475"/>
      <c r="T677" s="484"/>
      <c r="U677" s="481"/>
    </row>
    <row r="678" spans="2:21" ht="13.5" hidden="1" customHeight="1" x14ac:dyDescent="0.2">
      <c r="B678" s="492"/>
      <c r="C678" s="470"/>
      <c r="D678" s="53"/>
      <c r="E678" s="53"/>
      <c r="F678" s="53"/>
      <c r="G678" s="53"/>
      <c r="H678" s="120"/>
      <c r="I678" s="55">
        <f t="shared" si="245"/>
        <v>0</v>
      </c>
      <c r="J678" s="58" t="e">
        <f t="shared" si="242"/>
        <v>#DIV/0!</v>
      </c>
      <c r="K678" s="53"/>
      <c r="L678" s="53"/>
      <c r="M678" s="53"/>
      <c r="N678" s="53"/>
      <c r="O678" s="120"/>
      <c r="P678" s="55">
        <f t="shared" si="238"/>
        <v>0</v>
      </c>
      <c r="Q678" s="54" t="e">
        <f t="shared" si="239"/>
        <v>#DIV/0!</v>
      </c>
      <c r="R678" s="478"/>
      <c r="S678" s="475"/>
      <c r="T678" s="484"/>
      <c r="U678" s="481"/>
    </row>
    <row r="679" spans="2:21" ht="13.5" hidden="1" customHeight="1" thickBot="1" x14ac:dyDescent="0.25">
      <c r="B679" s="493"/>
      <c r="C679" s="471"/>
      <c r="D679" s="53"/>
      <c r="E679" s="53"/>
      <c r="F679" s="53"/>
      <c r="G679" s="53"/>
      <c r="H679" s="120"/>
      <c r="I679" s="62">
        <f t="shared" si="245"/>
        <v>0</v>
      </c>
      <c r="J679" s="58" t="e">
        <f t="shared" si="242"/>
        <v>#DIV/0!</v>
      </c>
      <c r="K679" s="53"/>
      <c r="L679" s="53"/>
      <c r="M679" s="53"/>
      <c r="N679" s="53"/>
      <c r="O679" s="120"/>
      <c r="P679" s="62">
        <f t="shared" si="238"/>
        <v>0</v>
      </c>
      <c r="Q679" s="61" t="e">
        <f t="shared" si="239"/>
        <v>#DIV/0!</v>
      </c>
      <c r="R679" s="478"/>
      <c r="S679" s="476"/>
      <c r="T679" s="484"/>
      <c r="U679" s="482"/>
    </row>
    <row r="680" spans="2:21" ht="13.5" hidden="1" customHeight="1" x14ac:dyDescent="0.2">
      <c r="B680" s="491">
        <v>75</v>
      </c>
      <c r="C680" s="472"/>
      <c r="D680" s="68">
        <v>6</v>
      </c>
      <c r="E680" s="68"/>
      <c r="F680" s="53"/>
      <c r="G680" s="53"/>
      <c r="H680" s="120"/>
      <c r="I680" s="60">
        <f t="shared" si="245"/>
        <v>6</v>
      </c>
      <c r="J680" s="58">
        <f t="shared" si="242"/>
        <v>24</v>
      </c>
      <c r="K680" s="53"/>
      <c r="L680" s="53"/>
      <c r="M680" s="53"/>
      <c r="N680" s="53"/>
      <c r="O680" s="120"/>
      <c r="P680" s="60">
        <f t="shared" si="238"/>
        <v>0</v>
      </c>
      <c r="Q680" s="59" t="e">
        <f t="shared" si="239"/>
        <v>#DIV/0!</v>
      </c>
      <c r="R680" s="477">
        <f>SUM(D680:H687,K680:O687)</f>
        <v>6</v>
      </c>
      <c r="S680" s="475">
        <f t="shared" ref="S680" si="246">AVERAGE(D680:H687,K680:O687)*4</f>
        <v>24</v>
      </c>
      <c r="T680" s="483">
        <f>MAX(D680:H687,K680:O687)</f>
        <v>6</v>
      </c>
      <c r="U680" s="480">
        <f>RANK(S680,$S$88:$S$720)+COUNTIF($S$88:S680,S680)-1</f>
        <v>70</v>
      </c>
    </row>
    <row r="681" spans="2:21" ht="13.5" hidden="1" customHeight="1" x14ac:dyDescent="0.2">
      <c r="B681" s="492"/>
      <c r="C681" s="469"/>
      <c r="D681" s="68"/>
      <c r="E681" s="68"/>
      <c r="F681" s="53"/>
      <c r="G681" s="53"/>
      <c r="H681" s="120"/>
      <c r="I681" s="60">
        <f t="shared" ref="I681" si="247">SUM(D681:H681)</f>
        <v>0</v>
      </c>
      <c r="J681" s="58" t="e">
        <f t="shared" si="242"/>
        <v>#DIV/0!</v>
      </c>
      <c r="K681" s="53"/>
      <c r="L681" s="53"/>
      <c r="M681" s="53"/>
      <c r="N681" s="53"/>
      <c r="O681" s="120"/>
      <c r="P681" s="60">
        <f t="shared" si="238"/>
        <v>0</v>
      </c>
      <c r="Q681" s="59" t="e">
        <f t="shared" si="239"/>
        <v>#DIV/0!</v>
      </c>
      <c r="R681" s="478"/>
      <c r="S681" s="475"/>
      <c r="T681" s="484"/>
      <c r="U681" s="481"/>
    </row>
    <row r="682" spans="2:21" ht="13.5" hidden="1" customHeight="1" x14ac:dyDescent="0.2">
      <c r="B682" s="492"/>
      <c r="C682" s="469"/>
      <c r="D682" s="53"/>
      <c r="E682" s="53"/>
      <c r="F682" s="53"/>
      <c r="G682" s="53"/>
      <c r="H682" s="120"/>
      <c r="I682" s="55">
        <f t="shared" si="245"/>
        <v>0</v>
      </c>
      <c r="J682" s="58" t="e">
        <f t="shared" si="242"/>
        <v>#DIV/0!</v>
      </c>
      <c r="K682" s="53"/>
      <c r="L682" s="53"/>
      <c r="M682" s="53"/>
      <c r="N682" s="53"/>
      <c r="O682" s="120"/>
      <c r="P682" s="55">
        <f t="shared" si="238"/>
        <v>0</v>
      </c>
      <c r="Q682" s="54" t="e">
        <f t="shared" si="239"/>
        <v>#DIV/0!</v>
      </c>
      <c r="R682" s="478"/>
      <c r="S682" s="475"/>
      <c r="T682" s="484"/>
      <c r="U682" s="481"/>
    </row>
    <row r="683" spans="2:21" ht="13.5" hidden="1" customHeight="1" x14ac:dyDescent="0.2">
      <c r="B683" s="492"/>
      <c r="C683" s="469"/>
      <c r="D683" s="53"/>
      <c r="E683" s="53"/>
      <c r="F683" s="53"/>
      <c r="G683" s="53"/>
      <c r="H683" s="120"/>
      <c r="I683" s="55">
        <f t="shared" si="245"/>
        <v>0</v>
      </c>
      <c r="J683" s="58" t="e">
        <f t="shared" si="242"/>
        <v>#DIV/0!</v>
      </c>
      <c r="K683" s="53"/>
      <c r="L683" s="53"/>
      <c r="M683" s="53"/>
      <c r="N683" s="53"/>
      <c r="O683" s="120"/>
      <c r="P683" s="55">
        <f t="shared" si="238"/>
        <v>0</v>
      </c>
      <c r="Q683" s="54" t="e">
        <f t="shared" si="239"/>
        <v>#DIV/0!</v>
      </c>
      <c r="R683" s="478"/>
      <c r="S683" s="475"/>
      <c r="T683" s="484"/>
      <c r="U683" s="481"/>
    </row>
    <row r="684" spans="2:21" ht="13.5" hidden="1" customHeight="1" x14ac:dyDescent="0.2">
      <c r="B684" s="492"/>
      <c r="C684" s="470"/>
      <c r="D684" s="53"/>
      <c r="E684" s="53"/>
      <c r="F684" s="53"/>
      <c r="G684" s="53"/>
      <c r="H684" s="120"/>
      <c r="I684" s="55">
        <f t="shared" si="245"/>
        <v>0</v>
      </c>
      <c r="J684" s="58" t="e">
        <f t="shared" si="242"/>
        <v>#DIV/0!</v>
      </c>
      <c r="K684" s="53"/>
      <c r="L684" s="53"/>
      <c r="M684" s="53"/>
      <c r="N684" s="53"/>
      <c r="O684" s="120"/>
      <c r="P684" s="55">
        <f t="shared" si="238"/>
        <v>0</v>
      </c>
      <c r="Q684" s="54" t="e">
        <f t="shared" si="239"/>
        <v>#DIV/0!</v>
      </c>
      <c r="R684" s="478"/>
      <c r="S684" s="475"/>
      <c r="T684" s="484"/>
      <c r="U684" s="481"/>
    </row>
    <row r="685" spans="2:21" ht="13.5" hidden="1" customHeight="1" x14ac:dyDescent="0.2">
      <c r="B685" s="492"/>
      <c r="C685" s="470"/>
      <c r="D685" s="53"/>
      <c r="E685" s="53"/>
      <c r="F685" s="53"/>
      <c r="G685" s="53"/>
      <c r="H685" s="120"/>
      <c r="I685" s="55">
        <f t="shared" si="245"/>
        <v>0</v>
      </c>
      <c r="J685" s="58" t="e">
        <f t="shared" si="242"/>
        <v>#DIV/0!</v>
      </c>
      <c r="K685" s="53"/>
      <c r="L685" s="53"/>
      <c r="M685" s="53"/>
      <c r="N685" s="53"/>
      <c r="O685" s="120"/>
      <c r="P685" s="55">
        <f t="shared" si="238"/>
        <v>0</v>
      </c>
      <c r="Q685" s="54" t="e">
        <f t="shared" si="239"/>
        <v>#DIV/0!</v>
      </c>
      <c r="R685" s="478"/>
      <c r="S685" s="475"/>
      <c r="T685" s="484"/>
      <c r="U685" s="481"/>
    </row>
    <row r="686" spans="2:21" ht="13.5" hidden="1" customHeight="1" x14ac:dyDescent="0.2">
      <c r="B686" s="492"/>
      <c r="C686" s="470"/>
      <c r="D686" s="53"/>
      <c r="E686" s="53"/>
      <c r="F686" s="53"/>
      <c r="G686" s="53"/>
      <c r="H686" s="120"/>
      <c r="I686" s="55">
        <f t="shared" si="245"/>
        <v>0</v>
      </c>
      <c r="J686" s="58" t="e">
        <f t="shared" si="242"/>
        <v>#DIV/0!</v>
      </c>
      <c r="K686" s="53"/>
      <c r="L686" s="53"/>
      <c r="M686" s="53"/>
      <c r="N686" s="53"/>
      <c r="O686" s="120"/>
      <c r="P686" s="55">
        <f t="shared" si="238"/>
        <v>0</v>
      </c>
      <c r="Q686" s="54" t="e">
        <f t="shared" si="239"/>
        <v>#DIV/0!</v>
      </c>
      <c r="R686" s="478"/>
      <c r="S686" s="475"/>
      <c r="T686" s="484"/>
      <c r="U686" s="481"/>
    </row>
    <row r="687" spans="2:21" ht="13.5" hidden="1" customHeight="1" thickBot="1" x14ac:dyDescent="0.25">
      <c r="B687" s="493"/>
      <c r="C687" s="471"/>
      <c r="D687" s="53"/>
      <c r="E687" s="53"/>
      <c r="F687" s="53"/>
      <c r="G687" s="53"/>
      <c r="H687" s="120"/>
      <c r="I687" s="52">
        <f t="shared" si="245"/>
        <v>0</v>
      </c>
      <c r="J687" s="58" t="e">
        <f t="shared" si="242"/>
        <v>#DIV/0!</v>
      </c>
      <c r="K687" s="53"/>
      <c r="L687" s="53"/>
      <c r="M687" s="53"/>
      <c r="N687" s="53"/>
      <c r="O687" s="120"/>
      <c r="P687" s="52">
        <f t="shared" si="238"/>
        <v>0</v>
      </c>
      <c r="Q687" s="51" t="e">
        <f t="shared" si="239"/>
        <v>#DIV/0!</v>
      </c>
      <c r="R687" s="479"/>
      <c r="S687" s="476"/>
      <c r="T687" s="485"/>
      <c r="U687" s="482"/>
    </row>
    <row r="688" spans="2:21" ht="13.5" hidden="1" customHeight="1" x14ac:dyDescent="0.2">
      <c r="B688" s="491">
        <v>76</v>
      </c>
      <c r="C688" s="472"/>
      <c r="D688" s="68">
        <v>5</v>
      </c>
      <c r="E688" s="68"/>
      <c r="F688" s="53"/>
      <c r="G688" s="53"/>
      <c r="H688" s="120"/>
      <c r="I688" s="60">
        <f t="shared" si="245"/>
        <v>5</v>
      </c>
      <c r="J688" s="58">
        <f t="shared" si="242"/>
        <v>20</v>
      </c>
      <c r="K688" s="53"/>
      <c r="L688" s="53"/>
      <c r="M688" s="53"/>
      <c r="N688" s="53"/>
      <c r="O688" s="120"/>
      <c r="P688" s="60">
        <f t="shared" si="238"/>
        <v>0</v>
      </c>
      <c r="Q688" s="59" t="e">
        <f t="shared" si="239"/>
        <v>#DIV/0!</v>
      </c>
      <c r="R688" s="477">
        <f>SUM(D688:H695,K688:O695)</f>
        <v>5</v>
      </c>
      <c r="S688" s="475">
        <f t="shared" ref="S688" si="248">AVERAGE(D688:H695,K688:O695)*4</f>
        <v>20</v>
      </c>
      <c r="T688" s="483">
        <f>MAX(D688:H695,K688:O695)</f>
        <v>5</v>
      </c>
      <c r="U688" s="480">
        <f>RANK(S688,$S$88:$S$720)+COUNTIF($S$88:S688,S688)-1</f>
        <v>71</v>
      </c>
    </row>
    <row r="689" spans="2:21" ht="13.5" hidden="1" customHeight="1" x14ac:dyDescent="0.2">
      <c r="B689" s="492"/>
      <c r="C689" s="469"/>
      <c r="D689" s="68"/>
      <c r="E689" s="68"/>
      <c r="F689" s="53"/>
      <c r="G689" s="53"/>
      <c r="H689" s="120"/>
      <c r="I689" s="60">
        <f t="shared" ref="I689" si="249">SUM(D689:H689)</f>
        <v>0</v>
      </c>
      <c r="J689" s="58" t="e">
        <f t="shared" si="242"/>
        <v>#DIV/0!</v>
      </c>
      <c r="K689" s="53"/>
      <c r="L689" s="53"/>
      <c r="M689" s="53"/>
      <c r="N689" s="53"/>
      <c r="O689" s="120"/>
      <c r="P689" s="60">
        <f t="shared" si="238"/>
        <v>0</v>
      </c>
      <c r="Q689" s="59" t="e">
        <f t="shared" si="239"/>
        <v>#DIV/0!</v>
      </c>
      <c r="R689" s="478"/>
      <c r="S689" s="475"/>
      <c r="T689" s="484"/>
      <c r="U689" s="481"/>
    </row>
    <row r="690" spans="2:21" ht="13.5" hidden="1" customHeight="1" x14ac:dyDescent="0.2">
      <c r="B690" s="492"/>
      <c r="C690" s="469"/>
      <c r="D690" s="53"/>
      <c r="E690" s="53"/>
      <c r="F690" s="53"/>
      <c r="G690" s="53"/>
      <c r="H690" s="120"/>
      <c r="I690" s="55">
        <f t="shared" si="245"/>
        <v>0</v>
      </c>
      <c r="J690" s="58" t="e">
        <f t="shared" si="242"/>
        <v>#DIV/0!</v>
      </c>
      <c r="K690" s="53"/>
      <c r="L690" s="53"/>
      <c r="M690" s="53"/>
      <c r="N690" s="53"/>
      <c r="O690" s="120"/>
      <c r="P690" s="55">
        <f t="shared" si="238"/>
        <v>0</v>
      </c>
      <c r="Q690" s="54" t="e">
        <f t="shared" si="239"/>
        <v>#DIV/0!</v>
      </c>
      <c r="R690" s="478"/>
      <c r="S690" s="475"/>
      <c r="T690" s="484"/>
      <c r="U690" s="481"/>
    </row>
    <row r="691" spans="2:21" ht="13.5" hidden="1" customHeight="1" x14ac:dyDescent="0.2">
      <c r="B691" s="492"/>
      <c r="C691" s="469"/>
      <c r="D691" s="53"/>
      <c r="E691" s="53"/>
      <c r="F691" s="53"/>
      <c r="G691" s="53"/>
      <c r="H691" s="120"/>
      <c r="I691" s="55">
        <f t="shared" si="245"/>
        <v>0</v>
      </c>
      <c r="J691" s="58" t="e">
        <f t="shared" si="242"/>
        <v>#DIV/0!</v>
      </c>
      <c r="K691" s="53"/>
      <c r="L691" s="53"/>
      <c r="M691" s="53"/>
      <c r="N691" s="53"/>
      <c r="O691" s="120"/>
      <c r="P691" s="55">
        <f t="shared" si="238"/>
        <v>0</v>
      </c>
      <c r="Q691" s="54" t="e">
        <f t="shared" si="239"/>
        <v>#DIV/0!</v>
      </c>
      <c r="R691" s="478"/>
      <c r="S691" s="475"/>
      <c r="T691" s="484"/>
      <c r="U691" s="481"/>
    </row>
    <row r="692" spans="2:21" ht="13.5" hidden="1" customHeight="1" x14ac:dyDescent="0.2">
      <c r="B692" s="492"/>
      <c r="C692" s="470"/>
      <c r="D692" s="53"/>
      <c r="E692" s="53"/>
      <c r="F692" s="53"/>
      <c r="G692" s="53"/>
      <c r="H692" s="120"/>
      <c r="I692" s="55">
        <f t="shared" si="245"/>
        <v>0</v>
      </c>
      <c r="J692" s="58" t="e">
        <f t="shared" si="242"/>
        <v>#DIV/0!</v>
      </c>
      <c r="K692" s="53"/>
      <c r="L692" s="53"/>
      <c r="M692" s="53"/>
      <c r="N692" s="53"/>
      <c r="O692" s="120"/>
      <c r="P692" s="55">
        <f t="shared" si="238"/>
        <v>0</v>
      </c>
      <c r="Q692" s="54" t="e">
        <f t="shared" si="239"/>
        <v>#DIV/0!</v>
      </c>
      <c r="R692" s="478"/>
      <c r="S692" s="475"/>
      <c r="T692" s="484"/>
      <c r="U692" s="481"/>
    </row>
    <row r="693" spans="2:21" ht="13.5" hidden="1" customHeight="1" x14ac:dyDescent="0.2">
      <c r="B693" s="492"/>
      <c r="C693" s="470"/>
      <c r="D693" s="53"/>
      <c r="E693" s="53"/>
      <c r="F693" s="53"/>
      <c r="G693" s="53"/>
      <c r="H693" s="120"/>
      <c r="I693" s="55">
        <f t="shared" si="245"/>
        <v>0</v>
      </c>
      <c r="J693" s="58" t="e">
        <f t="shared" si="242"/>
        <v>#DIV/0!</v>
      </c>
      <c r="K693" s="53"/>
      <c r="L693" s="53"/>
      <c r="M693" s="53"/>
      <c r="N693" s="53"/>
      <c r="O693" s="120"/>
      <c r="P693" s="55">
        <f t="shared" si="238"/>
        <v>0</v>
      </c>
      <c r="Q693" s="54" t="e">
        <f t="shared" si="239"/>
        <v>#DIV/0!</v>
      </c>
      <c r="R693" s="478"/>
      <c r="S693" s="475"/>
      <c r="T693" s="484"/>
      <c r="U693" s="481"/>
    </row>
    <row r="694" spans="2:21" ht="13.5" hidden="1" customHeight="1" x14ac:dyDescent="0.2">
      <c r="B694" s="492"/>
      <c r="C694" s="470"/>
      <c r="D694" s="53"/>
      <c r="E694" s="53"/>
      <c r="F694" s="53"/>
      <c r="G694" s="53"/>
      <c r="H694" s="120"/>
      <c r="I694" s="55">
        <f t="shared" si="245"/>
        <v>0</v>
      </c>
      <c r="J694" s="58" t="e">
        <f t="shared" si="242"/>
        <v>#DIV/0!</v>
      </c>
      <c r="K694" s="53"/>
      <c r="L694" s="53"/>
      <c r="M694" s="53"/>
      <c r="N694" s="53"/>
      <c r="O694" s="120"/>
      <c r="P694" s="55">
        <f t="shared" si="238"/>
        <v>0</v>
      </c>
      <c r="Q694" s="54" t="e">
        <f t="shared" si="239"/>
        <v>#DIV/0!</v>
      </c>
      <c r="R694" s="478"/>
      <c r="S694" s="475"/>
      <c r="T694" s="484"/>
      <c r="U694" s="481"/>
    </row>
    <row r="695" spans="2:21" ht="13.5" hidden="1" customHeight="1" thickBot="1" x14ac:dyDescent="0.25">
      <c r="B695" s="493"/>
      <c r="C695" s="471"/>
      <c r="D695" s="53"/>
      <c r="E695" s="53"/>
      <c r="F695" s="53"/>
      <c r="G695" s="53"/>
      <c r="H695" s="120"/>
      <c r="I695" s="52">
        <f t="shared" si="245"/>
        <v>0</v>
      </c>
      <c r="J695" s="58" t="e">
        <f t="shared" si="242"/>
        <v>#DIV/0!</v>
      </c>
      <c r="K695" s="53"/>
      <c r="L695" s="53"/>
      <c r="M695" s="53"/>
      <c r="N695" s="53"/>
      <c r="O695" s="120"/>
      <c r="P695" s="52">
        <f t="shared" si="238"/>
        <v>0</v>
      </c>
      <c r="Q695" s="51" t="e">
        <f t="shared" si="239"/>
        <v>#DIV/0!</v>
      </c>
      <c r="R695" s="479"/>
      <c r="S695" s="476"/>
      <c r="T695" s="485"/>
      <c r="U695" s="482"/>
    </row>
    <row r="696" spans="2:21" ht="13.5" hidden="1" customHeight="1" x14ac:dyDescent="0.2">
      <c r="B696" s="491">
        <v>77</v>
      </c>
      <c r="C696" s="469"/>
      <c r="D696" s="68">
        <v>4</v>
      </c>
      <c r="E696" s="68"/>
      <c r="F696" s="53"/>
      <c r="G696" s="53"/>
      <c r="H696" s="120"/>
      <c r="I696" s="57">
        <f t="shared" si="245"/>
        <v>4</v>
      </c>
      <c r="J696" s="58">
        <f t="shared" si="242"/>
        <v>16</v>
      </c>
      <c r="K696" s="53"/>
      <c r="L696" s="53"/>
      <c r="M696" s="53"/>
      <c r="N696" s="53"/>
      <c r="O696" s="120"/>
      <c r="P696" s="57">
        <f t="shared" si="238"/>
        <v>0</v>
      </c>
      <c r="Q696" s="56" t="e">
        <f t="shared" si="239"/>
        <v>#DIV/0!</v>
      </c>
      <c r="R696" s="478">
        <f>SUM(D696:H703,K696:O703)</f>
        <v>4</v>
      </c>
      <c r="S696" s="475">
        <f t="shared" ref="S696" si="250">AVERAGE(D696:H703,K696:O703)*4</f>
        <v>16</v>
      </c>
      <c r="T696" s="484">
        <f>MAX(D696:H703,K696:O703)</f>
        <v>4</v>
      </c>
      <c r="U696" s="480">
        <f>RANK(S696,$S$88:$S$720)+COUNTIF($S$88:S696,S696)-1</f>
        <v>72</v>
      </c>
    </row>
    <row r="697" spans="2:21" ht="13.5" hidden="1" customHeight="1" x14ac:dyDescent="0.2">
      <c r="B697" s="492"/>
      <c r="C697" s="469"/>
      <c r="D697" s="68"/>
      <c r="E697" s="68"/>
      <c r="F697" s="53"/>
      <c r="G697" s="53"/>
      <c r="H697" s="120"/>
      <c r="I697" s="115">
        <f t="shared" ref="I697" si="251">SUM(D697:H697)</f>
        <v>0</v>
      </c>
      <c r="J697" s="58" t="e">
        <f t="shared" si="242"/>
        <v>#DIV/0!</v>
      </c>
      <c r="K697" s="53"/>
      <c r="L697" s="53"/>
      <c r="M697" s="53"/>
      <c r="N697" s="53"/>
      <c r="O697" s="120"/>
      <c r="P697" s="115">
        <f t="shared" si="238"/>
        <v>0</v>
      </c>
      <c r="Q697" s="56" t="e">
        <f t="shared" si="239"/>
        <v>#DIV/0!</v>
      </c>
      <c r="R697" s="478"/>
      <c r="S697" s="475"/>
      <c r="T697" s="484"/>
      <c r="U697" s="481"/>
    </row>
    <row r="698" spans="2:21" ht="13.5" hidden="1" customHeight="1" x14ac:dyDescent="0.2">
      <c r="B698" s="492"/>
      <c r="C698" s="469"/>
      <c r="D698" s="53"/>
      <c r="E698" s="53"/>
      <c r="F698" s="53"/>
      <c r="G698" s="53"/>
      <c r="H698" s="120"/>
      <c r="I698" s="55">
        <f t="shared" si="245"/>
        <v>0</v>
      </c>
      <c r="J698" s="58" t="e">
        <f t="shared" si="242"/>
        <v>#DIV/0!</v>
      </c>
      <c r="K698" s="53"/>
      <c r="L698" s="53"/>
      <c r="M698" s="53"/>
      <c r="N698" s="53"/>
      <c r="O698" s="120"/>
      <c r="P698" s="55">
        <f t="shared" si="238"/>
        <v>0</v>
      </c>
      <c r="Q698" s="54" t="e">
        <f t="shared" si="239"/>
        <v>#DIV/0!</v>
      </c>
      <c r="R698" s="478"/>
      <c r="S698" s="475"/>
      <c r="T698" s="484"/>
      <c r="U698" s="481"/>
    </row>
    <row r="699" spans="2:21" ht="13.5" hidden="1" customHeight="1" x14ac:dyDescent="0.2">
      <c r="B699" s="492"/>
      <c r="C699" s="469"/>
      <c r="D699" s="53"/>
      <c r="E699" s="53"/>
      <c r="F699" s="53"/>
      <c r="G699" s="53"/>
      <c r="H699" s="120"/>
      <c r="I699" s="55">
        <f t="shared" si="245"/>
        <v>0</v>
      </c>
      <c r="J699" s="58" t="e">
        <f t="shared" si="242"/>
        <v>#DIV/0!</v>
      </c>
      <c r="K699" s="53"/>
      <c r="L699" s="53"/>
      <c r="M699" s="53"/>
      <c r="N699" s="53"/>
      <c r="O699" s="120"/>
      <c r="P699" s="55">
        <f t="shared" si="238"/>
        <v>0</v>
      </c>
      <c r="Q699" s="54" t="e">
        <f t="shared" si="239"/>
        <v>#DIV/0!</v>
      </c>
      <c r="R699" s="478"/>
      <c r="S699" s="475"/>
      <c r="T699" s="484"/>
      <c r="U699" s="481"/>
    </row>
    <row r="700" spans="2:21" ht="13.5" hidden="1" customHeight="1" x14ac:dyDescent="0.2">
      <c r="B700" s="492"/>
      <c r="C700" s="470"/>
      <c r="D700" s="53"/>
      <c r="E700" s="53"/>
      <c r="F700" s="53"/>
      <c r="G700" s="53"/>
      <c r="H700" s="120"/>
      <c r="I700" s="55">
        <f t="shared" si="245"/>
        <v>0</v>
      </c>
      <c r="J700" s="58" t="e">
        <f t="shared" si="242"/>
        <v>#DIV/0!</v>
      </c>
      <c r="K700" s="53"/>
      <c r="L700" s="53"/>
      <c r="M700" s="53"/>
      <c r="N700" s="53"/>
      <c r="O700" s="120"/>
      <c r="P700" s="55">
        <f t="shared" si="238"/>
        <v>0</v>
      </c>
      <c r="Q700" s="54" t="e">
        <f t="shared" si="239"/>
        <v>#DIV/0!</v>
      </c>
      <c r="R700" s="478"/>
      <c r="S700" s="475"/>
      <c r="T700" s="484"/>
      <c r="U700" s="481"/>
    </row>
    <row r="701" spans="2:21" ht="13.5" hidden="1" customHeight="1" x14ac:dyDescent="0.2">
      <c r="B701" s="492"/>
      <c r="C701" s="470"/>
      <c r="D701" s="53"/>
      <c r="E701" s="53"/>
      <c r="F701" s="53"/>
      <c r="G701" s="53"/>
      <c r="H701" s="120"/>
      <c r="I701" s="55">
        <f t="shared" si="245"/>
        <v>0</v>
      </c>
      <c r="J701" s="58" t="e">
        <f t="shared" si="242"/>
        <v>#DIV/0!</v>
      </c>
      <c r="K701" s="53"/>
      <c r="L701" s="53"/>
      <c r="M701" s="53"/>
      <c r="N701" s="53"/>
      <c r="O701" s="120"/>
      <c r="P701" s="55">
        <f t="shared" si="238"/>
        <v>0</v>
      </c>
      <c r="Q701" s="54" t="e">
        <f t="shared" si="239"/>
        <v>#DIV/0!</v>
      </c>
      <c r="R701" s="478"/>
      <c r="S701" s="475"/>
      <c r="T701" s="484"/>
      <c r="U701" s="481"/>
    </row>
    <row r="702" spans="2:21" ht="13.5" hidden="1" customHeight="1" x14ac:dyDescent="0.2">
      <c r="B702" s="492"/>
      <c r="C702" s="470"/>
      <c r="D702" s="53"/>
      <c r="E702" s="53"/>
      <c r="F702" s="53"/>
      <c r="G702" s="53"/>
      <c r="H702" s="120"/>
      <c r="I702" s="55">
        <f t="shared" si="245"/>
        <v>0</v>
      </c>
      <c r="J702" s="58" t="e">
        <f t="shared" si="242"/>
        <v>#DIV/0!</v>
      </c>
      <c r="K702" s="53"/>
      <c r="L702" s="53"/>
      <c r="M702" s="53"/>
      <c r="N702" s="53"/>
      <c r="O702" s="120"/>
      <c r="P702" s="55">
        <f t="shared" si="238"/>
        <v>0</v>
      </c>
      <c r="Q702" s="54" t="e">
        <f t="shared" si="239"/>
        <v>#DIV/0!</v>
      </c>
      <c r="R702" s="478"/>
      <c r="S702" s="475"/>
      <c r="T702" s="484"/>
      <c r="U702" s="481"/>
    </row>
    <row r="703" spans="2:21" ht="13.5" hidden="1" customHeight="1" thickBot="1" x14ac:dyDescent="0.25">
      <c r="B703" s="493"/>
      <c r="C703" s="471"/>
      <c r="D703" s="53"/>
      <c r="E703" s="53"/>
      <c r="F703" s="53"/>
      <c r="G703" s="53"/>
      <c r="H703" s="120"/>
      <c r="I703" s="55">
        <f t="shared" si="245"/>
        <v>0</v>
      </c>
      <c r="J703" s="58" t="e">
        <f t="shared" si="242"/>
        <v>#DIV/0!</v>
      </c>
      <c r="K703" s="53"/>
      <c r="L703" s="53"/>
      <c r="M703" s="53"/>
      <c r="N703" s="53"/>
      <c r="O703" s="120"/>
      <c r="P703" s="55">
        <f t="shared" si="238"/>
        <v>0</v>
      </c>
      <c r="Q703" s="54" t="e">
        <f t="shared" si="239"/>
        <v>#DIV/0!</v>
      </c>
      <c r="R703" s="478"/>
      <c r="S703" s="476"/>
      <c r="T703" s="484"/>
      <c r="U703" s="482"/>
    </row>
    <row r="704" spans="2:21" ht="13.5" hidden="1" customHeight="1" x14ac:dyDescent="0.2">
      <c r="B704" s="491">
        <v>78</v>
      </c>
      <c r="C704" s="472"/>
      <c r="D704" s="68">
        <v>3</v>
      </c>
      <c r="E704" s="68"/>
      <c r="F704" s="53"/>
      <c r="G704" s="53"/>
      <c r="H704" s="120"/>
      <c r="I704" s="60">
        <f t="shared" si="245"/>
        <v>3</v>
      </c>
      <c r="J704" s="58">
        <f t="shared" si="242"/>
        <v>12</v>
      </c>
      <c r="K704" s="53"/>
      <c r="L704" s="53"/>
      <c r="M704" s="53"/>
      <c r="N704" s="53"/>
      <c r="O704" s="120"/>
      <c r="P704" s="60">
        <f t="shared" si="238"/>
        <v>0</v>
      </c>
      <c r="Q704" s="59" t="e">
        <f t="shared" si="239"/>
        <v>#DIV/0!</v>
      </c>
      <c r="R704" s="477">
        <f>SUM(D704:H711,K704:O711)</f>
        <v>3</v>
      </c>
      <c r="S704" s="475">
        <f t="shared" ref="S704" si="252">AVERAGE(D704:H711,K704:O711)*4</f>
        <v>12</v>
      </c>
      <c r="T704" s="483">
        <f>MAX(D704:H711,K704:O711)</f>
        <v>3</v>
      </c>
      <c r="U704" s="480">
        <f>RANK(S704,$S$88:$S$720)+COUNTIF($S$88:S704,S704)-1</f>
        <v>73</v>
      </c>
    </row>
    <row r="705" spans="2:21" ht="13.5" hidden="1" customHeight="1" x14ac:dyDescent="0.2">
      <c r="B705" s="492"/>
      <c r="C705" s="469"/>
      <c r="D705" s="68"/>
      <c r="E705" s="68"/>
      <c r="F705" s="53"/>
      <c r="G705" s="53"/>
      <c r="H705" s="120"/>
      <c r="I705" s="60">
        <f t="shared" ref="I705" si="253">SUM(D705:H705)</f>
        <v>0</v>
      </c>
      <c r="J705" s="58" t="e">
        <f t="shared" si="242"/>
        <v>#DIV/0!</v>
      </c>
      <c r="K705" s="53"/>
      <c r="L705" s="53"/>
      <c r="M705" s="53"/>
      <c r="N705" s="53"/>
      <c r="O705" s="120"/>
      <c r="P705" s="60">
        <f t="shared" si="238"/>
        <v>0</v>
      </c>
      <c r="Q705" s="59" t="e">
        <f t="shared" si="239"/>
        <v>#DIV/0!</v>
      </c>
      <c r="R705" s="478"/>
      <c r="S705" s="475"/>
      <c r="T705" s="484"/>
      <c r="U705" s="481"/>
    </row>
    <row r="706" spans="2:21" ht="13.5" hidden="1" customHeight="1" x14ac:dyDescent="0.2">
      <c r="B706" s="492"/>
      <c r="C706" s="469"/>
      <c r="D706" s="53"/>
      <c r="E706" s="53"/>
      <c r="F706" s="53"/>
      <c r="G706" s="53"/>
      <c r="H706" s="120"/>
      <c r="I706" s="55">
        <f t="shared" si="245"/>
        <v>0</v>
      </c>
      <c r="J706" s="58" t="e">
        <f t="shared" si="242"/>
        <v>#DIV/0!</v>
      </c>
      <c r="K706" s="53"/>
      <c r="L706" s="53"/>
      <c r="M706" s="53"/>
      <c r="N706" s="53"/>
      <c r="O706" s="120"/>
      <c r="P706" s="55">
        <f t="shared" si="238"/>
        <v>0</v>
      </c>
      <c r="Q706" s="54" t="e">
        <f t="shared" si="239"/>
        <v>#DIV/0!</v>
      </c>
      <c r="R706" s="478"/>
      <c r="S706" s="475"/>
      <c r="T706" s="484"/>
      <c r="U706" s="481"/>
    </row>
    <row r="707" spans="2:21" ht="13.5" hidden="1" customHeight="1" x14ac:dyDescent="0.2">
      <c r="B707" s="492"/>
      <c r="C707" s="469"/>
      <c r="D707" s="53"/>
      <c r="E707" s="53"/>
      <c r="F707" s="53"/>
      <c r="G707" s="53"/>
      <c r="H707" s="120"/>
      <c r="I707" s="55">
        <f t="shared" si="245"/>
        <v>0</v>
      </c>
      <c r="J707" s="58" t="e">
        <f t="shared" si="242"/>
        <v>#DIV/0!</v>
      </c>
      <c r="K707" s="53"/>
      <c r="L707" s="53"/>
      <c r="M707" s="53"/>
      <c r="N707" s="53"/>
      <c r="O707" s="120"/>
      <c r="P707" s="55">
        <f t="shared" si="238"/>
        <v>0</v>
      </c>
      <c r="Q707" s="54" t="e">
        <f t="shared" si="239"/>
        <v>#DIV/0!</v>
      </c>
      <c r="R707" s="478"/>
      <c r="S707" s="475"/>
      <c r="T707" s="484"/>
      <c r="U707" s="481"/>
    </row>
    <row r="708" spans="2:21" ht="13.5" hidden="1" customHeight="1" x14ac:dyDescent="0.2">
      <c r="B708" s="492"/>
      <c r="C708" s="470"/>
      <c r="D708" s="53"/>
      <c r="E708" s="53"/>
      <c r="F708" s="53"/>
      <c r="G708" s="53"/>
      <c r="H708" s="120"/>
      <c r="I708" s="55">
        <f t="shared" si="245"/>
        <v>0</v>
      </c>
      <c r="J708" s="58" t="e">
        <f t="shared" si="242"/>
        <v>#DIV/0!</v>
      </c>
      <c r="K708" s="53"/>
      <c r="L708" s="53"/>
      <c r="M708" s="53"/>
      <c r="N708" s="53"/>
      <c r="O708" s="120"/>
      <c r="P708" s="55">
        <f t="shared" si="238"/>
        <v>0</v>
      </c>
      <c r="Q708" s="54" t="e">
        <f t="shared" si="239"/>
        <v>#DIV/0!</v>
      </c>
      <c r="R708" s="478"/>
      <c r="S708" s="475"/>
      <c r="T708" s="484"/>
      <c r="U708" s="481"/>
    </row>
    <row r="709" spans="2:21" ht="13.5" hidden="1" customHeight="1" x14ac:dyDescent="0.2">
      <c r="B709" s="492"/>
      <c r="C709" s="470"/>
      <c r="D709" s="53"/>
      <c r="E709" s="53"/>
      <c r="F709" s="53"/>
      <c r="G709" s="53"/>
      <c r="H709" s="120"/>
      <c r="I709" s="55">
        <f t="shared" si="245"/>
        <v>0</v>
      </c>
      <c r="J709" s="58" t="e">
        <f t="shared" si="242"/>
        <v>#DIV/0!</v>
      </c>
      <c r="K709" s="53"/>
      <c r="L709" s="53"/>
      <c r="M709" s="53"/>
      <c r="N709" s="53"/>
      <c r="O709" s="120"/>
      <c r="P709" s="55">
        <f t="shared" si="238"/>
        <v>0</v>
      </c>
      <c r="Q709" s="54" t="e">
        <f t="shared" si="239"/>
        <v>#DIV/0!</v>
      </c>
      <c r="R709" s="478"/>
      <c r="S709" s="475"/>
      <c r="T709" s="484"/>
      <c r="U709" s="481"/>
    </row>
    <row r="710" spans="2:21" ht="13.5" hidden="1" customHeight="1" x14ac:dyDescent="0.2">
      <c r="B710" s="492"/>
      <c r="C710" s="470"/>
      <c r="D710" s="53"/>
      <c r="E710" s="53"/>
      <c r="F710" s="53"/>
      <c r="G710" s="53"/>
      <c r="H710" s="120"/>
      <c r="I710" s="55">
        <f t="shared" si="245"/>
        <v>0</v>
      </c>
      <c r="J710" s="58" t="e">
        <f t="shared" si="242"/>
        <v>#DIV/0!</v>
      </c>
      <c r="K710" s="53"/>
      <c r="L710" s="53"/>
      <c r="M710" s="53"/>
      <c r="N710" s="53"/>
      <c r="O710" s="120"/>
      <c r="P710" s="55">
        <f t="shared" si="238"/>
        <v>0</v>
      </c>
      <c r="Q710" s="54" t="e">
        <f t="shared" si="239"/>
        <v>#DIV/0!</v>
      </c>
      <c r="R710" s="478"/>
      <c r="S710" s="475"/>
      <c r="T710" s="484"/>
      <c r="U710" s="481"/>
    </row>
    <row r="711" spans="2:21" ht="13.5" hidden="1" customHeight="1" thickBot="1" x14ac:dyDescent="0.25">
      <c r="B711" s="493"/>
      <c r="C711" s="471"/>
      <c r="D711" s="53"/>
      <c r="E711" s="53"/>
      <c r="F711" s="53"/>
      <c r="G711" s="53"/>
      <c r="H711" s="120"/>
      <c r="I711" s="52">
        <f t="shared" si="245"/>
        <v>0</v>
      </c>
      <c r="J711" s="58" t="e">
        <f t="shared" si="242"/>
        <v>#DIV/0!</v>
      </c>
      <c r="K711" s="53"/>
      <c r="L711" s="53"/>
      <c r="M711" s="53"/>
      <c r="N711" s="53"/>
      <c r="O711" s="120"/>
      <c r="P711" s="52">
        <f t="shared" si="238"/>
        <v>0</v>
      </c>
      <c r="Q711" s="51" t="e">
        <f t="shared" si="239"/>
        <v>#DIV/0!</v>
      </c>
      <c r="R711" s="479"/>
      <c r="S711" s="476"/>
      <c r="T711" s="485"/>
      <c r="U711" s="482"/>
    </row>
    <row r="712" spans="2:21" ht="13.5" hidden="1" customHeight="1" x14ac:dyDescent="0.2">
      <c r="B712" s="491">
        <v>79</v>
      </c>
      <c r="C712" s="472"/>
      <c r="D712" s="68">
        <v>2</v>
      </c>
      <c r="E712" s="68"/>
      <c r="F712" s="53"/>
      <c r="G712" s="53"/>
      <c r="H712" s="120"/>
      <c r="I712" s="60">
        <f t="shared" si="245"/>
        <v>2</v>
      </c>
      <c r="J712" s="58">
        <f t="shared" si="242"/>
        <v>8</v>
      </c>
      <c r="K712" s="53"/>
      <c r="L712" s="53"/>
      <c r="M712" s="53"/>
      <c r="N712" s="53"/>
      <c r="O712" s="120"/>
      <c r="P712" s="60">
        <f t="shared" si="238"/>
        <v>0</v>
      </c>
      <c r="Q712" s="59" t="e">
        <f t="shared" si="239"/>
        <v>#DIV/0!</v>
      </c>
      <c r="R712" s="477">
        <f>SUM(D712:H719,K712:O719)</f>
        <v>2</v>
      </c>
      <c r="S712" s="475">
        <f t="shared" ref="S712" si="254">AVERAGE(D712:H719,K712:O719)*4</f>
        <v>8</v>
      </c>
      <c r="T712" s="483">
        <f>MAX(D712:H719,K712:O719)</f>
        <v>2</v>
      </c>
      <c r="U712" s="480">
        <f>RANK(S712,$S$88:$S$720)+COUNTIF($S$88:S712,S712)-1</f>
        <v>74</v>
      </c>
    </row>
    <row r="713" spans="2:21" ht="13.5" hidden="1" customHeight="1" x14ac:dyDescent="0.2">
      <c r="B713" s="492"/>
      <c r="C713" s="469"/>
      <c r="D713" s="68"/>
      <c r="E713" s="68"/>
      <c r="F713" s="53"/>
      <c r="G713" s="53"/>
      <c r="H713" s="120"/>
      <c r="I713" s="60">
        <f t="shared" ref="I713" si="255">SUM(D713:H713)</f>
        <v>0</v>
      </c>
      <c r="J713" s="58" t="e">
        <f t="shared" si="242"/>
        <v>#DIV/0!</v>
      </c>
      <c r="K713" s="53"/>
      <c r="L713" s="53"/>
      <c r="M713" s="53"/>
      <c r="N713" s="53"/>
      <c r="O713" s="120"/>
      <c r="P713" s="60">
        <f t="shared" si="238"/>
        <v>0</v>
      </c>
      <c r="Q713" s="59" t="e">
        <f t="shared" si="239"/>
        <v>#DIV/0!</v>
      </c>
      <c r="R713" s="478"/>
      <c r="S713" s="475"/>
      <c r="T713" s="484"/>
      <c r="U713" s="481"/>
    </row>
    <row r="714" spans="2:21" ht="13.5" hidden="1" customHeight="1" x14ac:dyDescent="0.2">
      <c r="B714" s="492"/>
      <c r="C714" s="469"/>
      <c r="D714" s="53"/>
      <c r="E714" s="53"/>
      <c r="F714" s="53"/>
      <c r="G714" s="53"/>
      <c r="H714" s="120"/>
      <c r="I714" s="55">
        <f t="shared" si="245"/>
        <v>0</v>
      </c>
      <c r="J714" s="58" t="e">
        <f t="shared" si="242"/>
        <v>#DIV/0!</v>
      </c>
      <c r="K714" s="53"/>
      <c r="L714" s="53"/>
      <c r="M714" s="53"/>
      <c r="N714" s="53"/>
      <c r="O714" s="120"/>
      <c r="P714" s="55">
        <f t="shared" si="238"/>
        <v>0</v>
      </c>
      <c r="Q714" s="54" t="e">
        <f t="shared" si="239"/>
        <v>#DIV/0!</v>
      </c>
      <c r="R714" s="478"/>
      <c r="S714" s="475"/>
      <c r="T714" s="484"/>
      <c r="U714" s="481"/>
    </row>
    <row r="715" spans="2:21" ht="13.5" hidden="1" customHeight="1" x14ac:dyDescent="0.2">
      <c r="B715" s="492"/>
      <c r="C715" s="469"/>
      <c r="D715" s="53"/>
      <c r="E715" s="53"/>
      <c r="F715" s="53"/>
      <c r="G715" s="53"/>
      <c r="H715" s="120"/>
      <c r="I715" s="55">
        <f t="shared" si="245"/>
        <v>0</v>
      </c>
      <c r="J715" s="58" t="e">
        <f t="shared" si="242"/>
        <v>#DIV/0!</v>
      </c>
      <c r="K715" s="53"/>
      <c r="L715" s="53"/>
      <c r="M715" s="53"/>
      <c r="N715" s="53"/>
      <c r="O715" s="120"/>
      <c r="P715" s="55">
        <f t="shared" si="238"/>
        <v>0</v>
      </c>
      <c r="Q715" s="54" t="e">
        <f t="shared" si="239"/>
        <v>#DIV/0!</v>
      </c>
      <c r="R715" s="478"/>
      <c r="S715" s="475"/>
      <c r="T715" s="484"/>
      <c r="U715" s="481"/>
    </row>
    <row r="716" spans="2:21" ht="13.5" hidden="1" customHeight="1" x14ac:dyDescent="0.2">
      <c r="B716" s="492"/>
      <c r="C716" s="470"/>
      <c r="D716" s="53"/>
      <c r="E716" s="53"/>
      <c r="F716" s="53"/>
      <c r="G716" s="53"/>
      <c r="H716" s="120"/>
      <c r="I716" s="55">
        <f t="shared" si="245"/>
        <v>0</v>
      </c>
      <c r="J716" s="58" t="e">
        <f t="shared" si="242"/>
        <v>#DIV/0!</v>
      </c>
      <c r="K716" s="53"/>
      <c r="L716" s="53"/>
      <c r="M716" s="53"/>
      <c r="N716" s="53"/>
      <c r="O716" s="120"/>
      <c r="P716" s="55">
        <f t="shared" si="238"/>
        <v>0</v>
      </c>
      <c r="Q716" s="54" t="e">
        <f t="shared" si="239"/>
        <v>#DIV/0!</v>
      </c>
      <c r="R716" s="478"/>
      <c r="S716" s="475"/>
      <c r="T716" s="484"/>
      <c r="U716" s="481"/>
    </row>
    <row r="717" spans="2:21" ht="13.5" hidden="1" customHeight="1" x14ac:dyDescent="0.2">
      <c r="B717" s="492"/>
      <c r="C717" s="470"/>
      <c r="D717" s="53"/>
      <c r="E717" s="53"/>
      <c r="F717" s="53"/>
      <c r="G717" s="53"/>
      <c r="H717" s="120"/>
      <c r="I717" s="55">
        <f t="shared" si="245"/>
        <v>0</v>
      </c>
      <c r="J717" s="58" t="e">
        <f t="shared" si="242"/>
        <v>#DIV/0!</v>
      </c>
      <c r="K717" s="53"/>
      <c r="L717" s="53"/>
      <c r="M717" s="53"/>
      <c r="N717" s="53"/>
      <c r="O717" s="120"/>
      <c r="P717" s="55">
        <f t="shared" si="238"/>
        <v>0</v>
      </c>
      <c r="Q717" s="54" t="e">
        <f t="shared" si="239"/>
        <v>#DIV/0!</v>
      </c>
      <c r="R717" s="478"/>
      <c r="S717" s="475"/>
      <c r="T717" s="484"/>
      <c r="U717" s="481"/>
    </row>
    <row r="718" spans="2:21" ht="13.5" hidden="1" customHeight="1" x14ac:dyDescent="0.2">
      <c r="B718" s="492"/>
      <c r="C718" s="470"/>
      <c r="D718" s="53"/>
      <c r="E718" s="53"/>
      <c r="F718" s="53"/>
      <c r="G718" s="53"/>
      <c r="H718" s="120"/>
      <c r="I718" s="55">
        <f t="shared" si="245"/>
        <v>0</v>
      </c>
      <c r="J718" s="58" t="e">
        <f t="shared" si="242"/>
        <v>#DIV/0!</v>
      </c>
      <c r="K718" s="53"/>
      <c r="L718" s="53"/>
      <c r="M718" s="53"/>
      <c r="N718" s="53"/>
      <c r="O718" s="120"/>
      <c r="P718" s="55">
        <f t="shared" si="238"/>
        <v>0</v>
      </c>
      <c r="Q718" s="54" t="e">
        <f t="shared" si="239"/>
        <v>#DIV/0!</v>
      </c>
      <c r="R718" s="478"/>
      <c r="S718" s="475"/>
      <c r="T718" s="484"/>
      <c r="U718" s="481"/>
    </row>
    <row r="719" spans="2:21" ht="13.5" hidden="1" customHeight="1" thickBot="1" x14ac:dyDescent="0.25">
      <c r="B719" s="493"/>
      <c r="C719" s="471"/>
      <c r="D719" s="53"/>
      <c r="E719" s="53"/>
      <c r="F719" s="53"/>
      <c r="G719" s="53"/>
      <c r="H719" s="120"/>
      <c r="I719" s="52">
        <f t="shared" si="245"/>
        <v>0</v>
      </c>
      <c r="J719" s="58" t="e">
        <f t="shared" si="242"/>
        <v>#DIV/0!</v>
      </c>
      <c r="K719" s="53"/>
      <c r="L719" s="53"/>
      <c r="M719" s="53"/>
      <c r="N719" s="53"/>
      <c r="O719" s="120"/>
      <c r="P719" s="52">
        <f t="shared" si="238"/>
        <v>0</v>
      </c>
      <c r="Q719" s="51" t="e">
        <f t="shared" si="239"/>
        <v>#DIV/0!</v>
      </c>
      <c r="R719" s="479"/>
      <c r="S719" s="476"/>
      <c r="T719" s="485"/>
      <c r="U719" s="482"/>
    </row>
    <row r="720" spans="2:21" ht="13.5" hidden="1" customHeight="1" x14ac:dyDescent="0.2">
      <c r="B720" s="491">
        <v>80</v>
      </c>
      <c r="C720" s="469"/>
      <c r="D720" s="68">
        <v>1</v>
      </c>
      <c r="E720" s="68"/>
      <c r="F720" s="53"/>
      <c r="G720" s="53"/>
      <c r="H720" s="120"/>
      <c r="I720" s="57">
        <f t="shared" si="245"/>
        <v>1</v>
      </c>
      <c r="J720" s="58">
        <f t="shared" si="242"/>
        <v>4</v>
      </c>
      <c r="K720" s="53"/>
      <c r="L720" s="53"/>
      <c r="M720" s="53"/>
      <c r="N720" s="53"/>
      <c r="O720" s="120"/>
      <c r="P720" s="57">
        <f t="shared" si="238"/>
        <v>0</v>
      </c>
      <c r="Q720" s="56" t="e">
        <f t="shared" si="239"/>
        <v>#DIV/0!</v>
      </c>
      <c r="R720" s="473">
        <f>SUM(D720:H727,K720:O727)</f>
        <v>1</v>
      </c>
      <c r="S720" s="475">
        <f t="shared" ref="S720" si="256">AVERAGE(D720:H727,K720:O727)*4</f>
        <v>4</v>
      </c>
      <c r="T720" s="486">
        <f>MAX(D720:H727,K720:O727)</f>
        <v>1</v>
      </c>
      <c r="U720" s="480">
        <f>RANK(S720,$S$88:$S$720)+COUNTIF($S$88:S720,S720)-1</f>
        <v>75</v>
      </c>
    </row>
    <row r="721" spans="2:21" ht="13.5" hidden="1" customHeight="1" x14ac:dyDescent="0.2">
      <c r="B721" s="492"/>
      <c r="C721" s="469"/>
      <c r="D721" s="68"/>
      <c r="E721" s="68"/>
      <c r="F721" s="53"/>
      <c r="G721" s="53"/>
      <c r="H721" s="120"/>
      <c r="I721" s="115">
        <f t="shared" ref="I721" si="257">SUM(D721:H721)</f>
        <v>0</v>
      </c>
      <c r="J721" s="58" t="e">
        <f t="shared" si="242"/>
        <v>#DIV/0!</v>
      </c>
      <c r="K721" s="53"/>
      <c r="L721" s="53"/>
      <c r="M721" s="53"/>
      <c r="N721" s="53"/>
      <c r="O721" s="120"/>
      <c r="P721" s="115">
        <f t="shared" si="238"/>
        <v>0</v>
      </c>
      <c r="Q721" s="56" t="e">
        <f t="shared" ref="Q721" si="258">AVERAGE(K721:O721)</f>
        <v>#DIV/0!</v>
      </c>
      <c r="R721" s="473"/>
      <c r="S721" s="475"/>
      <c r="T721" s="486"/>
      <c r="U721" s="481"/>
    </row>
    <row r="722" spans="2:21" ht="13.5" hidden="1" customHeight="1" x14ac:dyDescent="0.2">
      <c r="B722" s="492"/>
      <c r="C722" s="469"/>
      <c r="D722" s="53"/>
      <c r="E722" s="53"/>
      <c r="F722" s="53"/>
      <c r="G722" s="53"/>
      <c r="H722" s="120"/>
      <c r="I722" s="55">
        <f t="shared" si="245"/>
        <v>0</v>
      </c>
      <c r="J722" s="58" t="e">
        <f t="shared" si="242"/>
        <v>#DIV/0!</v>
      </c>
      <c r="K722" s="53"/>
      <c r="L722" s="53"/>
      <c r="M722" s="53"/>
      <c r="N722" s="53"/>
      <c r="O722" s="120"/>
      <c r="P722" s="55">
        <f t="shared" si="238"/>
        <v>0</v>
      </c>
      <c r="Q722" s="54" t="e">
        <f t="shared" ref="Q722:Q727" si="259">AVERAGE(K722:O722)</f>
        <v>#DIV/0!</v>
      </c>
      <c r="R722" s="474"/>
      <c r="S722" s="475"/>
      <c r="T722" s="487"/>
      <c r="U722" s="481"/>
    </row>
    <row r="723" spans="2:21" ht="13.5" hidden="1" customHeight="1" x14ac:dyDescent="0.2">
      <c r="B723" s="492"/>
      <c r="C723" s="469"/>
      <c r="D723" s="53"/>
      <c r="E723" s="53"/>
      <c r="F723" s="53"/>
      <c r="G723" s="53"/>
      <c r="H723" s="120"/>
      <c r="I723" s="55">
        <f t="shared" si="245"/>
        <v>0</v>
      </c>
      <c r="J723" s="58" t="e">
        <f t="shared" si="242"/>
        <v>#DIV/0!</v>
      </c>
      <c r="K723" s="53"/>
      <c r="L723" s="53"/>
      <c r="M723" s="53"/>
      <c r="N723" s="53"/>
      <c r="O723" s="120"/>
      <c r="P723" s="55">
        <f t="shared" si="238"/>
        <v>0</v>
      </c>
      <c r="Q723" s="54" t="e">
        <f t="shared" si="259"/>
        <v>#DIV/0!</v>
      </c>
      <c r="R723" s="474"/>
      <c r="S723" s="475"/>
      <c r="T723" s="487"/>
      <c r="U723" s="481"/>
    </row>
    <row r="724" spans="2:21" ht="13.5" hidden="1" customHeight="1" x14ac:dyDescent="0.2">
      <c r="B724" s="492"/>
      <c r="C724" s="470"/>
      <c r="D724" s="53"/>
      <c r="E724" s="53"/>
      <c r="F724" s="53"/>
      <c r="G724" s="53"/>
      <c r="H724" s="120"/>
      <c r="I724" s="55">
        <f t="shared" si="245"/>
        <v>0</v>
      </c>
      <c r="J724" s="58" t="e">
        <f t="shared" si="242"/>
        <v>#DIV/0!</v>
      </c>
      <c r="K724" s="53"/>
      <c r="L724" s="53"/>
      <c r="M724" s="53"/>
      <c r="N724" s="53"/>
      <c r="O724" s="120"/>
      <c r="P724" s="55">
        <f t="shared" si="238"/>
        <v>0</v>
      </c>
      <c r="Q724" s="54" t="e">
        <f t="shared" si="259"/>
        <v>#DIV/0!</v>
      </c>
      <c r="R724" s="474"/>
      <c r="S724" s="475"/>
      <c r="T724" s="487"/>
      <c r="U724" s="481"/>
    </row>
    <row r="725" spans="2:21" ht="13.5" hidden="1" customHeight="1" x14ac:dyDescent="0.2">
      <c r="B725" s="492"/>
      <c r="C725" s="470"/>
      <c r="D725" s="53"/>
      <c r="E725" s="53"/>
      <c r="F725" s="53"/>
      <c r="G725" s="53"/>
      <c r="H725" s="120"/>
      <c r="I725" s="55">
        <f t="shared" si="245"/>
        <v>0</v>
      </c>
      <c r="J725" s="58" t="e">
        <f t="shared" si="242"/>
        <v>#DIV/0!</v>
      </c>
      <c r="K725" s="53"/>
      <c r="L725" s="53"/>
      <c r="M725" s="53"/>
      <c r="N725" s="53"/>
      <c r="O725" s="120"/>
      <c r="P725" s="55">
        <f t="shared" si="238"/>
        <v>0</v>
      </c>
      <c r="Q725" s="54" t="e">
        <f t="shared" si="259"/>
        <v>#DIV/0!</v>
      </c>
      <c r="R725" s="474"/>
      <c r="S725" s="475"/>
      <c r="T725" s="487"/>
      <c r="U725" s="481"/>
    </row>
    <row r="726" spans="2:21" ht="13.5" hidden="1" customHeight="1" x14ac:dyDescent="0.2">
      <c r="B726" s="492"/>
      <c r="C726" s="470"/>
      <c r="D726" s="53"/>
      <c r="E726" s="53"/>
      <c r="F726" s="53"/>
      <c r="G726" s="53"/>
      <c r="H726" s="120"/>
      <c r="I726" s="55">
        <f t="shared" si="245"/>
        <v>0</v>
      </c>
      <c r="J726" s="58" t="e">
        <f t="shared" si="242"/>
        <v>#DIV/0!</v>
      </c>
      <c r="K726" s="53"/>
      <c r="L726" s="53"/>
      <c r="M726" s="53"/>
      <c r="N726" s="53"/>
      <c r="O726" s="120"/>
      <c r="P726" s="55">
        <f t="shared" si="238"/>
        <v>0</v>
      </c>
      <c r="Q726" s="54" t="e">
        <f t="shared" si="259"/>
        <v>#DIV/0!</v>
      </c>
      <c r="R726" s="474"/>
      <c r="S726" s="475"/>
      <c r="T726" s="487"/>
      <c r="U726" s="481"/>
    </row>
    <row r="727" spans="2:21" ht="13.5" hidden="1" customHeight="1" thickBot="1" x14ac:dyDescent="0.25">
      <c r="B727" s="493"/>
      <c r="C727" s="471"/>
      <c r="D727" s="53"/>
      <c r="E727" s="53"/>
      <c r="F727" s="53"/>
      <c r="G727" s="53"/>
      <c r="H727" s="120"/>
      <c r="I727" s="52">
        <f t="shared" si="245"/>
        <v>0</v>
      </c>
      <c r="J727" s="58" t="e">
        <f t="shared" si="242"/>
        <v>#DIV/0!</v>
      </c>
      <c r="K727" s="53"/>
      <c r="L727" s="53"/>
      <c r="M727" s="53"/>
      <c r="N727" s="53"/>
      <c r="O727" s="120"/>
      <c r="P727" s="52">
        <f t="shared" si="238"/>
        <v>0</v>
      </c>
      <c r="Q727" s="51" t="e">
        <f t="shared" si="259"/>
        <v>#DIV/0!</v>
      </c>
      <c r="R727" s="474"/>
      <c r="S727" s="476"/>
      <c r="T727" s="487"/>
      <c r="U727" s="482"/>
    </row>
    <row r="728" spans="2:21" ht="13.5" hidden="1" customHeight="1" x14ac:dyDescent="0.2">
      <c r="B728" s="49"/>
      <c r="C728" s="50"/>
      <c r="D728" s="47"/>
      <c r="E728" s="47"/>
      <c r="F728" s="47"/>
      <c r="G728" s="47"/>
      <c r="H728" s="47"/>
      <c r="I728" s="46"/>
      <c r="J728" s="46"/>
      <c r="K728" s="47"/>
      <c r="L728" s="47"/>
      <c r="M728" s="47"/>
      <c r="N728" s="47"/>
      <c r="O728" s="47"/>
      <c r="P728" s="46"/>
      <c r="Q728" s="46"/>
      <c r="R728" s="45"/>
      <c r="S728" s="45"/>
      <c r="T728" s="45"/>
      <c r="U728" s="44"/>
    </row>
    <row r="729" spans="2:21" ht="13.5" hidden="1" customHeight="1" x14ac:dyDescent="0.2">
      <c r="B729" s="49"/>
      <c r="C729" s="50"/>
      <c r="D729" s="47"/>
      <c r="E729" s="47"/>
      <c r="F729" s="47"/>
      <c r="G729" s="47"/>
      <c r="H729" s="47"/>
      <c r="I729" s="46"/>
      <c r="J729" s="46"/>
      <c r="K729" s="47"/>
      <c r="L729" s="47"/>
      <c r="M729" s="47"/>
      <c r="N729" s="47"/>
      <c r="O729" s="47"/>
      <c r="P729" s="46"/>
      <c r="Q729" s="46"/>
      <c r="R729" s="45"/>
      <c r="S729" s="45"/>
      <c r="T729" s="45"/>
      <c r="U729" s="44"/>
    </row>
    <row r="730" spans="2:21" ht="13.5" hidden="1" customHeight="1" x14ac:dyDescent="0.2">
      <c r="B730" s="49"/>
      <c r="C730" s="50"/>
      <c r="D730" s="47"/>
      <c r="E730" s="47"/>
      <c r="F730" s="47"/>
      <c r="G730" s="47"/>
      <c r="H730" s="47"/>
      <c r="I730" s="46"/>
      <c r="J730" s="46"/>
      <c r="K730" s="47"/>
      <c r="L730" s="47"/>
      <c r="M730" s="47"/>
      <c r="N730" s="47"/>
      <c r="O730" s="47"/>
      <c r="P730" s="46"/>
      <c r="Q730" s="46"/>
      <c r="R730" s="45"/>
      <c r="S730" s="45"/>
      <c r="T730" s="45"/>
      <c r="U730" s="44"/>
    </row>
    <row r="731" spans="2:21" ht="13.5" hidden="1" customHeight="1" x14ac:dyDescent="0.2">
      <c r="B731" s="49"/>
      <c r="C731" s="50"/>
      <c r="D731" s="47"/>
      <c r="E731" s="47"/>
      <c r="F731" s="47"/>
      <c r="G731" s="47"/>
      <c r="H731" s="47"/>
      <c r="I731" s="46"/>
      <c r="J731" s="46"/>
      <c r="K731" s="47"/>
      <c r="L731" s="47"/>
      <c r="M731" s="47"/>
      <c r="N731" s="47"/>
      <c r="O731" s="47"/>
      <c r="P731" s="46"/>
      <c r="Q731" s="46"/>
      <c r="R731" s="45"/>
      <c r="S731" s="45"/>
      <c r="T731" s="45"/>
      <c r="U731" s="44"/>
    </row>
    <row r="732" spans="2:21" ht="13.5" hidden="1" customHeight="1" x14ac:dyDescent="0.2">
      <c r="B732" s="49"/>
      <c r="C732" s="50"/>
      <c r="D732" s="47"/>
      <c r="E732" s="47"/>
      <c r="F732" s="47"/>
      <c r="G732" s="47"/>
      <c r="H732" s="47"/>
      <c r="I732" s="46"/>
      <c r="J732" s="46"/>
      <c r="K732" s="47"/>
      <c r="L732" s="47"/>
      <c r="M732" s="47"/>
      <c r="N732" s="47"/>
      <c r="O732" s="47"/>
      <c r="P732" s="46"/>
      <c r="Q732" s="46"/>
      <c r="R732" s="45"/>
      <c r="S732" s="45"/>
      <c r="T732" s="45"/>
      <c r="U732" s="44"/>
    </row>
    <row r="733" spans="2:21" ht="13.5" hidden="1" customHeight="1" x14ac:dyDescent="0.2">
      <c r="B733" s="49"/>
      <c r="C733" s="48"/>
      <c r="D733" s="47"/>
      <c r="E733" s="47"/>
      <c r="F733" s="47"/>
      <c r="G733" s="47"/>
      <c r="H733" s="47"/>
      <c r="I733" s="46"/>
      <c r="J733" s="46"/>
      <c r="K733" s="47"/>
      <c r="L733" s="47"/>
      <c r="M733" s="47"/>
      <c r="N733" s="47"/>
      <c r="O733" s="47"/>
      <c r="P733" s="46"/>
      <c r="Q733" s="46"/>
      <c r="R733" s="45"/>
      <c r="S733" s="45"/>
      <c r="T733" s="45"/>
      <c r="U733" s="44"/>
    </row>
    <row r="734" spans="2:21" ht="13.5" hidden="1" customHeight="1" x14ac:dyDescent="0.2">
      <c r="B734" s="49"/>
      <c r="C734" s="48"/>
      <c r="D734" s="47"/>
      <c r="E734" s="47"/>
      <c r="F734" s="47"/>
      <c r="G734" s="47"/>
      <c r="H734" s="47"/>
      <c r="I734" s="46"/>
      <c r="J734" s="46"/>
      <c r="K734" s="47"/>
      <c r="L734" s="47"/>
      <c r="M734" s="47"/>
      <c r="N734" s="47"/>
      <c r="O734" s="47"/>
      <c r="P734" s="46"/>
      <c r="Q734" s="46"/>
      <c r="R734" s="45"/>
      <c r="S734" s="45"/>
      <c r="T734" s="45"/>
      <c r="U734" s="44"/>
    </row>
    <row r="735" spans="2:21" ht="13.5" hidden="1" customHeight="1" x14ac:dyDescent="0.2">
      <c r="B735" s="49"/>
      <c r="C735" s="50"/>
      <c r="D735" s="47"/>
      <c r="E735" s="47"/>
      <c r="F735" s="47"/>
      <c r="G735" s="47"/>
      <c r="H735" s="47"/>
      <c r="I735" s="46"/>
      <c r="J735" s="46"/>
      <c r="K735" s="47"/>
      <c r="L735" s="47"/>
      <c r="M735" s="47"/>
      <c r="N735" s="47"/>
      <c r="O735" s="47"/>
      <c r="P735" s="46"/>
      <c r="Q735" s="46"/>
      <c r="R735" s="45"/>
      <c r="S735" s="45"/>
      <c r="T735" s="45"/>
      <c r="U735" s="44"/>
    </row>
    <row r="736" spans="2:21" ht="13.5" hidden="1" customHeight="1" x14ac:dyDescent="0.2">
      <c r="B736" s="49"/>
      <c r="C736" s="50"/>
      <c r="D736" s="47"/>
      <c r="E736" s="47"/>
      <c r="F736" s="47"/>
      <c r="G736" s="47"/>
      <c r="H736" s="47"/>
      <c r="I736" s="46"/>
      <c r="J736" s="46"/>
      <c r="K736" s="47"/>
      <c r="L736" s="47"/>
      <c r="M736" s="47"/>
      <c r="N736" s="47"/>
      <c r="O736" s="47"/>
      <c r="P736" s="46"/>
      <c r="Q736" s="46"/>
      <c r="R736" s="45"/>
      <c r="S736" s="45"/>
      <c r="T736" s="45"/>
      <c r="U736" s="44"/>
    </row>
    <row r="737" spans="2:21" ht="13.5" hidden="1" customHeight="1" x14ac:dyDescent="0.2">
      <c r="B737" s="49"/>
      <c r="C737" s="50"/>
      <c r="D737" s="47"/>
      <c r="E737" s="47"/>
      <c r="F737" s="47"/>
      <c r="G737" s="47"/>
      <c r="H737" s="47"/>
      <c r="I737" s="46"/>
      <c r="J737" s="46"/>
      <c r="K737" s="47"/>
      <c r="L737" s="47"/>
      <c r="M737" s="47"/>
      <c r="N737" s="47"/>
      <c r="O737" s="47"/>
      <c r="P737" s="46"/>
      <c r="Q737" s="46"/>
      <c r="R737" s="45"/>
      <c r="S737" s="45"/>
      <c r="T737" s="45"/>
      <c r="U737" s="44"/>
    </row>
    <row r="738" spans="2:21" ht="13.5" hidden="1" customHeight="1" x14ac:dyDescent="0.2">
      <c r="B738" s="49"/>
      <c r="C738" s="50"/>
      <c r="D738" s="47"/>
      <c r="E738" s="47"/>
      <c r="F738" s="47"/>
      <c r="G738" s="47"/>
      <c r="H738" s="47"/>
      <c r="I738" s="46"/>
      <c r="J738" s="46"/>
      <c r="K738" s="47"/>
      <c r="L738" s="47"/>
      <c r="M738" s="47"/>
      <c r="N738" s="47"/>
      <c r="O738" s="47"/>
      <c r="P738" s="46"/>
      <c r="Q738" s="46"/>
      <c r="R738" s="45"/>
      <c r="S738" s="45"/>
      <c r="T738" s="45"/>
      <c r="U738" s="44"/>
    </row>
    <row r="739" spans="2:21" ht="13.5" customHeight="1" x14ac:dyDescent="0.2">
      <c r="B739" s="49"/>
      <c r="C739" s="50"/>
      <c r="D739" s="47"/>
      <c r="E739" s="47"/>
      <c r="F739" s="47"/>
      <c r="G739" s="47"/>
      <c r="H739" s="47"/>
      <c r="I739" s="46"/>
      <c r="J739" s="46"/>
      <c r="K739" s="47"/>
      <c r="L739" s="47"/>
      <c r="M739" s="47"/>
      <c r="N739" s="47"/>
      <c r="O739" s="47"/>
      <c r="P739" s="46"/>
      <c r="Q739" s="46"/>
      <c r="R739" s="45"/>
      <c r="S739" s="45"/>
      <c r="T739" s="45"/>
      <c r="U739" s="44"/>
    </row>
    <row r="740" spans="2:21" ht="13.5" customHeight="1" x14ac:dyDescent="0.2">
      <c r="B740" s="49"/>
      <c r="C740" s="48"/>
      <c r="D740" s="47"/>
      <c r="E740" s="47"/>
      <c r="F740" s="47"/>
      <c r="G740" s="47"/>
      <c r="H740" s="47"/>
      <c r="I740" s="46"/>
      <c r="J740" s="46"/>
      <c r="K740" s="47"/>
      <c r="L740" s="47"/>
      <c r="M740" s="47"/>
      <c r="N740" s="47"/>
      <c r="O740" s="47"/>
      <c r="P740" s="46"/>
      <c r="Q740" s="46"/>
      <c r="R740" s="45"/>
      <c r="S740" s="45"/>
      <c r="T740" s="45"/>
      <c r="U740" s="44"/>
    </row>
    <row r="741" spans="2:21" ht="13.5" customHeight="1" x14ac:dyDescent="0.2">
      <c r="B741" s="49"/>
      <c r="C741" s="48"/>
      <c r="D741" s="47"/>
      <c r="E741" s="47"/>
      <c r="F741" s="47"/>
      <c r="G741" s="47"/>
      <c r="H741" s="47"/>
      <c r="I741" s="46"/>
      <c r="J741" s="46"/>
      <c r="K741" s="47"/>
      <c r="L741" s="47"/>
      <c r="M741" s="47"/>
      <c r="N741" s="47"/>
      <c r="O741" s="47"/>
      <c r="P741" s="46"/>
      <c r="Q741" s="46"/>
      <c r="R741" s="45"/>
      <c r="S741" s="45"/>
      <c r="T741" s="45"/>
      <c r="U741" s="44"/>
    </row>
    <row r="742" spans="2:21" ht="13.5" customHeight="1" x14ac:dyDescent="0.2">
      <c r="B742" s="49"/>
      <c r="C742" s="50"/>
      <c r="D742" s="47"/>
      <c r="E742" s="47"/>
      <c r="F742" s="47"/>
      <c r="G742" s="47"/>
      <c r="H742" s="47"/>
      <c r="I742" s="46"/>
      <c r="J742" s="46"/>
      <c r="K742" s="47"/>
      <c r="L742" s="47"/>
      <c r="M742" s="47"/>
      <c r="N742" s="47"/>
      <c r="O742" s="47"/>
      <c r="P742" s="46"/>
      <c r="Q742" s="46"/>
      <c r="R742" s="45"/>
      <c r="S742" s="45"/>
      <c r="T742" s="45"/>
      <c r="U742" s="44"/>
    </row>
    <row r="743" spans="2:21" ht="13.5" customHeight="1" x14ac:dyDescent="0.2">
      <c r="B743" s="49"/>
      <c r="C743" s="50"/>
      <c r="D743" s="47"/>
      <c r="E743" s="47"/>
      <c r="F743" s="47"/>
      <c r="G743" s="47"/>
      <c r="H743" s="47"/>
      <c r="I743" s="46"/>
      <c r="J743" s="46"/>
      <c r="K743" s="47"/>
      <c r="L743" s="47"/>
      <c r="M743" s="47"/>
      <c r="N743" s="47"/>
      <c r="O743" s="47"/>
      <c r="P743" s="46"/>
      <c r="Q743" s="46"/>
      <c r="R743" s="45"/>
      <c r="S743" s="45"/>
      <c r="T743" s="45"/>
      <c r="U743" s="44"/>
    </row>
    <row r="744" spans="2:21" ht="13.5" customHeight="1" x14ac:dyDescent="0.2">
      <c r="B744" s="49"/>
      <c r="C744" s="50"/>
      <c r="D744" s="47"/>
      <c r="E744" s="47"/>
      <c r="F744" s="47"/>
      <c r="G744" s="47"/>
      <c r="H744" s="47"/>
      <c r="I744" s="46"/>
      <c r="J744" s="46"/>
      <c r="K744" s="47"/>
      <c r="L744" s="47"/>
      <c r="M744" s="47"/>
      <c r="N744" s="47"/>
      <c r="O744" s="47"/>
      <c r="P744" s="46"/>
      <c r="Q744" s="46"/>
      <c r="R744" s="45"/>
      <c r="S744" s="45"/>
      <c r="T744" s="45"/>
      <c r="U744" s="44"/>
    </row>
    <row r="745" spans="2:21" ht="13.5" customHeight="1" x14ac:dyDescent="0.2">
      <c r="B745" s="49"/>
      <c r="C745" s="50"/>
      <c r="D745" s="47"/>
      <c r="E745" s="47"/>
      <c r="F745" s="47"/>
      <c r="G745" s="47"/>
      <c r="H745" s="47"/>
      <c r="I745" s="46"/>
      <c r="J745" s="46"/>
      <c r="K745" s="47"/>
      <c r="L745" s="47"/>
      <c r="M745" s="47"/>
      <c r="N745" s="47"/>
      <c r="O745" s="47"/>
      <c r="P745" s="46"/>
      <c r="Q745" s="46"/>
      <c r="R745" s="45"/>
      <c r="S745" s="45"/>
      <c r="T745" s="45"/>
      <c r="U745" s="44"/>
    </row>
    <row r="746" spans="2:21" ht="13.5" customHeight="1" x14ac:dyDescent="0.2">
      <c r="B746" s="49"/>
      <c r="C746" s="50"/>
      <c r="D746" s="47"/>
      <c r="E746" s="47"/>
      <c r="F746" s="47"/>
      <c r="G746" s="47"/>
      <c r="H746" s="47"/>
      <c r="I746" s="46"/>
      <c r="J746" s="46"/>
      <c r="K746" s="47"/>
      <c r="L746" s="47"/>
      <c r="M746" s="47"/>
      <c r="N746" s="47"/>
      <c r="O746" s="47"/>
      <c r="P746" s="46"/>
      <c r="Q746" s="46"/>
      <c r="R746" s="45"/>
      <c r="S746" s="45"/>
      <c r="T746" s="45"/>
      <c r="U746" s="44"/>
    </row>
    <row r="747" spans="2:21" ht="13.5" customHeight="1" x14ac:dyDescent="0.2">
      <c r="B747" s="49"/>
      <c r="C747" s="48"/>
      <c r="D747" s="47"/>
      <c r="E747" s="47"/>
      <c r="F747" s="47"/>
      <c r="G747" s="47"/>
      <c r="H747" s="47"/>
      <c r="I747" s="46"/>
      <c r="J747" s="46"/>
      <c r="K747" s="47"/>
      <c r="L747" s="47"/>
      <c r="M747" s="47"/>
      <c r="N747" s="47"/>
      <c r="O747" s="47"/>
      <c r="P747" s="46"/>
      <c r="Q747" s="46"/>
      <c r="R747" s="45"/>
      <c r="S747" s="45"/>
      <c r="T747" s="45"/>
      <c r="U747" s="44"/>
    </row>
    <row r="748" spans="2:21" ht="13.5" customHeight="1" x14ac:dyDescent="0.2">
      <c r="B748" s="49"/>
      <c r="C748" s="48"/>
      <c r="D748" s="47"/>
      <c r="E748" s="47"/>
      <c r="F748" s="47"/>
      <c r="G748" s="47"/>
      <c r="H748" s="47"/>
      <c r="I748" s="46"/>
      <c r="J748" s="46"/>
      <c r="K748" s="47"/>
      <c r="L748" s="47"/>
      <c r="M748" s="47"/>
      <c r="N748" s="47"/>
      <c r="O748" s="47"/>
      <c r="P748" s="46"/>
      <c r="Q748" s="46"/>
      <c r="R748" s="45"/>
      <c r="S748" s="45"/>
      <c r="T748" s="45"/>
      <c r="U748" s="44"/>
    </row>
    <row r="749" spans="2:21" ht="13.5" customHeight="1" x14ac:dyDescent="0.2">
      <c r="B749" s="49"/>
      <c r="C749" s="50"/>
      <c r="D749" s="47"/>
      <c r="E749" s="47"/>
      <c r="F749" s="47"/>
      <c r="G749" s="47"/>
      <c r="H749" s="47"/>
      <c r="I749" s="46"/>
      <c r="J749" s="46"/>
      <c r="K749" s="47"/>
      <c r="L749" s="47"/>
      <c r="M749" s="47"/>
      <c r="N749" s="47"/>
      <c r="O749" s="47"/>
      <c r="P749" s="46"/>
      <c r="Q749" s="46"/>
      <c r="R749" s="45"/>
      <c r="S749" s="45"/>
      <c r="T749" s="45"/>
      <c r="U749" s="44"/>
    </row>
    <row r="750" spans="2:21" ht="13.5" customHeight="1" x14ac:dyDescent="0.2">
      <c r="B750" s="49"/>
      <c r="C750" s="50"/>
      <c r="D750" s="47"/>
      <c r="E750" s="47"/>
      <c r="F750" s="47"/>
      <c r="G750" s="47"/>
      <c r="H750" s="47"/>
      <c r="I750" s="46"/>
      <c r="J750" s="46"/>
      <c r="K750" s="47"/>
      <c r="L750" s="47"/>
      <c r="M750" s="47"/>
      <c r="N750" s="47"/>
      <c r="O750" s="47"/>
      <c r="P750" s="46"/>
      <c r="Q750" s="46"/>
      <c r="R750" s="45"/>
      <c r="S750" s="45"/>
      <c r="T750" s="45"/>
      <c r="U750" s="44"/>
    </row>
    <row r="751" spans="2:21" ht="13.5" customHeight="1" x14ac:dyDescent="0.2">
      <c r="B751" s="49"/>
      <c r="C751" s="50"/>
      <c r="D751" s="47"/>
      <c r="E751" s="47"/>
      <c r="F751" s="47"/>
      <c r="G751" s="47"/>
      <c r="H751" s="47"/>
      <c r="I751" s="46"/>
      <c r="J751" s="46"/>
      <c r="K751" s="47"/>
      <c r="L751" s="47"/>
      <c r="M751" s="47"/>
      <c r="N751" s="47"/>
      <c r="O751" s="47"/>
      <c r="P751" s="46"/>
      <c r="Q751" s="46"/>
      <c r="R751" s="45"/>
      <c r="S751" s="45"/>
      <c r="T751" s="45"/>
      <c r="U751" s="44"/>
    </row>
    <row r="752" spans="2:21" ht="13.5" customHeight="1" x14ac:dyDescent="0.2">
      <c r="B752" s="49"/>
      <c r="C752" s="50"/>
      <c r="D752" s="47"/>
      <c r="E752" s="47"/>
      <c r="F752" s="47"/>
      <c r="G752" s="47"/>
      <c r="H752" s="47"/>
      <c r="I752" s="46"/>
      <c r="J752" s="46"/>
      <c r="K752" s="47"/>
      <c r="L752" s="47"/>
      <c r="M752" s="47"/>
      <c r="N752" s="47"/>
      <c r="O752" s="47"/>
      <c r="P752" s="46"/>
      <c r="Q752" s="46"/>
      <c r="R752" s="45"/>
      <c r="S752" s="45"/>
      <c r="T752" s="45"/>
      <c r="U752" s="44"/>
    </row>
    <row r="753" spans="2:21" ht="13.5" customHeight="1" x14ac:dyDescent="0.2">
      <c r="B753" s="49"/>
      <c r="C753" s="50"/>
      <c r="D753" s="47"/>
      <c r="E753" s="47"/>
      <c r="F753" s="47"/>
      <c r="G753" s="47"/>
      <c r="H753" s="47"/>
      <c r="I753" s="46"/>
      <c r="J753" s="46"/>
      <c r="K753" s="47"/>
      <c r="L753" s="47"/>
      <c r="M753" s="47"/>
      <c r="N753" s="47"/>
      <c r="O753" s="47"/>
      <c r="P753" s="46"/>
      <c r="Q753" s="46"/>
      <c r="R753" s="45"/>
      <c r="S753" s="45"/>
      <c r="T753" s="45"/>
      <c r="U753" s="44"/>
    </row>
    <row r="754" spans="2:21" ht="13.5" customHeight="1" x14ac:dyDescent="0.2">
      <c r="B754" s="49"/>
      <c r="C754" s="48"/>
      <c r="D754" s="47"/>
      <c r="E754" s="47"/>
      <c r="F754" s="47"/>
      <c r="G754" s="47"/>
      <c r="H754" s="47"/>
      <c r="I754" s="46"/>
      <c r="J754" s="46"/>
      <c r="K754" s="47"/>
      <c r="L754" s="47"/>
      <c r="M754" s="47"/>
      <c r="N754" s="47"/>
      <c r="O754" s="47"/>
      <c r="P754" s="46"/>
      <c r="Q754" s="46"/>
      <c r="R754" s="45"/>
      <c r="S754" s="45"/>
      <c r="T754" s="45"/>
      <c r="U754" s="44"/>
    </row>
    <row r="755" spans="2:21" ht="13.5" customHeight="1" x14ac:dyDescent="0.2">
      <c r="B755" s="49"/>
      <c r="C755" s="48"/>
      <c r="D755" s="47"/>
      <c r="E755" s="47"/>
      <c r="F755" s="47"/>
      <c r="G755" s="47"/>
      <c r="H755" s="47"/>
      <c r="I755" s="46"/>
      <c r="J755" s="46"/>
      <c r="K755" s="47"/>
      <c r="L755" s="47"/>
      <c r="M755" s="47"/>
      <c r="N755" s="47"/>
      <c r="O755" s="47"/>
      <c r="P755" s="46"/>
      <c r="Q755" s="46"/>
      <c r="R755" s="45"/>
      <c r="S755" s="45"/>
      <c r="T755" s="45"/>
      <c r="U755" s="44"/>
    </row>
    <row r="756" spans="2:21" ht="13.5" customHeight="1" x14ac:dyDescent="0.2">
      <c r="B756" s="49"/>
      <c r="C756" s="50"/>
      <c r="D756" s="47"/>
      <c r="E756" s="47"/>
      <c r="F756" s="47"/>
      <c r="G756" s="47"/>
      <c r="H756" s="47"/>
      <c r="I756" s="46"/>
      <c r="J756" s="46"/>
      <c r="K756" s="47"/>
      <c r="L756" s="47"/>
      <c r="M756" s="47"/>
      <c r="N756" s="47"/>
      <c r="O756" s="47"/>
      <c r="P756" s="46"/>
      <c r="Q756" s="46"/>
      <c r="R756" s="45"/>
      <c r="S756" s="45"/>
      <c r="T756" s="45"/>
      <c r="U756" s="44"/>
    </row>
    <row r="757" spans="2:21" ht="13.5" customHeight="1" x14ac:dyDescent="0.2">
      <c r="B757" s="49"/>
      <c r="C757" s="50"/>
      <c r="D757" s="47"/>
      <c r="E757" s="47"/>
      <c r="F757" s="47"/>
      <c r="G757" s="47"/>
      <c r="H757" s="47"/>
      <c r="I757" s="46"/>
      <c r="J757" s="46"/>
      <c r="K757" s="47"/>
      <c r="L757" s="47"/>
      <c r="M757" s="47"/>
      <c r="N757" s="47"/>
      <c r="O757" s="47"/>
      <c r="P757" s="46"/>
      <c r="Q757" s="46"/>
      <c r="R757" s="45"/>
      <c r="S757" s="45"/>
      <c r="T757" s="45"/>
      <c r="U757" s="44"/>
    </row>
    <row r="758" spans="2:21" ht="13.5" customHeight="1" x14ac:dyDescent="0.2">
      <c r="B758" s="49"/>
      <c r="C758" s="50"/>
      <c r="D758" s="47"/>
      <c r="E758" s="47"/>
      <c r="F758" s="47"/>
      <c r="G758" s="47"/>
      <c r="H758" s="47"/>
      <c r="I758" s="46"/>
      <c r="J758" s="46"/>
      <c r="K758" s="47"/>
      <c r="L758" s="47"/>
      <c r="M758" s="47"/>
      <c r="N758" s="47"/>
      <c r="O758" s="47"/>
      <c r="P758" s="46"/>
      <c r="Q758" s="46"/>
      <c r="R758" s="45"/>
      <c r="S758" s="45"/>
      <c r="T758" s="45"/>
      <c r="U758" s="44"/>
    </row>
    <row r="759" spans="2:21" ht="13.5" customHeight="1" x14ac:dyDescent="0.2">
      <c r="B759" s="49"/>
      <c r="C759" s="50"/>
      <c r="D759" s="47"/>
      <c r="E759" s="47"/>
      <c r="F759" s="47"/>
      <c r="G759" s="47"/>
      <c r="H759" s="47"/>
      <c r="I759" s="46"/>
      <c r="J759" s="46"/>
      <c r="K759" s="47"/>
      <c r="L759" s="47"/>
      <c r="M759" s="47"/>
      <c r="N759" s="47"/>
      <c r="O759" s="47"/>
      <c r="P759" s="46"/>
      <c r="Q759" s="46"/>
      <c r="R759" s="45"/>
      <c r="S759" s="45"/>
      <c r="T759" s="45"/>
      <c r="U759" s="44"/>
    </row>
    <row r="760" spans="2:21" ht="13.5" customHeight="1" x14ac:dyDescent="0.2">
      <c r="B760" s="49"/>
      <c r="C760" s="50"/>
      <c r="D760" s="47"/>
      <c r="E760" s="47"/>
      <c r="F760" s="47"/>
      <c r="G760" s="47"/>
      <c r="H760" s="47"/>
      <c r="I760" s="46"/>
      <c r="J760" s="46"/>
      <c r="K760" s="47"/>
      <c r="L760" s="47"/>
      <c r="M760" s="47"/>
      <c r="N760" s="47"/>
      <c r="O760" s="47"/>
      <c r="P760" s="46"/>
      <c r="Q760" s="46"/>
      <c r="R760" s="45"/>
      <c r="S760" s="45"/>
      <c r="T760" s="45"/>
      <c r="U760" s="44"/>
    </row>
    <row r="761" spans="2:21" ht="13.5" customHeight="1" x14ac:dyDescent="0.2">
      <c r="B761" s="49"/>
      <c r="C761" s="48"/>
      <c r="D761" s="47"/>
      <c r="E761" s="47"/>
      <c r="F761" s="47"/>
      <c r="G761" s="47"/>
      <c r="H761" s="47"/>
      <c r="I761" s="46"/>
      <c r="J761" s="46"/>
      <c r="K761" s="47"/>
      <c r="L761" s="47"/>
      <c r="M761" s="47"/>
      <c r="N761" s="47"/>
      <c r="O761" s="47"/>
      <c r="P761" s="46"/>
      <c r="Q761" s="46"/>
      <c r="R761" s="45"/>
      <c r="S761" s="45"/>
      <c r="T761" s="45"/>
      <c r="U761" s="44"/>
    </row>
    <row r="762" spans="2:21" ht="13.5" customHeight="1" x14ac:dyDescent="0.2">
      <c r="B762" s="49"/>
      <c r="C762" s="48"/>
      <c r="D762" s="47"/>
      <c r="E762" s="47"/>
      <c r="F762" s="47"/>
      <c r="G762" s="47"/>
      <c r="H762" s="47"/>
      <c r="I762" s="46"/>
      <c r="J762" s="46"/>
      <c r="K762" s="47"/>
      <c r="L762" s="47"/>
      <c r="M762" s="47"/>
      <c r="N762" s="47"/>
      <c r="O762" s="47"/>
      <c r="P762" s="46"/>
      <c r="Q762" s="46"/>
      <c r="R762" s="45"/>
      <c r="S762" s="45"/>
      <c r="T762" s="45"/>
      <c r="U762" s="44"/>
    </row>
    <row r="763" spans="2:21" ht="13.5" customHeight="1" x14ac:dyDescent="0.2">
      <c r="B763" s="49"/>
      <c r="C763" s="50"/>
      <c r="D763" s="47"/>
      <c r="E763" s="47"/>
      <c r="F763" s="47"/>
      <c r="G763" s="47"/>
      <c r="H763" s="47"/>
      <c r="I763" s="46"/>
      <c r="J763" s="46"/>
      <c r="K763" s="47"/>
      <c r="L763" s="47"/>
      <c r="M763" s="47"/>
      <c r="N763" s="47"/>
      <c r="O763" s="47"/>
      <c r="P763" s="46"/>
      <c r="Q763" s="46"/>
      <c r="R763" s="45"/>
      <c r="S763" s="45"/>
      <c r="T763" s="45"/>
      <c r="U763" s="44"/>
    </row>
    <row r="764" spans="2:21" ht="13.5" customHeight="1" x14ac:dyDescent="0.2">
      <c r="B764" s="49"/>
      <c r="C764" s="50"/>
      <c r="D764" s="47"/>
      <c r="E764" s="47"/>
      <c r="F764" s="47"/>
      <c r="G764" s="47"/>
      <c r="H764" s="47"/>
      <c r="I764" s="46"/>
      <c r="J764" s="46"/>
      <c r="K764" s="47"/>
      <c r="L764" s="47"/>
      <c r="M764" s="47"/>
      <c r="N764" s="47"/>
      <c r="O764" s="47"/>
      <c r="P764" s="46"/>
      <c r="Q764" s="46"/>
      <c r="R764" s="45"/>
      <c r="S764" s="45"/>
      <c r="T764" s="45"/>
      <c r="U764" s="44"/>
    </row>
    <row r="765" spans="2:21" ht="13.5" customHeight="1" x14ac:dyDescent="0.2">
      <c r="B765" s="49"/>
      <c r="C765" s="50"/>
      <c r="D765" s="47"/>
      <c r="E765" s="47"/>
      <c r="F765" s="47"/>
      <c r="G765" s="47"/>
      <c r="H765" s="47"/>
      <c r="I765" s="46"/>
      <c r="J765" s="46"/>
      <c r="K765" s="47"/>
      <c r="L765" s="47"/>
      <c r="M765" s="47"/>
      <c r="N765" s="47"/>
      <c r="O765" s="47"/>
      <c r="P765" s="46"/>
      <c r="Q765" s="46"/>
      <c r="R765" s="45"/>
      <c r="S765" s="45"/>
      <c r="T765" s="45"/>
      <c r="U765" s="44"/>
    </row>
    <row r="766" spans="2:21" ht="13.5" customHeight="1" x14ac:dyDescent="0.2">
      <c r="B766" s="49"/>
      <c r="C766" s="50"/>
      <c r="D766" s="47"/>
      <c r="E766" s="47"/>
      <c r="F766" s="47"/>
      <c r="G766" s="47"/>
      <c r="H766" s="47"/>
      <c r="I766" s="46"/>
      <c r="J766" s="46"/>
      <c r="K766" s="47"/>
      <c r="L766" s="47"/>
      <c r="M766" s="47"/>
      <c r="N766" s="47"/>
      <c r="O766" s="47"/>
      <c r="P766" s="46"/>
      <c r="Q766" s="46"/>
      <c r="R766" s="45"/>
      <c r="S766" s="45"/>
      <c r="T766" s="45"/>
      <c r="U766" s="44"/>
    </row>
    <row r="767" spans="2:21" ht="13.5" customHeight="1" x14ac:dyDescent="0.2">
      <c r="B767" s="49"/>
      <c r="C767" s="50"/>
      <c r="D767" s="47"/>
      <c r="E767" s="47"/>
      <c r="F767" s="47"/>
      <c r="G767" s="47"/>
      <c r="H767" s="47"/>
      <c r="I767" s="46"/>
      <c r="J767" s="46"/>
      <c r="K767" s="47"/>
      <c r="L767" s="47"/>
      <c r="M767" s="47"/>
      <c r="N767" s="47"/>
      <c r="O767" s="47"/>
      <c r="P767" s="46"/>
      <c r="Q767" s="46"/>
      <c r="R767" s="45"/>
      <c r="S767" s="45"/>
      <c r="T767" s="45"/>
      <c r="U767" s="44"/>
    </row>
    <row r="768" spans="2:21" ht="13.5" customHeight="1" x14ac:dyDescent="0.2">
      <c r="B768" s="49"/>
      <c r="C768" s="48"/>
      <c r="D768" s="47"/>
      <c r="E768" s="47"/>
      <c r="F768" s="47"/>
      <c r="G768" s="47"/>
      <c r="H768" s="47"/>
      <c r="I768" s="46"/>
      <c r="J768" s="46"/>
      <c r="K768" s="47"/>
      <c r="L768" s="47"/>
      <c r="M768" s="47"/>
      <c r="N768" s="47"/>
      <c r="O768" s="47"/>
      <c r="P768" s="46"/>
      <c r="Q768" s="46"/>
      <c r="R768" s="45"/>
      <c r="S768" s="45"/>
      <c r="T768" s="45"/>
      <c r="U768" s="44"/>
    </row>
    <row r="769" spans="2:21" ht="13.5" customHeight="1" x14ac:dyDescent="0.2">
      <c r="B769" s="49"/>
      <c r="C769" s="48"/>
      <c r="D769" s="47"/>
      <c r="E769" s="47"/>
      <c r="F769" s="47"/>
      <c r="G769" s="47"/>
      <c r="H769" s="47"/>
      <c r="I769" s="46"/>
      <c r="J769" s="46"/>
      <c r="K769" s="47"/>
      <c r="L769" s="47"/>
      <c r="M769" s="47"/>
      <c r="N769" s="47"/>
      <c r="O769" s="47"/>
      <c r="P769" s="46"/>
      <c r="Q769" s="46"/>
      <c r="R769" s="45"/>
      <c r="S769" s="45"/>
      <c r="T769" s="45"/>
      <c r="U769" s="44"/>
    </row>
    <row r="770" spans="2:21" ht="13.5" customHeight="1" x14ac:dyDescent="0.2">
      <c r="B770" s="49"/>
      <c r="C770" s="50"/>
      <c r="D770" s="47"/>
      <c r="E770" s="47"/>
      <c r="F770" s="47"/>
      <c r="G770" s="47"/>
      <c r="H770" s="47"/>
      <c r="I770" s="46"/>
      <c r="J770" s="46"/>
      <c r="K770" s="47"/>
      <c r="L770" s="47"/>
      <c r="M770" s="47"/>
      <c r="N770" s="47"/>
      <c r="O770" s="47"/>
      <c r="P770" s="46"/>
      <c r="Q770" s="46"/>
      <c r="R770" s="45"/>
      <c r="S770" s="45"/>
      <c r="T770" s="45"/>
      <c r="U770" s="44"/>
    </row>
    <row r="771" spans="2:21" ht="13.5" customHeight="1" x14ac:dyDescent="0.2">
      <c r="B771" s="49"/>
      <c r="C771" s="50"/>
      <c r="D771" s="47"/>
      <c r="E771" s="47"/>
      <c r="F771" s="47"/>
      <c r="G771" s="47"/>
      <c r="H771" s="47"/>
      <c r="I771" s="46"/>
      <c r="J771" s="46"/>
      <c r="K771" s="47"/>
      <c r="L771" s="47"/>
      <c r="M771" s="47"/>
      <c r="N771" s="47"/>
      <c r="O771" s="47"/>
      <c r="P771" s="46"/>
      <c r="Q771" s="46"/>
      <c r="R771" s="45"/>
      <c r="S771" s="45"/>
      <c r="T771" s="45"/>
      <c r="U771" s="44"/>
    </row>
    <row r="772" spans="2:21" ht="13.5" customHeight="1" x14ac:dyDescent="0.2">
      <c r="B772" s="49"/>
      <c r="C772" s="50"/>
      <c r="D772" s="47"/>
      <c r="E772" s="47"/>
      <c r="F772" s="47"/>
      <c r="G772" s="47"/>
      <c r="H772" s="47"/>
      <c r="I772" s="46"/>
      <c r="J772" s="46"/>
      <c r="K772" s="47"/>
      <c r="L772" s="47"/>
      <c r="M772" s="47"/>
      <c r="N772" s="47"/>
      <c r="O772" s="47"/>
      <c r="P772" s="46"/>
      <c r="Q772" s="46"/>
      <c r="R772" s="45"/>
      <c r="S772" s="45"/>
      <c r="T772" s="45"/>
      <c r="U772" s="44"/>
    </row>
    <row r="773" spans="2:21" ht="13.5" customHeight="1" x14ac:dyDescent="0.2">
      <c r="B773" s="49"/>
      <c r="C773" s="50"/>
      <c r="D773" s="47"/>
      <c r="E773" s="47"/>
      <c r="F773" s="47"/>
      <c r="G773" s="47"/>
      <c r="H773" s="47"/>
      <c r="I773" s="46"/>
      <c r="J773" s="46"/>
      <c r="K773" s="47"/>
      <c r="L773" s="47"/>
      <c r="M773" s="47"/>
      <c r="N773" s="47"/>
      <c r="O773" s="47"/>
      <c r="P773" s="46"/>
      <c r="Q773" s="46"/>
      <c r="R773" s="45"/>
      <c r="S773" s="45"/>
      <c r="T773" s="45"/>
      <c r="U773" s="44"/>
    </row>
    <row r="774" spans="2:21" ht="13.5" customHeight="1" x14ac:dyDescent="0.2">
      <c r="B774" s="49"/>
      <c r="C774" s="50"/>
      <c r="D774" s="47"/>
      <c r="E774" s="47"/>
      <c r="F774" s="47"/>
      <c r="G774" s="47"/>
      <c r="H774" s="47"/>
      <c r="I774" s="46"/>
      <c r="J774" s="46"/>
      <c r="K774" s="47"/>
      <c r="L774" s="47"/>
      <c r="M774" s="47"/>
      <c r="N774" s="47"/>
      <c r="O774" s="47"/>
      <c r="P774" s="46"/>
      <c r="Q774" s="46"/>
      <c r="R774" s="45"/>
      <c r="S774" s="45"/>
      <c r="T774" s="45"/>
      <c r="U774" s="44"/>
    </row>
    <row r="775" spans="2:21" ht="13.5" customHeight="1" x14ac:dyDescent="0.2">
      <c r="B775" s="49"/>
      <c r="C775" s="48"/>
      <c r="D775" s="47"/>
      <c r="E775" s="47"/>
      <c r="F775" s="47"/>
      <c r="G775" s="47"/>
      <c r="H775" s="47"/>
      <c r="I775" s="46"/>
      <c r="J775" s="46"/>
      <c r="K775" s="47"/>
      <c r="L775" s="47"/>
      <c r="M775" s="47"/>
      <c r="N775" s="47"/>
      <c r="O775" s="47"/>
      <c r="P775" s="46"/>
      <c r="Q775" s="46"/>
      <c r="R775" s="45"/>
      <c r="S775" s="45"/>
      <c r="T775" s="45"/>
      <c r="U775" s="44"/>
    </row>
    <row r="776" spans="2:21" ht="13.5" customHeight="1" x14ac:dyDescent="0.2">
      <c r="B776" s="49"/>
      <c r="C776" s="48"/>
      <c r="D776" s="47"/>
      <c r="E776" s="47"/>
      <c r="F776" s="47"/>
      <c r="G776" s="47"/>
      <c r="H776" s="47"/>
      <c r="I776" s="46"/>
      <c r="J776" s="46"/>
      <c r="K776" s="47"/>
      <c r="L776" s="47"/>
      <c r="M776" s="47"/>
      <c r="N776" s="47"/>
      <c r="O776" s="47"/>
      <c r="P776" s="46"/>
      <c r="Q776" s="46"/>
      <c r="R776" s="45"/>
      <c r="S776" s="45"/>
      <c r="T776" s="45"/>
      <c r="U776" s="44"/>
    </row>
    <row r="777" spans="2:21" ht="13.5" customHeight="1" x14ac:dyDescent="0.2">
      <c r="B777" s="49"/>
      <c r="C777" s="50"/>
      <c r="D777" s="47"/>
      <c r="E777" s="47"/>
      <c r="F777" s="47"/>
      <c r="G777" s="47"/>
      <c r="H777" s="47"/>
      <c r="I777" s="46"/>
      <c r="J777" s="46"/>
      <c r="K777" s="47"/>
      <c r="L777" s="47"/>
      <c r="M777" s="47"/>
      <c r="N777" s="47"/>
      <c r="O777" s="47"/>
      <c r="P777" s="46"/>
      <c r="Q777" s="46"/>
      <c r="R777" s="45"/>
      <c r="S777" s="45"/>
      <c r="T777" s="45"/>
      <c r="U777" s="44"/>
    </row>
    <row r="778" spans="2:21" ht="13.5" customHeight="1" x14ac:dyDescent="0.2">
      <c r="B778" s="49"/>
      <c r="C778" s="50"/>
      <c r="D778" s="47"/>
      <c r="E778" s="47"/>
      <c r="F778" s="47"/>
      <c r="G778" s="47"/>
      <c r="H778" s="47"/>
      <c r="I778" s="46"/>
      <c r="J778" s="46"/>
      <c r="K778" s="47"/>
      <c r="L778" s="47"/>
      <c r="M778" s="47"/>
      <c r="N778" s="47"/>
      <c r="O778" s="47"/>
      <c r="P778" s="46"/>
      <c r="Q778" s="46"/>
      <c r="R778" s="45"/>
      <c r="S778" s="45"/>
      <c r="T778" s="45"/>
      <c r="U778" s="44"/>
    </row>
    <row r="779" spans="2:21" ht="13.5" customHeight="1" x14ac:dyDescent="0.2">
      <c r="B779" s="49"/>
      <c r="C779" s="50"/>
      <c r="D779" s="47"/>
      <c r="E779" s="47"/>
      <c r="F779" s="47"/>
      <c r="G779" s="47"/>
      <c r="H779" s="47"/>
      <c r="I779" s="46"/>
      <c r="J779" s="46"/>
      <c r="K779" s="47"/>
      <c r="L779" s="47"/>
      <c r="M779" s="47"/>
      <c r="N779" s="47"/>
      <c r="O779" s="47"/>
      <c r="P779" s="46"/>
      <c r="Q779" s="46"/>
      <c r="R779" s="45"/>
      <c r="S779" s="45"/>
      <c r="T779" s="45"/>
      <c r="U779" s="44"/>
    </row>
    <row r="780" spans="2:21" ht="13.5" customHeight="1" x14ac:dyDescent="0.2">
      <c r="B780" s="49"/>
      <c r="C780" s="50"/>
      <c r="D780" s="47"/>
      <c r="E780" s="47"/>
      <c r="F780" s="47"/>
      <c r="G780" s="47"/>
      <c r="H780" s="47"/>
      <c r="I780" s="46"/>
      <c r="J780" s="46"/>
      <c r="K780" s="47"/>
      <c r="L780" s="47"/>
      <c r="M780" s="47"/>
      <c r="N780" s="47"/>
      <c r="O780" s="47"/>
      <c r="P780" s="46"/>
      <c r="Q780" s="46"/>
      <c r="R780" s="45"/>
      <c r="S780" s="45"/>
      <c r="T780" s="45"/>
      <c r="U780" s="44"/>
    </row>
    <row r="781" spans="2:21" ht="13.5" customHeight="1" x14ac:dyDescent="0.2">
      <c r="B781" s="49"/>
      <c r="C781" s="50"/>
      <c r="D781" s="47"/>
      <c r="E781" s="47"/>
      <c r="F781" s="47"/>
      <c r="G781" s="47"/>
      <c r="H781" s="47"/>
      <c r="I781" s="46"/>
      <c r="J781" s="46"/>
      <c r="K781" s="47"/>
      <c r="L781" s="47"/>
      <c r="M781" s="47"/>
      <c r="N781" s="47"/>
      <c r="O781" s="47"/>
      <c r="P781" s="46"/>
      <c r="Q781" s="46"/>
      <c r="R781" s="45"/>
      <c r="S781" s="45"/>
      <c r="T781" s="45"/>
      <c r="U781" s="44"/>
    </row>
    <row r="782" spans="2:21" ht="13.5" customHeight="1" x14ac:dyDescent="0.2">
      <c r="B782" s="49"/>
      <c r="C782" s="48"/>
      <c r="D782" s="47"/>
      <c r="E782" s="47"/>
      <c r="F782" s="47"/>
      <c r="G782" s="47"/>
      <c r="H782" s="47"/>
      <c r="I782" s="46"/>
      <c r="J782" s="46"/>
      <c r="K782" s="47"/>
      <c r="L782" s="47"/>
      <c r="M782" s="47"/>
      <c r="N782" s="47"/>
      <c r="O782" s="47"/>
      <c r="P782" s="46"/>
      <c r="Q782" s="46"/>
      <c r="R782" s="45"/>
      <c r="S782" s="45"/>
      <c r="T782" s="45"/>
      <c r="U782" s="44"/>
    </row>
    <row r="783" spans="2:21" ht="13.5" customHeight="1" x14ac:dyDescent="0.2">
      <c r="B783" s="49"/>
      <c r="C783" s="48"/>
      <c r="D783" s="47"/>
      <c r="E783" s="47"/>
      <c r="F783" s="47"/>
      <c r="G783" s="47"/>
      <c r="H783" s="47"/>
      <c r="I783" s="46"/>
      <c r="J783" s="46"/>
      <c r="K783" s="47"/>
      <c r="L783" s="47"/>
      <c r="M783" s="47"/>
      <c r="N783" s="47"/>
      <c r="O783" s="47"/>
      <c r="P783" s="46"/>
      <c r="Q783" s="46"/>
      <c r="R783" s="45"/>
      <c r="S783" s="45"/>
      <c r="T783" s="45"/>
      <c r="U783" s="44"/>
    </row>
    <row r="784" spans="2:21" ht="13.5" customHeight="1" x14ac:dyDescent="0.2">
      <c r="B784" s="49"/>
      <c r="C784" s="50"/>
      <c r="D784" s="47"/>
      <c r="E784" s="47"/>
      <c r="F784" s="47"/>
      <c r="G784" s="47"/>
      <c r="H784" s="47"/>
      <c r="I784" s="46"/>
      <c r="J784" s="46"/>
      <c r="K784" s="47"/>
      <c r="L784" s="47"/>
      <c r="M784" s="47"/>
      <c r="N784" s="47"/>
      <c r="O784" s="47"/>
      <c r="P784" s="46"/>
      <c r="Q784" s="46"/>
      <c r="R784" s="45"/>
      <c r="S784" s="45"/>
      <c r="T784" s="45"/>
      <c r="U784" s="44"/>
    </row>
    <row r="785" spans="2:21" ht="13.5" customHeight="1" x14ac:dyDescent="0.2">
      <c r="B785" s="49"/>
      <c r="C785" s="50"/>
      <c r="D785" s="47"/>
      <c r="E785" s="47"/>
      <c r="F785" s="47"/>
      <c r="G785" s="47"/>
      <c r="H785" s="47"/>
      <c r="I785" s="46"/>
      <c r="J785" s="46"/>
      <c r="K785" s="47"/>
      <c r="L785" s="47"/>
      <c r="M785" s="47"/>
      <c r="N785" s="47"/>
      <c r="O785" s="47"/>
      <c r="P785" s="46"/>
      <c r="Q785" s="46"/>
      <c r="R785" s="45"/>
      <c r="S785" s="45"/>
      <c r="T785" s="45"/>
      <c r="U785" s="44"/>
    </row>
    <row r="786" spans="2:21" ht="13.5" customHeight="1" x14ac:dyDescent="0.2">
      <c r="B786" s="49"/>
      <c r="C786" s="50"/>
      <c r="D786" s="47"/>
      <c r="E786" s="47"/>
      <c r="F786" s="47"/>
      <c r="G786" s="47"/>
      <c r="H786" s="47"/>
      <c r="I786" s="46"/>
      <c r="J786" s="46"/>
      <c r="K786" s="47"/>
      <c r="L786" s="47"/>
      <c r="M786" s="47"/>
      <c r="N786" s="47"/>
      <c r="O786" s="47"/>
      <c r="P786" s="46"/>
      <c r="Q786" s="46"/>
      <c r="R786" s="45"/>
      <c r="S786" s="45"/>
      <c r="T786" s="45"/>
      <c r="U786" s="44"/>
    </row>
    <row r="787" spans="2:21" ht="13.5" customHeight="1" x14ac:dyDescent="0.2">
      <c r="B787" s="49"/>
      <c r="C787" s="50"/>
      <c r="D787" s="47"/>
      <c r="E787" s="47"/>
      <c r="F787" s="47"/>
      <c r="G787" s="47"/>
      <c r="H787" s="47"/>
      <c r="I787" s="46"/>
      <c r="J787" s="46"/>
      <c r="K787" s="47"/>
      <c r="L787" s="47"/>
      <c r="M787" s="47"/>
      <c r="N787" s="47"/>
      <c r="O787" s="47"/>
      <c r="P787" s="46"/>
      <c r="Q787" s="46"/>
      <c r="R787" s="45"/>
      <c r="S787" s="45"/>
      <c r="T787" s="45"/>
      <c r="U787" s="44"/>
    </row>
    <row r="788" spans="2:21" ht="13.5" customHeight="1" x14ac:dyDescent="0.2">
      <c r="B788" s="49"/>
      <c r="C788" s="50"/>
      <c r="D788" s="47"/>
      <c r="E788" s="47"/>
      <c r="F788" s="47"/>
      <c r="G788" s="47"/>
      <c r="H788" s="47"/>
      <c r="I788" s="46"/>
      <c r="J788" s="46"/>
      <c r="K788" s="47"/>
      <c r="L788" s="47"/>
      <c r="M788" s="47"/>
      <c r="N788" s="47"/>
      <c r="O788" s="47"/>
      <c r="P788" s="46"/>
      <c r="Q788" s="46"/>
      <c r="R788" s="45"/>
      <c r="S788" s="45"/>
      <c r="T788" s="45"/>
      <c r="U788" s="44"/>
    </row>
    <row r="789" spans="2:21" ht="13.5" customHeight="1" x14ac:dyDescent="0.2">
      <c r="B789" s="49"/>
      <c r="C789" s="48"/>
      <c r="D789" s="47"/>
      <c r="E789" s="47"/>
      <c r="F789" s="47"/>
      <c r="G789" s="47"/>
      <c r="H789" s="47"/>
      <c r="I789" s="46"/>
      <c r="J789" s="46"/>
      <c r="K789" s="47"/>
      <c r="L789" s="47"/>
      <c r="M789" s="47"/>
      <c r="N789" s="47"/>
      <c r="O789" s="47"/>
      <c r="P789" s="46"/>
      <c r="Q789" s="46"/>
      <c r="R789" s="45"/>
      <c r="S789" s="45"/>
      <c r="T789" s="45"/>
      <c r="U789" s="44"/>
    </row>
    <row r="790" spans="2:21" ht="13.5" customHeight="1" x14ac:dyDescent="0.2">
      <c r="B790" s="49"/>
      <c r="C790" s="48"/>
      <c r="D790" s="47"/>
      <c r="E790" s="47"/>
      <c r="F790" s="47"/>
      <c r="G790" s="47"/>
      <c r="H790" s="47"/>
      <c r="I790" s="46"/>
      <c r="J790" s="46"/>
      <c r="K790" s="47"/>
      <c r="L790" s="47"/>
      <c r="M790" s="47"/>
      <c r="N790" s="47"/>
      <c r="O790" s="47"/>
      <c r="P790" s="46"/>
      <c r="Q790" s="46"/>
      <c r="R790" s="45"/>
      <c r="S790" s="45"/>
      <c r="T790" s="45"/>
      <c r="U790" s="44"/>
    </row>
    <row r="791" spans="2:21" ht="13.5" customHeight="1" x14ac:dyDescent="0.2">
      <c r="B791" s="49"/>
      <c r="C791" s="50"/>
      <c r="D791" s="47"/>
      <c r="E791" s="47"/>
      <c r="F791" s="47"/>
      <c r="G791" s="47"/>
      <c r="H791" s="47"/>
      <c r="I791" s="46"/>
      <c r="J791" s="46"/>
      <c r="K791" s="47"/>
      <c r="L791" s="47"/>
      <c r="M791" s="47"/>
      <c r="N791" s="47"/>
      <c r="O791" s="47"/>
      <c r="P791" s="46"/>
      <c r="Q791" s="46"/>
      <c r="R791" s="45"/>
      <c r="S791" s="45"/>
      <c r="T791" s="45"/>
      <c r="U791" s="44"/>
    </row>
    <row r="792" spans="2:21" ht="13.5" customHeight="1" x14ac:dyDescent="0.2">
      <c r="B792" s="49"/>
      <c r="C792" s="50"/>
      <c r="D792" s="47"/>
      <c r="E792" s="47"/>
      <c r="F792" s="47"/>
      <c r="G792" s="47"/>
      <c r="H792" s="47"/>
      <c r="I792" s="46"/>
      <c r="J792" s="46"/>
      <c r="K792" s="47"/>
      <c r="L792" s="47"/>
      <c r="M792" s="47"/>
      <c r="N792" s="47"/>
      <c r="O792" s="47"/>
      <c r="P792" s="46"/>
      <c r="Q792" s="46"/>
      <c r="R792" s="45"/>
      <c r="S792" s="45"/>
      <c r="T792" s="45"/>
      <c r="U792" s="44"/>
    </row>
    <row r="793" spans="2:21" ht="13.5" customHeight="1" x14ac:dyDescent="0.2">
      <c r="B793" s="49"/>
      <c r="C793" s="50"/>
      <c r="D793" s="47"/>
      <c r="E793" s="47"/>
      <c r="F793" s="47"/>
      <c r="G793" s="47"/>
      <c r="H793" s="47"/>
      <c r="I793" s="46"/>
      <c r="J793" s="46"/>
      <c r="K793" s="47"/>
      <c r="L793" s="47"/>
      <c r="M793" s="47"/>
      <c r="N793" s="47"/>
      <c r="O793" s="47"/>
      <c r="P793" s="46"/>
      <c r="Q793" s="46"/>
      <c r="R793" s="45"/>
      <c r="S793" s="45"/>
      <c r="T793" s="45"/>
      <c r="U793" s="44"/>
    </row>
    <row r="794" spans="2:21" ht="13.5" customHeight="1" x14ac:dyDescent="0.2">
      <c r="B794" s="49"/>
      <c r="C794" s="50"/>
      <c r="D794" s="47"/>
      <c r="E794" s="47"/>
      <c r="F794" s="47"/>
      <c r="G794" s="47"/>
      <c r="H794" s="47"/>
      <c r="I794" s="46"/>
      <c r="J794" s="46"/>
      <c r="K794" s="47"/>
      <c r="L794" s="47"/>
      <c r="M794" s="47"/>
      <c r="N794" s="47"/>
      <c r="O794" s="47"/>
      <c r="P794" s="46"/>
      <c r="Q794" s="46"/>
      <c r="R794" s="45"/>
      <c r="S794" s="45"/>
      <c r="T794" s="45"/>
      <c r="U794" s="44"/>
    </row>
    <row r="795" spans="2:21" ht="13.5" customHeight="1" x14ac:dyDescent="0.2">
      <c r="B795" s="49"/>
      <c r="C795" s="50"/>
      <c r="D795" s="47"/>
      <c r="E795" s="47"/>
      <c r="F795" s="47"/>
      <c r="G795" s="47"/>
      <c r="H795" s="47"/>
      <c r="I795" s="46"/>
      <c r="J795" s="46"/>
      <c r="K795" s="47"/>
      <c r="L795" s="47"/>
      <c r="M795" s="47"/>
      <c r="N795" s="47"/>
      <c r="O795" s="47"/>
      <c r="P795" s="46"/>
      <c r="Q795" s="46"/>
      <c r="R795" s="45"/>
      <c r="S795" s="45"/>
      <c r="T795" s="45"/>
      <c r="U795" s="44"/>
    </row>
    <row r="796" spans="2:21" ht="13.5" customHeight="1" x14ac:dyDescent="0.2">
      <c r="B796" s="49"/>
      <c r="C796" s="48"/>
      <c r="D796" s="47"/>
      <c r="E796" s="47"/>
      <c r="F796" s="47"/>
      <c r="G796" s="47"/>
      <c r="H796" s="47"/>
      <c r="I796" s="46"/>
      <c r="J796" s="46"/>
      <c r="K796" s="47"/>
      <c r="L796" s="47"/>
      <c r="M796" s="47"/>
      <c r="N796" s="47"/>
      <c r="O796" s="47"/>
      <c r="P796" s="46"/>
      <c r="Q796" s="46"/>
      <c r="R796" s="45"/>
      <c r="S796" s="45"/>
      <c r="T796" s="45"/>
      <c r="U796" s="44"/>
    </row>
    <row r="797" spans="2:21" ht="13.5" customHeight="1" x14ac:dyDescent="0.2">
      <c r="B797" s="49"/>
      <c r="C797" s="48"/>
      <c r="D797" s="47"/>
      <c r="E797" s="47"/>
      <c r="F797" s="47"/>
      <c r="G797" s="47"/>
      <c r="H797" s="47"/>
      <c r="I797" s="46"/>
      <c r="J797" s="46"/>
      <c r="K797" s="47"/>
      <c r="L797" s="47"/>
      <c r="M797" s="47"/>
      <c r="N797" s="47"/>
      <c r="O797" s="47"/>
      <c r="P797" s="46"/>
      <c r="Q797" s="46"/>
      <c r="R797" s="45"/>
      <c r="S797" s="45"/>
      <c r="T797" s="45"/>
      <c r="U797" s="44"/>
    </row>
    <row r="798" spans="2:21" ht="13.5" customHeight="1" x14ac:dyDescent="0.2">
      <c r="B798" s="49"/>
      <c r="C798" s="50"/>
      <c r="D798" s="47"/>
      <c r="E798" s="47"/>
      <c r="F798" s="47"/>
      <c r="G798" s="47"/>
      <c r="H798" s="47"/>
      <c r="I798" s="46"/>
      <c r="J798" s="46"/>
      <c r="K798" s="47"/>
      <c r="L798" s="47"/>
      <c r="M798" s="47"/>
      <c r="N798" s="47"/>
      <c r="O798" s="47"/>
      <c r="P798" s="46"/>
      <c r="Q798" s="46"/>
      <c r="R798" s="45"/>
      <c r="S798" s="45"/>
      <c r="T798" s="45"/>
      <c r="U798" s="44"/>
    </row>
    <row r="799" spans="2:21" ht="13.5" customHeight="1" x14ac:dyDescent="0.2">
      <c r="B799" s="49"/>
      <c r="C799" s="50"/>
      <c r="D799" s="47"/>
      <c r="E799" s="47"/>
      <c r="F799" s="47"/>
      <c r="G799" s="47"/>
      <c r="H799" s="47"/>
      <c r="I799" s="46"/>
      <c r="J799" s="46"/>
      <c r="K799" s="47"/>
      <c r="L799" s="47"/>
      <c r="M799" s="47"/>
      <c r="N799" s="47"/>
      <c r="O799" s="47"/>
      <c r="P799" s="46"/>
      <c r="Q799" s="46"/>
      <c r="R799" s="45"/>
      <c r="S799" s="45"/>
      <c r="T799" s="45"/>
      <c r="U799" s="44"/>
    </row>
    <row r="800" spans="2:21" ht="13.5" customHeight="1" x14ac:dyDescent="0.2">
      <c r="B800" s="49"/>
      <c r="C800" s="50"/>
      <c r="D800" s="47"/>
      <c r="E800" s="47"/>
      <c r="F800" s="47"/>
      <c r="G800" s="47"/>
      <c r="H800" s="47"/>
      <c r="I800" s="46"/>
      <c r="J800" s="46"/>
      <c r="K800" s="47"/>
      <c r="L800" s="47"/>
      <c r="M800" s="47"/>
      <c r="N800" s="47"/>
      <c r="O800" s="47"/>
      <c r="P800" s="46"/>
      <c r="Q800" s="46"/>
      <c r="R800" s="45"/>
      <c r="S800" s="45"/>
      <c r="T800" s="45"/>
      <c r="U800" s="44"/>
    </row>
    <row r="801" spans="2:21" ht="13.5" customHeight="1" x14ac:dyDescent="0.2">
      <c r="B801" s="49"/>
      <c r="C801" s="50"/>
      <c r="D801" s="47"/>
      <c r="E801" s="47"/>
      <c r="F801" s="47"/>
      <c r="G801" s="47"/>
      <c r="H801" s="47"/>
      <c r="I801" s="46"/>
      <c r="J801" s="46"/>
      <c r="K801" s="47"/>
      <c r="L801" s="47"/>
      <c r="M801" s="47"/>
      <c r="N801" s="47"/>
      <c r="O801" s="47"/>
      <c r="P801" s="46"/>
      <c r="Q801" s="46"/>
      <c r="R801" s="45"/>
      <c r="S801" s="45"/>
      <c r="T801" s="45"/>
      <c r="U801" s="44"/>
    </row>
    <row r="802" spans="2:21" ht="13.5" customHeight="1" x14ac:dyDescent="0.2">
      <c r="B802" s="49"/>
      <c r="C802" s="50"/>
      <c r="D802" s="47"/>
      <c r="E802" s="47"/>
      <c r="F802" s="47"/>
      <c r="G802" s="47"/>
      <c r="H802" s="47"/>
      <c r="I802" s="46"/>
      <c r="J802" s="46"/>
      <c r="K802" s="47"/>
      <c r="L802" s="47"/>
      <c r="M802" s="47"/>
      <c r="N802" s="47"/>
      <c r="O802" s="47"/>
      <c r="P802" s="46"/>
      <c r="Q802" s="46"/>
      <c r="R802" s="45"/>
      <c r="S802" s="45"/>
      <c r="T802" s="45"/>
      <c r="U802" s="44"/>
    </row>
    <row r="803" spans="2:21" ht="13.5" customHeight="1" x14ac:dyDescent="0.2">
      <c r="B803" s="49"/>
      <c r="C803" s="48"/>
      <c r="D803" s="47"/>
      <c r="E803" s="47"/>
      <c r="F803" s="47"/>
      <c r="G803" s="47"/>
      <c r="H803" s="47"/>
      <c r="I803" s="46"/>
      <c r="J803" s="46"/>
      <c r="K803" s="47"/>
      <c r="L803" s="47"/>
      <c r="M803" s="47"/>
      <c r="N803" s="47"/>
      <c r="O803" s="47"/>
      <c r="P803" s="46"/>
      <c r="Q803" s="46"/>
      <c r="R803" s="45"/>
      <c r="S803" s="45"/>
      <c r="T803" s="45"/>
      <c r="U803" s="44"/>
    </row>
    <row r="804" spans="2:21" ht="13.5" customHeight="1" x14ac:dyDescent="0.2">
      <c r="B804" s="49"/>
      <c r="C804" s="48"/>
      <c r="D804" s="47"/>
      <c r="E804" s="47"/>
      <c r="F804" s="47"/>
      <c r="G804" s="47"/>
      <c r="H804" s="47"/>
      <c r="I804" s="46"/>
      <c r="J804" s="46"/>
      <c r="K804" s="47"/>
      <c r="L804" s="47"/>
      <c r="M804" s="47"/>
      <c r="N804" s="47"/>
      <c r="O804" s="47"/>
      <c r="P804" s="46"/>
      <c r="Q804" s="46"/>
      <c r="R804" s="45"/>
      <c r="S804" s="45"/>
      <c r="T804" s="45"/>
      <c r="U804" s="44"/>
    </row>
    <row r="805" spans="2:21" ht="13.5" customHeight="1" x14ac:dyDescent="0.2">
      <c r="B805" s="49"/>
      <c r="C805" s="50"/>
      <c r="D805" s="47"/>
      <c r="E805" s="47"/>
      <c r="F805" s="47"/>
      <c r="G805" s="47"/>
      <c r="H805" s="47"/>
      <c r="I805" s="46"/>
      <c r="J805" s="46"/>
      <c r="K805" s="47"/>
      <c r="L805" s="47"/>
      <c r="M805" s="47"/>
      <c r="N805" s="47"/>
      <c r="O805" s="47"/>
      <c r="P805" s="46"/>
      <c r="Q805" s="46"/>
      <c r="R805" s="45"/>
      <c r="S805" s="45"/>
      <c r="T805" s="45"/>
      <c r="U805" s="44"/>
    </row>
    <row r="806" spans="2:21" ht="13.5" customHeight="1" x14ac:dyDescent="0.2">
      <c r="B806" s="49"/>
      <c r="C806" s="50"/>
      <c r="D806" s="47"/>
      <c r="E806" s="47"/>
      <c r="F806" s="47"/>
      <c r="G806" s="47"/>
      <c r="H806" s="47"/>
      <c r="I806" s="46"/>
      <c r="J806" s="46"/>
      <c r="K806" s="47"/>
      <c r="L806" s="47"/>
      <c r="M806" s="47"/>
      <c r="N806" s="47"/>
      <c r="O806" s="47"/>
      <c r="P806" s="46"/>
      <c r="Q806" s="46"/>
      <c r="R806" s="45"/>
      <c r="S806" s="45"/>
      <c r="T806" s="45"/>
      <c r="U806" s="44"/>
    </row>
    <row r="807" spans="2:21" ht="13.5" customHeight="1" x14ac:dyDescent="0.2">
      <c r="B807" s="49"/>
      <c r="C807" s="50"/>
      <c r="D807" s="47"/>
      <c r="E807" s="47"/>
      <c r="F807" s="47"/>
      <c r="G807" s="47"/>
      <c r="H807" s="47"/>
      <c r="I807" s="46"/>
      <c r="J807" s="46"/>
      <c r="K807" s="47"/>
      <c r="L807" s="47"/>
      <c r="M807" s="47"/>
      <c r="N807" s="47"/>
      <c r="O807" s="47"/>
      <c r="P807" s="46"/>
      <c r="Q807" s="46"/>
      <c r="R807" s="45"/>
      <c r="S807" s="45"/>
      <c r="T807" s="45"/>
      <c r="U807" s="44"/>
    </row>
    <row r="808" spans="2:21" ht="13.5" customHeight="1" x14ac:dyDescent="0.2">
      <c r="B808" s="49"/>
      <c r="C808" s="50"/>
      <c r="D808" s="47"/>
      <c r="E808" s="47"/>
      <c r="F808" s="47"/>
      <c r="G808" s="47"/>
      <c r="H808" s="47"/>
      <c r="I808" s="46"/>
      <c r="J808" s="46"/>
      <c r="K808" s="47"/>
      <c r="L808" s="47"/>
      <c r="M808" s="47"/>
      <c r="N808" s="47"/>
      <c r="O808" s="47"/>
      <c r="P808" s="46"/>
      <c r="Q808" s="46"/>
      <c r="R808" s="45"/>
      <c r="S808" s="45"/>
      <c r="T808" s="45"/>
      <c r="U808" s="44"/>
    </row>
    <row r="809" spans="2:21" ht="13.5" customHeight="1" x14ac:dyDescent="0.2">
      <c r="B809" s="49"/>
      <c r="C809" s="50"/>
      <c r="D809" s="47"/>
      <c r="E809" s="47"/>
      <c r="F809" s="47"/>
      <c r="G809" s="47"/>
      <c r="H809" s="47"/>
      <c r="I809" s="46"/>
      <c r="J809" s="46"/>
      <c r="K809" s="47"/>
      <c r="L809" s="47"/>
      <c r="M809" s="47"/>
      <c r="N809" s="47"/>
      <c r="O809" s="47"/>
      <c r="P809" s="46"/>
      <c r="Q809" s="46"/>
      <c r="R809" s="45"/>
      <c r="S809" s="45"/>
      <c r="T809" s="45"/>
      <c r="U809" s="44"/>
    </row>
    <row r="810" spans="2:21" ht="13.5" customHeight="1" x14ac:dyDescent="0.2">
      <c r="B810" s="49"/>
      <c r="C810" s="48"/>
      <c r="D810" s="47"/>
      <c r="E810" s="47"/>
      <c r="F810" s="47"/>
      <c r="G810" s="47"/>
      <c r="H810" s="47"/>
      <c r="I810" s="46"/>
      <c r="J810" s="46"/>
      <c r="K810" s="47"/>
      <c r="L810" s="47"/>
      <c r="M810" s="47"/>
      <c r="N810" s="47"/>
      <c r="O810" s="47"/>
      <c r="P810" s="46"/>
      <c r="Q810" s="46"/>
      <c r="R810" s="45"/>
      <c r="S810" s="45"/>
      <c r="T810" s="45"/>
      <c r="U810" s="44"/>
    </row>
    <row r="811" spans="2:21" ht="13.5" customHeight="1" x14ac:dyDescent="0.2">
      <c r="B811" s="49"/>
      <c r="C811" s="48"/>
      <c r="D811" s="47"/>
      <c r="E811" s="47"/>
      <c r="F811" s="47"/>
      <c r="G811" s="47"/>
      <c r="H811" s="47"/>
      <c r="I811" s="46"/>
      <c r="J811" s="46"/>
      <c r="K811" s="47"/>
      <c r="L811" s="47"/>
      <c r="M811" s="47"/>
      <c r="N811" s="47"/>
      <c r="O811" s="47"/>
      <c r="P811" s="46"/>
      <c r="Q811" s="46"/>
      <c r="R811" s="45"/>
      <c r="S811" s="45"/>
      <c r="T811" s="45"/>
      <c r="U811" s="44"/>
    </row>
    <row r="812" spans="2:21" ht="12.75" customHeight="1" x14ac:dyDescent="0.2">
      <c r="B812" s="43"/>
      <c r="C812" s="42"/>
    </row>
    <row r="813" spans="2:21" ht="12.75" customHeight="1" x14ac:dyDescent="0.2">
      <c r="B813" s="43"/>
      <c r="C813" s="42"/>
    </row>
    <row r="814" spans="2:21" ht="12.75" customHeight="1" x14ac:dyDescent="0.2">
      <c r="B814" s="43"/>
      <c r="C814" s="42"/>
    </row>
    <row r="815" spans="2:21" ht="12.75" customHeight="1" x14ac:dyDescent="0.2">
      <c r="B815" s="43"/>
      <c r="C815" s="42"/>
    </row>
    <row r="816" spans="2:21" ht="12.75" customHeight="1" x14ac:dyDescent="0.2">
      <c r="B816" s="43"/>
      <c r="C816" s="42"/>
    </row>
    <row r="817" spans="2:3" ht="12.75" customHeight="1" x14ac:dyDescent="0.2">
      <c r="B817" s="43"/>
      <c r="C817" s="42"/>
    </row>
    <row r="818" spans="2:3" ht="12.75" customHeight="1" x14ac:dyDescent="0.2">
      <c r="B818" s="43"/>
      <c r="C818" s="42"/>
    </row>
    <row r="819" spans="2:3" ht="12.75" customHeight="1" x14ac:dyDescent="0.2">
      <c r="B819" s="43"/>
      <c r="C819" s="42"/>
    </row>
    <row r="820" spans="2:3" ht="12.75" customHeight="1" x14ac:dyDescent="0.2">
      <c r="B820" s="43"/>
      <c r="C820" s="42"/>
    </row>
    <row r="821" spans="2:3" ht="12.75" customHeight="1" x14ac:dyDescent="0.2">
      <c r="B821" s="43"/>
      <c r="C821" s="42"/>
    </row>
    <row r="822" spans="2:3" ht="12.75" customHeight="1" x14ac:dyDescent="0.2">
      <c r="B822" s="43"/>
      <c r="C822" s="42"/>
    </row>
    <row r="823" spans="2:3" ht="12.75" customHeight="1" x14ac:dyDescent="0.2">
      <c r="B823" s="43"/>
      <c r="C823" s="42"/>
    </row>
    <row r="824" spans="2:3" ht="12.75" customHeight="1" x14ac:dyDescent="0.2">
      <c r="B824" s="43"/>
      <c r="C824" s="42"/>
    </row>
    <row r="825" spans="2:3" ht="12.75" customHeight="1" x14ac:dyDescent="0.2">
      <c r="B825" s="43"/>
      <c r="C825" s="42"/>
    </row>
    <row r="826" spans="2:3" ht="12.75" customHeight="1" x14ac:dyDescent="0.2">
      <c r="B826" s="43"/>
      <c r="C826" s="42"/>
    </row>
    <row r="827" spans="2:3" ht="12.75" customHeight="1" x14ac:dyDescent="0.2">
      <c r="B827" s="43"/>
      <c r="C827" s="42"/>
    </row>
    <row r="828" spans="2:3" ht="12.75" customHeight="1" x14ac:dyDescent="0.2">
      <c r="B828" s="43"/>
      <c r="C828" s="42"/>
    </row>
    <row r="829" spans="2:3" ht="12.75" customHeight="1" x14ac:dyDescent="0.2">
      <c r="B829" s="43"/>
      <c r="C829" s="42"/>
    </row>
    <row r="830" spans="2:3" ht="12.75" customHeight="1" x14ac:dyDescent="0.2">
      <c r="B830" s="43"/>
      <c r="C830" s="42"/>
    </row>
    <row r="831" spans="2:3" ht="12.75" customHeight="1" x14ac:dyDescent="0.2">
      <c r="B831" s="43"/>
      <c r="C831" s="42"/>
    </row>
    <row r="832" spans="2:3" ht="12.75" customHeight="1" x14ac:dyDescent="0.2">
      <c r="B832" s="43"/>
      <c r="C832" s="42"/>
    </row>
  </sheetData>
  <sheetProtection selectLockedCells="1"/>
  <mergeCells count="562">
    <mergeCell ref="B720:B727"/>
    <mergeCell ref="C720:C723"/>
    <mergeCell ref="R720:R727"/>
    <mergeCell ref="S720:S727"/>
    <mergeCell ref="T720:T727"/>
    <mergeCell ref="U720:U727"/>
    <mergeCell ref="C724:C727"/>
    <mergeCell ref="B712:B719"/>
    <mergeCell ref="C712:C715"/>
    <mergeCell ref="R712:R719"/>
    <mergeCell ref="S712:S719"/>
    <mergeCell ref="T712:T719"/>
    <mergeCell ref="U712:U719"/>
    <mergeCell ref="C716:C719"/>
    <mergeCell ref="B704:B711"/>
    <mergeCell ref="C704:C707"/>
    <mergeCell ref="R704:R711"/>
    <mergeCell ref="S704:S711"/>
    <mergeCell ref="T704:T711"/>
    <mergeCell ref="U704:U711"/>
    <mergeCell ref="C708:C711"/>
    <mergeCell ref="B696:B703"/>
    <mergeCell ref="C696:C699"/>
    <mergeCell ref="R696:R703"/>
    <mergeCell ref="S696:S703"/>
    <mergeCell ref="T696:T703"/>
    <mergeCell ref="U696:U703"/>
    <mergeCell ref="C700:C703"/>
    <mergeCell ref="B688:B695"/>
    <mergeCell ref="C688:C691"/>
    <mergeCell ref="R688:R695"/>
    <mergeCell ref="S688:S695"/>
    <mergeCell ref="T688:T695"/>
    <mergeCell ref="U688:U695"/>
    <mergeCell ref="C692:C695"/>
    <mergeCell ref="B680:B687"/>
    <mergeCell ref="C680:C683"/>
    <mergeCell ref="R680:R687"/>
    <mergeCell ref="S680:S687"/>
    <mergeCell ref="T680:T687"/>
    <mergeCell ref="U680:U687"/>
    <mergeCell ref="C684:C687"/>
    <mergeCell ref="B672:B679"/>
    <mergeCell ref="C672:C675"/>
    <mergeCell ref="R672:R679"/>
    <mergeCell ref="S672:S679"/>
    <mergeCell ref="T672:T679"/>
    <mergeCell ref="U672:U679"/>
    <mergeCell ref="C676:C679"/>
    <mergeCell ref="B664:B671"/>
    <mergeCell ref="C664:C667"/>
    <mergeCell ref="R664:R671"/>
    <mergeCell ref="S664:S671"/>
    <mergeCell ref="T664:T671"/>
    <mergeCell ref="U664:U671"/>
    <mergeCell ref="C668:C671"/>
    <mergeCell ref="B656:B663"/>
    <mergeCell ref="C656:C659"/>
    <mergeCell ref="R656:R663"/>
    <mergeCell ref="S656:S663"/>
    <mergeCell ref="T656:T663"/>
    <mergeCell ref="U656:U663"/>
    <mergeCell ref="C660:C663"/>
    <mergeCell ref="B648:B655"/>
    <mergeCell ref="C648:C651"/>
    <mergeCell ref="R648:R655"/>
    <mergeCell ref="S648:S655"/>
    <mergeCell ref="T648:T655"/>
    <mergeCell ref="U648:U655"/>
    <mergeCell ref="C652:C655"/>
    <mergeCell ref="B640:B647"/>
    <mergeCell ref="C640:C643"/>
    <mergeCell ref="R640:R647"/>
    <mergeCell ref="S640:S647"/>
    <mergeCell ref="T640:T647"/>
    <mergeCell ref="U640:U647"/>
    <mergeCell ref="C644:C647"/>
    <mergeCell ref="B632:B639"/>
    <mergeCell ref="C632:C635"/>
    <mergeCell ref="R632:R639"/>
    <mergeCell ref="S632:S639"/>
    <mergeCell ref="T632:T639"/>
    <mergeCell ref="U632:U639"/>
    <mergeCell ref="C636:C639"/>
    <mergeCell ref="B624:B631"/>
    <mergeCell ref="C624:C627"/>
    <mergeCell ref="R624:R631"/>
    <mergeCell ref="S624:S631"/>
    <mergeCell ref="T624:T631"/>
    <mergeCell ref="U624:U631"/>
    <mergeCell ref="C628:C631"/>
    <mergeCell ref="B616:B623"/>
    <mergeCell ref="C616:C619"/>
    <mergeCell ref="R616:R623"/>
    <mergeCell ref="S616:S623"/>
    <mergeCell ref="T616:T623"/>
    <mergeCell ref="U616:U623"/>
    <mergeCell ref="C620:C623"/>
    <mergeCell ref="B608:B615"/>
    <mergeCell ref="C608:C611"/>
    <mergeCell ref="R608:R615"/>
    <mergeCell ref="S608:S615"/>
    <mergeCell ref="T608:T615"/>
    <mergeCell ref="U608:U615"/>
    <mergeCell ref="C612:C615"/>
    <mergeCell ref="B600:B607"/>
    <mergeCell ref="C600:C603"/>
    <mergeCell ref="R600:R607"/>
    <mergeCell ref="S600:S607"/>
    <mergeCell ref="T600:T607"/>
    <mergeCell ref="U600:U607"/>
    <mergeCell ref="C604:C607"/>
    <mergeCell ref="B592:B599"/>
    <mergeCell ref="C592:C595"/>
    <mergeCell ref="R592:R599"/>
    <mergeCell ref="S592:S599"/>
    <mergeCell ref="T592:T599"/>
    <mergeCell ref="U592:U599"/>
    <mergeCell ref="C596:C599"/>
    <mergeCell ref="B584:B591"/>
    <mergeCell ref="C584:C587"/>
    <mergeCell ref="R584:R591"/>
    <mergeCell ref="S584:S591"/>
    <mergeCell ref="T584:T591"/>
    <mergeCell ref="U584:U591"/>
    <mergeCell ref="C588:C591"/>
    <mergeCell ref="B576:B583"/>
    <mergeCell ref="C576:C579"/>
    <mergeCell ref="R576:R583"/>
    <mergeCell ref="S576:S583"/>
    <mergeCell ref="T576:T583"/>
    <mergeCell ref="U576:U583"/>
    <mergeCell ref="C580:C583"/>
    <mergeCell ref="B568:B575"/>
    <mergeCell ref="C568:C571"/>
    <mergeCell ref="R568:R575"/>
    <mergeCell ref="S568:S575"/>
    <mergeCell ref="T568:T575"/>
    <mergeCell ref="U568:U575"/>
    <mergeCell ref="C572:C575"/>
    <mergeCell ref="B560:B567"/>
    <mergeCell ref="C560:C563"/>
    <mergeCell ref="R560:R567"/>
    <mergeCell ref="S560:S567"/>
    <mergeCell ref="T560:T567"/>
    <mergeCell ref="U560:U567"/>
    <mergeCell ref="C564:C567"/>
    <mergeCell ref="B552:B559"/>
    <mergeCell ref="C552:C555"/>
    <mergeCell ref="R552:R559"/>
    <mergeCell ref="S552:S559"/>
    <mergeCell ref="T552:T559"/>
    <mergeCell ref="U552:U559"/>
    <mergeCell ref="C556:C559"/>
    <mergeCell ref="B544:B551"/>
    <mergeCell ref="C544:C547"/>
    <mergeCell ref="R544:R551"/>
    <mergeCell ref="S544:S551"/>
    <mergeCell ref="T544:T551"/>
    <mergeCell ref="U544:U551"/>
    <mergeCell ref="C548:C551"/>
    <mergeCell ref="B536:B543"/>
    <mergeCell ref="C536:C539"/>
    <mergeCell ref="R536:R543"/>
    <mergeCell ref="S536:S543"/>
    <mergeCell ref="T536:T543"/>
    <mergeCell ref="U536:U543"/>
    <mergeCell ref="C540:C543"/>
    <mergeCell ref="B528:B535"/>
    <mergeCell ref="C528:C531"/>
    <mergeCell ref="R528:R535"/>
    <mergeCell ref="S528:S535"/>
    <mergeCell ref="T528:T535"/>
    <mergeCell ref="U528:U535"/>
    <mergeCell ref="C532:C535"/>
    <mergeCell ref="B520:B527"/>
    <mergeCell ref="C520:C523"/>
    <mergeCell ref="R520:R527"/>
    <mergeCell ref="S520:S527"/>
    <mergeCell ref="T520:T527"/>
    <mergeCell ref="U520:U527"/>
    <mergeCell ref="C524:C527"/>
    <mergeCell ref="B496:B503"/>
    <mergeCell ref="C496:C499"/>
    <mergeCell ref="R496:R503"/>
    <mergeCell ref="S496:S503"/>
    <mergeCell ref="T496:T503"/>
    <mergeCell ref="U496:U503"/>
    <mergeCell ref="C500:C503"/>
    <mergeCell ref="B512:B519"/>
    <mergeCell ref="C512:C515"/>
    <mergeCell ref="R512:R519"/>
    <mergeCell ref="S512:S519"/>
    <mergeCell ref="T512:T519"/>
    <mergeCell ref="U512:U519"/>
    <mergeCell ref="C516:C519"/>
    <mergeCell ref="B504:B511"/>
    <mergeCell ref="C504:C507"/>
    <mergeCell ref="R504:R511"/>
    <mergeCell ref="S504:S511"/>
    <mergeCell ref="T504:T511"/>
    <mergeCell ref="U504:U511"/>
    <mergeCell ref="C508:C511"/>
    <mergeCell ref="B488:B495"/>
    <mergeCell ref="C488:C491"/>
    <mergeCell ref="R488:R495"/>
    <mergeCell ref="S488:S495"/>
    <mergeCell ref="T488:T495"/>
    <mergeCell ref="U120:U127"/>
    <mergeCell ref="C124:C127"/>
    <mergeCell ref="C112:C115"/>
    <mergeCell ref="R112:R119"/>
    <mergeCell ref="S112:S119"/>
    <mergeCell ref="T112:T119"/>
    <mergeCell ref="C116:C119"/>
    <mergeCell ref="B112:B119"/>
    <mergeCell ref="U112:U119"/>
    <mergeCell ref="B160:B167"/>
    <mergeCell ref="B168:B175"/>
    <mergeCell ref="B176:B183"/>
    <mergeCell ref="B184:B191"/>
    <mergeCell ref="B192:B199"/>
    <mergeCell ref="U488:U495"/>
    <mergeCell ref="C492:C495"/>
    <mergeCell ref="B120:B127"/>
    <mergeCell ref="B128:B135"/>
    <mergeCell ref="B136:B143"/>
    <mergeCell ref="A1:U1"/>
    <mergeCell ref="B88:B95"/>
    <mergeCell ref="B96:B103"/>
    <mergeCell ref="C96:C99"/>
    <mergeCell ref="R96:R103"/>
    <mergeCell ref="S96:S103"/>
    <mergeCell ref="U88:U95"/>
    <mergeCell ref="R88:R95"/>
    <mergeCell ref="T104:T111"/>
    <mergeCell ref="C108:C111"/>
    <mergeCell ref="T96:T103"/>
    <mergeCell ref="U96:U103"/>
    <mergeCell ref="C100:C103"/>
    <mergeCell ref="B104:B111"/>
    <mergeCell ref="U104:U111"/>
    <mergeCell ref="C104:C107"/>
    <mergeCell ref="R104:R111"/>
    <mergeCell ref="S104:S111"/>
    <mergeCell ref="S88:S95"/>
    <mergeCell ref="T88:T95"/>
    <mergeCell ref="C88:C91"/>
    <mergeCell ref="C92:C95"/>
    <mergeCell ref="B85:U86"/>
    <mergeCell ref="B280:B287"/>
    <mergeCell ref="B288:B295"/>
    <mergeCell ref="B296:B303"/>
    <mergeCell ref="B304:B311"/>
    <mergeCell ref="B312:B319"/>
    <mergeCell ref="B360:B367"/>
    <mergeCell ref="B368:B375"/>
    <mergeCell ref="B376:B383"/>
    <mergeCell ref="B144:B151"/>
    <mergeCell ref="B152:B159"/>
    <mergeCell ref="B240:B247"/>
    <mergeCell ref="B248:B255"/>
    <mergeCell ref="B256:B263"/>
    <mergeCell ref="B264:B271"/>
    <mergeCell ref="B272:B279"/>
    <mergeCell ref="B200:B207"/>
    <mergeCell ref="B208:B215"/>
    <mergeCell ref="B216:B223"/>
    <mergeCell ref="B224:B231"/>
    <mergeCell ref="B232:B239"/>
    <mergeCell ref="B384:B391"/>
    <mergeCell ref="B392:B399"/>
    <mergeCell ref="B320:B327"/>
    <mergeCell ref="B328:B335"/>
    <mergeCell ref="B336:B343"/>
    <mergeCell ref="B344:B351"/>
    <mergeCell ref="B472:B479"/>
    <mergeCell ref="B400:B407"/>
    <mergeCell ref="B408:B415"/>
    <mergeCell ref="B416:B423"/>
    <mergeCell ref="B424:B431"/>
    <mergeCell ref="B432:B439"/>
    <mergeCell ref="B352:B359"/>
    <mergeCell ref="B480:B487"/>
    <mergeCell ref="C120:C123"/>
    <mergeCell ref="R120:R127"/>
    <mergeCell ref="R224:R231"/>
    <mergeCell ref="C240:C243"/>
    <mergeCell ref="R240:R247"/>
    <mergeCell ref="C256:C259"/>
    <mergeCell ref="R256:R263"/>
    <mergeCell ref="C280:C283"/>
    <mergeCell ref="C284:C287"/>
    <mergeCell ref="C288:C291"/>
    <mergeCell ref="C292:C295"/>
    <mergeCell ref="C308:C311"/>
    <mergeCell ref="C312:C315"/>
    <mergeCell ref="C316:C319"/>
    <mergeCell ref="C320:C323"/>
    <mergeCell ref="C324:C327"/>
    <mergeCell ref="C340:C343"/>
    <mergeCell ref="R344:R351"/>
    <mergeCell ref="R376:R383"/>
    <mergeCell ref="C408:C411"/>
    <mergeCell ref="C412:C415"/>
    <mergeCell ref="C416:C419"/>
    <mergeCell ref="C420:C423"/>
    <mergeCell ref="S120:S127"/>
    <mergeCell ref="T120:T127"/>
    <mergeCell ref="C136:C139"/>
    <mergeCell ref="B440:B447"/>
    <mergeCell ref="B448:B455"/>
    <mergeCell ref="B456:B463"/>
    <mergeCell ref="B464:B471"/>
    <mergeCell ref="C128:C131"/>
    <mergeCell ref="R128:R135"/>
    <mergeCell ref="S128:S135"/>
    <mergeCell ref="T128:T135"/>
    <mergeCell ref="C152:C155"/>
    <mergeCell ref="R152:R159"/>
    <mergeCell ref="S152:S159"/>
    <mergeCell ref="T152:T159"/>
    <mergeCell ref="C176:C179"/>
    <mergeCell ref="R176:R183"/>
    <mergeCell ref="S176:S183"/>
    <mergeCell ref="T176:T183"/>
    <mergeCell ref="C200:C203"/>
    <mergeCell ref="R200:R207"/>
    <mergeCell ref="S200:S207"/>
    <mergeCell ref="T200:T207"/>
    <mergeCell ref="C224:C227"/>
    <mergeCell ref="U128:U135"/>
    <mergeCell ref="C132:C135"/>
    <mergeCell ref="S144:S151"/>
    <mergeCell ref="T144:T151"/>
    <mergeCell ref="U144:U151"/>
    <mergeCell ref="C148:C151"/>
    <mergeCell ref="R136:R143"/>
    <mergeCell ref="S136:S143"/>
    <mergeCell ref="T136:T143"/>
    <mergeCell ref="U136:U143"/>
    <mergeCell ref="C140:C143"/>
    <mergeCell ref="C144:C147"/>
    <mergeCell ref="R144:R151"/>
    <mergeCell ref="U152:U159"/>
    <mergeCell ref="C156:C159"/>
    <mergeCell ref="C160:C163"/>
    <mergeCell ref="R160:R167"/>
    <mergeCell ref="S160:S167"/>
    <mergeCell ref="T160:T167"/>
    <mergeCell ref="U160:U167"/>
    <mergeCell ref="C164:C167"/>
    <mergeCell ref="C168:C171"/>
    <mergeCell ref="R168:R175"/>
    <mergeCell ref="S168:S175"/>
    <mergeCell ref="T168:T175"/>
    <mergeCell ref="U168:U175"/>
    <mergeCell ref="C172:C175"/>
    <mergeCell ref="U176:U183"/>
    <mergeCell ref="C180:C183"/>
    <mergeCell ref="C184:C187"/>
    <mergeCell ref="R184:R191"/>
    <mergeCell ref="S184:S191"/>
    <mergeCell ref="T184:T191"/>
    <mergeCell ref="U184:U191"/>
    <mergeCell ref="C188:C191"/>
    <mergeCell ref="C192:C195"/>
    <mergeCell ref="R192:R199"/>
    <mergeCell ref="S192:S199"/>
    <mergeCell ref="T192:T199"/>
    <mergeCell ref="U192:U199"/>
    <mergeCell ref="C196:C199"/>
    <mergeCell ref="U200:U207"/>
    <mergeCell ref="C204:C207"/>
    <mergeCell ref="C208:C211"/>
    <mergeCell ref="R208:R215"/>
    <mergeCell ref="S208:S215"/>
    <mergeCell ref="T208:T215"/>
    <mergeCell ref="U208:U215"/>
    <mergeCell ref="C212:C215"/>
    <mergeCell ref="C216:C219"/>
    <mergeCell ref="R216:R223"/>
    <mergeCell ref="S216:S223"/>
    <mergeCell ref="T216:T223"/>
    <mergeCell ref="U216:U223"/>
    <mergeCell ref="C220:C223"/>
    <mergeCell ref="S224:S231"/>
    <mergeCell ref="T224:T231"/>
    <mergeCell ref="U224:U231"/>
    <mergeCell ref="C228:C231"/>
    <mergeCell ref="C232:C235"/>
    <mergeCell ref="R232:R239"/>
    <mergeCell ref="S232:S239"/>
    <mergeCell ref="T232:T239"/>
    <mergeCell ref="U232:U239"/>
    <mergeCell ref="C236:C239"/>
    <mergeCell ref="S240:S247"/>
    <mergeCell ref="T240:T247"/>
    <mergeCell ref="U240:U247"/>
    <mergeCell ref="C244:C247"/>
    <mergeCell ref="C248:C251"/>
    <mergeCell ref="R248:R255"/>
    <mergeCell ref="S248:S255"/>
    <mergeCell ref="T248:T255"/>
    <mergeCell ref="U248:U255"/>
    <mergeCell ref="C252:C255"/>
    <mergeCell ref="S256:S263"/>
    <mergeCell ref="T256:T263"/>
    <mergeCell ref="U256:U263"/>
    <mergeCell ref="C260:C263"/>
    <mergeCell ref="S272:S279"/>
    <mergeCell ref="T272:T279"/>
    <mergeCell ref="U272:U279"/>
    <mergeCell ref="C276:C279"/>
    <mergeCell ref="C264:C267"/>
    <mergeCell ref="R264:R271"/>
    <mergeCell ref="S264:S271"/>
    <mergeCell ref="T264:T271"/>
    <mergeCell ref="U264:U271"/>
    <mergeCell ref="C268:C271"/>
    <mergeCell ref="C272:C275"/>
    <mergeCell ref="R272:R279"/>
    <mergeCell ref="T288:T295"/>
    <mergeCell ref="U288:U295"/>
    <mergeCell ref="R280:R287"/>
    <mergeCell ref="S280:S287"/>
    <mergeCell ref="T280:T287"/>
    <mergeCell ref="U280:U287"/>
    <mergeCell ref="C296:C299"/>
    <mergeCell ref="C300:C303"/>
    <mergeCell ref="C304:C307"/>
    <mergeCell ref="R288:R295"/>
    <mergeCell ref="S288:S295"/>
    <mergeCell ref="T304:T311"/>
    <mergeCell ref="U304:U311"/>
    <mergeCell ref="R296:R303"/>
    <mergeCell ref="S296:S303"/>
    <mergeCell ref="T296:T303"/>
    <mergeCell ref="U296:U303"/>
    <mergeCell ref="R304:R311"/>
    <mergeCell ref="S304:S311"/>
    <mergeCell ref="T352:T359"/>
    <mergeCell ref="U352:U359"/>
    <mergeCell ref="T320:T327"/>
    <mergeCell ref="U320:U327"/>
    <mergeCell ref="R312:R319"/>
    <mergeCell ref="S312:S319"/>
    <mergeCell ref="T312:T319"/>
    <mergeCell ref="U312:U319"/>
    <mergeCell ref="C328:C331"/>
    <mergeCell ref="C332:C335"/>
    <mergeCell ref="C336:C339"/>
    <mergeCell ref="R320:R327"/>
    <mergeCell ref="S320:S327"/>
    <mergeCell ref="T336:T343"/>
    <mergeCell ref="U336:U343"/>
    <mergeCell ref="R328:R335"/>
    <mergeCell ref="S328:S335"/>
    <mergeCell ref="T328:T335"/>
    <mergeCell ref="U328:U335"/>
    <mergeCell ref="R336:R343"/>
    <mergeCell ref="S336:S343"/>
    <mergeCell ref="U384:U391"/>
    <mergeCell ref="R400:R407"/>
    <mergeCell ref="S400:S407"/>
    <mergeCell ref="S344:S351"/>
    <mergeCell ref="T344:T351"/>
    <mergeCell ref="U344:U351"/>
    <mergeCell ref="C360:C363"/>
    <mergeCell ref="C364:C367"/>
    <mergeCell ref="C368:C371"/>
    <mergeCell ref="R352:R359"/>
    <mergeCell ref="S352:S359"/>
    <mergeCell ref="T368:T375"/>
    <mergeCell ref="U368:U375"/>
    <mergeCell ref="R360:R367"/>
    <mergeCell ref="S360:S367"/>
    <mergeCell ref="T360:T367"/>
    <mergeCell ref="U360:U367"/>
    <mergeCell ref="R368:R375"/>
    <mergeCell ref="S368:S375"/>
    <mergeCell ref="C344:C347"/>
    <mergeCell ref="C348:C351"/>
    <mergeCell ref="C352:C355"/>
    <mergeCell ref="C356:C359"/>
    <mergeCell ref="C372:C375"/>
    <mergeCell ref="C404:C407"/>
    <mergeCell ref="C424:C427"/>
    <mergeCell ref="C428:C431"/>
    <mergeCell ref="S376:S383"/>
    <mergeCell ref="T376:T383"/>
    <mergeCell ref="U376:U383"/>
    <mergeCell ref="C392:C395"/>
    <mergeCell ref="C396:C399"/>
    <mergeCell ref="C400:C403"/>
    <mergeCell ref="R416:R423"/>
    <mergeCell ref="S416:S423"/>
    <mergeCell ref="C376:C379"/>
    <mergeCell ref="C380:C383"/>
    <mergeCell ref="C384:C387"/>
    <mergeCell ref="C388:C391"/>
    <mergeCell ref="R384:R391"/>
    <mergeCell ref="S384:S391"/>
    <mergeCell ref="T400:T407"/>
    <mergeCell ref="U400:U407"/>
    <mergeCell ref="R392:R399"/>
    <mergeCell ref="S392:S399"/>
    <mergeCell ref="T392:T399"/>
    <mergeCell ref="U392:U399"/>
    <mergeCell ref="T384:T391"/>
    <mergeCell ref="U432:U439"/>
    <mergeCell ref="R424:R431"/>
    <mergeCell ref="S424:S431"/>
    <mergeCell ref="T424:T431"/>
    <mergeCell ref="U424:U431"/>
    <mergeCell ref="T416:T423"/>
    <mergeCell ref="U416:U423"/>
    <mergeCell ref="C440:C443"/>
    <mergeCell ref="R408:R415"/>
    <mergeCell ref="S408:S415"/>
    <mergeCell ref="T408:T415"/>
    <mergeCell ref="U408:U415"/>
    <mergeCell ref="C444:C447"/>
    <mergeCell ref="C448:C451"/>
    <mergeCell ref="C452:C455"/>
    <mergeCell ref="R432:R439"/>
    <mergeCell ref="S432:S439"/>
    <mergeCell ref="R448:R455"/>
    <mergeCell ref="S448:S455"/>
    <mergeCell ref="T448:T455"/>
    <mergeCell ref="C432:C435"/>
    <mergeCell ref="C436:C439"/>
    <mergeCell ref="T432:T439"/>
    <mergeCell ref="U448:U455"/>
    <mergeCell ref="R440:R447"/>
    <mergeCell ref="S440:S447"/>
    <mergeCell ref="T440:T447"/>
    <mergeCell ref="U440:U447"/>
    <mergeCell ref="T480:T487"/>
    <mergeCell ref="U480:U487"/>
    <mergeCell ref="R472:R479"/>
    <mergeCell ref="S472:S479"/>
    <mergeCell ref="T472:T479"/>
    <mergeCell ref="U472:U479"/>
    <mergeCell ref="T464:T471"/>
    <mergeCell ref="U464:U471"/>
    <mergeCell ref="T456:T463"/>
    <mergeCell ref="U456:U463"/>
    <mergeCell ref="C456:C459"/>
    <mergeCell ref="C460:C463"/>
    <mergeCell ref="C464:C467"/>
    <mergeCell ref="C468:C471"/>
    <mergeCell ref="R480:R487"/>
    <mergeCell ref="S480:S487"/>
    <mergeCell ref="C472:C475"/>
    <mergeCell ref="C476:C479"/>
    <mergeCell ref="C480:C483"/>
    <mergeCell ref="C484:C487"/>
    <mergeCell ref="R464:R471"/>
    <mergeCell ref="S464:S471"/>
    <mergeCell ref="R456:R463"/>
    <mergeCell ref="S456:S463"/>
  </mergeCells>
  <conditionalFormatting sqref="A3:U83">
    <cfRule type="containsErrors" dxfId="9" priority="5">
      <formula>ISERROR(A3)</formula>
    </cfRule>
  </conditionalFormatting>
  <conditionalFormatting sqref="T3:T42">
    <cfRule type="cellIs" dxfId="8" priority="2" operator="lessThan">
      <formula>479.99</formula>
    </cfRule>
    <cfRule type="cellIs" dxfId="7" priority="3" operator="between">
      <formula>480</formula>
      <formula>499.9</formula>
    </cfRule>
    <cfRule type="cellIs" dxfId="6" priority="4" operator="greaterThan">
      <formula>499.99</formula>
    </cfRule>
  </conditionalFormatting>
  <conditionalFormatting sqref="D3:S46">
    <cfRule type="cellIs" dxfId="5" priority="1" operator="greaterThan">
      <formula>499</formula>
    </cfRule>
  </conditionalFormatting>
  <pageMargins left="0.25" right="0.25" top="0.75" bottom="0.75" header="0.3" footer="0.3"/>
  <pageSetup paperSize="9" orientation="landscape" r:id="rId1"/>
  <headerFooter alignWithMargins="0"/>
  <ignoredErrors>
    <ignoredError sqref="A26 N25:U81 C26:D26 A27:D42 A3:D25 O3:U3 F3:L81 E3:E25 O4:U24 N4:N24 M3:N3 M4:M24 M25:M47 E26:E52 E53:E81 M48:M81 A44:D81 A43:B43 D43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51"/>
  <sheetViews>
    <sheetView topLeftCell="A2467" zoomScaleNormal="100" workbookViewId="0">
      <selection activeCell="U2483" sqref="U2483"/>
    </sheetView>
  </sheetViews>
  <sheetFormatPr defaultRowHeight="15" x14ac:dyDescent="0.25"/>
  <cols>
    <col min="1" max="1" width="8.5703125" style="192" customWidth="1"/>
    <col min="2" max="2" width="11.7109375" style="192" customWidth="1"/>
    <col min="3" max="3" width="6.28515625" style="192" customWidth="1"/>
    <col min="4" max="10" width="7.28515625" style="192" customWidth="1"/>
    <col min="11" max="11" width="8.5703125" style="192" customWidth="1"/>
    <col min="12" max="12" width="11.7109375" style="192" customWidth="1"/>
    <col min="13" max="13" width="6.28515625" style="192" customWidth="1"/>
    <col min="14" max="20" width="7.28515625" style="192" customWidth="1"/>
    <col min="21" max="21" width="6" style="192" customWidth="1"/>
    <col min="22" max="22" width="6.42578125" style="192" customWidth="1"/>
    <col min="23" max="23" width="7" style="192" customWidth="1"/>
    <col min="24" max="24" width="7.140625" style="192" customWidth="1"/>
    <col min="25" max="25" width="6.140625" style="192" customWidth="1"/>
    <col min="26" max="26" width="7.7109375" style="192" customWidth="1"/>
    <col min="27" max="31" width="6.28515625" style="192" customWidth="1"/>
    <col min="32" max="16384" width="9.140625" style="192"/>
  </cols>
  <sheetData>
    <row r="1" spans="1:25" ht="24.75" customHeight="1" x14ac:dyDescent="0.35">
      <c r="A1" s="6"/>
      <c r="B1" s="523" t="s">
        <v>18</v>
      </c>
      <c r="C1" s="523"/>
      <c r="D1" s="524" t="s">
        <v>0</v>
      </c>
      <c r="E1" s="524"/>
      <c r="F1" s="524"/>
      <c r="G1" s="524"/>
      <c r="H1" s="524"/>
      <c r="I1" s="524"/>
      <c r="J1" s="94" t="s">
        <v>48</v>
      </c>
      <c r="K1" s="190" t="s">
        <v>1</v>
      </c>
      <c r="L1" s="525" t="s">
        <v>21</v>
      </c>
      <c r="M1" s="525"/>
      <c r="N1" s="525"/>
      <c r="O1" s="526" t="s">
        <v>2</v>
      </c>
      <c r="P1" s="526"/>
      <c r="Q1" s="527"/>
      <c r="R1" s="528"/>
      <c r="S1" s="528"/>
      <c r="T1" s="191"/>
    </row>
    <row r="2" spans="1:25" ht="16.5" customHeight="1" thickBot="1" x14ac:dyDescent="0.3">
      <c r="A2" s="7"/>
      <c r="B2" s="16"/>
      <c r="C2" s="16"/>
      <c r="D2" s="15"/>
      <c r="E2" s="15"/>
      <c r="F2" s="15"/>
      <c r="G2" s="15"/>
      <c r="H2" s="15"/>
      <c r="I2" s="15"/>
      <c r="J2" s="2"/>
      <c r="K2" s="2"/>
      <c r="L2" s="2"/>
      <c r="M2" s="2"/>
      <c r="N2" s="2"/>
      <c r="O2" s="2"/>
      <c r="P2" s="2"/>
      <c r="Q2" s="2"/>
      <c r="R2" s="2"/>
      <c r="S2" s="2"/>
      <c r="T2" s="191"/>
    </row>
    <row r="3" spans="1:25" ht="26.25" customHeight="1" thickBot="1" x14ac:dyDescent="0.3">
      <c r="A3" s="1" t="s">
        <v>3</v>
      </c>
      <c r="B3" s="535" t="s">
        <v>143</v>
      </c>
      <c r="C3" s="535"/>
      <c r="D3" s="535"/>
      <c r="E3" s="535"/>
      <c r="F3" s="535"/>
      <c r="G3" s="535"/>
      <c r="H3" s="535"/>
      <c r="I3" s="536"/>
      <c r="J3" s="537">
        <f>G19-Q19</f>
        <v>-35</v>
      </c>
      <c r="K3" s="11" t="s">
        <v>4</v>
      </c>
      <c r="L3" s="535" t="s">
        <v>185</v>
      </c>
      <c r="M3" s="535"/>
      <c r="N3" s="535"/>
      <c r="O3" s="535"/>
      <c r="P3" s="535"/>
      <c r="Q3" s="535"/>
      <c r="R3" s="535"/>
      <c r="S3" s="536"/>
      <c r="T3" s="191"/>
    </row>
    <row r="4" spans="1:25" ht="9" hidden="1" customHeight="1" thickBot="1" x14ac:dyDescent="0.3">
      <c r="A4" s="7"/>
      <c r="B4" s="2"/>
      <c r="C4" s="2"/>
      <c r="D4" s="2"/>
      <c r="E4" s="2"/>
      <c r="F4" s="2"/>
      <c r="G4" s="2"/>
      <c r="H4" s="2"/>
      <c r="I4" s="2"/>
      <c r="J4" s="538"/>
      <c r="K4" s="2"/>
      <c r="L4" s="2"/>
      <c r="M4" s="2"/>
      <c r="N4" s="2"/>
      <c r="O4" s="2"/>
      <c r="P4" s="2"/>
      <c r="Q4" s="2"/>
      <c r="R4" s="2"/>
      <c r="S4" s="2"/>
      <c r="T4" s="191"/>
    </row>
    <row r="5" spans="1:25" ht="15" customHeight="1" x14ac:dyDescent="0.25">
      <c r="A5" s="540" t="s">
        <v>5</v>
      </c>
      <c r="B5" s="541"/>
      <c r="C5" s="542" t="s">
        <v>6</v>
      </c>
      <c r="D5" s="544" t="s">
        <v>7</v>
      </c>
      <c r="E5" s="545"/>
      <c r="F5" s="545"/>
      <c r="G5" s="546"/>
      <c r="H5" s="544" t="s">
        <v>8</v>
      </c>
      <c r="I5" s="546"/>
      <c r="J5" s="538"/>
      <c r="K5" s="540" t="s">
        <v>5</v>
      </c>
      <c r="L5" s="541"/>
      <c r="M5" s="542" t="s">
        <v>6</v>
      </c>
      <c r="N5" s="544" t="s">
        <v>7</v>
      </c>
      <c r="O5" s="545"/>
      <c r="P5" s="545"/>
      <c r="Q5" s="546"/>
      <c r="R5" s="544" t="s">
        <v>8</v>
      </c>
      <c r="S5" s="546"/>
      <c r="T5" s="191"/>
    </row>
    <row r="6" spans="1:25" ht="15.75" thickBot="1" x14ac:dyDescent="0.3">
      <c r="A6" s="547"/>
      <c r="B6" s="548"/>
      <c r="C6" s="543"/>
      <c r="D6" s="110" t="s">
        <v>9</v>
      </c>
      <c r="E6" s="111" t="s">
        <v>10</v>
      </c>
      <c r="F6" s="111" t="s">
        <v>11</v>
      </c>
      <c r="G6" s="112" t="s">
        <v>12</v>
      </c>
      <c r="H6" s="113" t="s">
        <v>13</v>
      </c>
      <c r="I6" s="114" t="s">
        <v>14</v>
      </c>
      <c r="J6" s="539"/>
      <c r="K6" s="547"/>
      <c r="L6" s="548"/>
      <c r="M6" s="543"/>
      <c r="N6" s="110" t="s">
        <v>9</v>
      </c>
      <c r="O6" s="111" t="s">
        <v>10</v>
      </c>
      <c r="P6" s="111" t="s">
        <v>11</v>
      </c>
      <c r="Q6" s="112" t="s">
        <v>12</v>
      </c>
      <c r="R6" s="113" t="s">
        <v>13</v>
      </c>
      <c r="S6" s="114" t="s">
        <v>14</v>
      </c>
      <c r="T6" s="191"/>
    </row>
    <row r="7" spans="1:25" ht="9" customHeight="1" thickBot="1" x14ac:dyDescent="0.3">
      <c r="A7" s="7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191"/>
    </row>
    <row r="8" spans="1:25" x14ac:dyDescent="0.25">
      <c r="A8" s="531" t="s">
        <v>212</v>
      </c>
      <c r="B8" s="532"/>
      <c r="C8" s="3">
        <v>1</v>
      </c>
      <c r="D8" s="193">
        <v>90</v>
      </c>
      <c r="E8" s="194">
        <v>36</v>
      </c>
      <c r="F8" s="194">
        <v>2</v>
      </c>
      <c r="G8" s="32">
        <f>D8+E8</f>
        <v>126</v>
      </c>
      <c r="H8" s="33">
        <f>IF(AND(G8=Q8,G8&gt;1),0.5,IF(G8&gt;Q8,1,0))</f>
        <v>1</v>
      </c>
      <c r="I8" s="8"/>
      <c r="J8" s="2"/>
      <c r="K8" s="531" t="s">
        <v>216</v>
      </c>
      <c r="L8" s="532"/>
      <c r="M8" s="3">
        <v>1</v>
      </c>
      <c r="N8" s="193">
        <v>93</v>
      </c>
      <c r="O8" s="194">
        <v>26</v>
      </c>
      <c r="P8" s="194">
        <v>5</v>
      </c>
      <c r="Q8" s="32">
        <f>SUM(N8:O8)</f>
        <v>119</v>
      </c>
      <c r="R8" s="33">
        <f>IF(AND(Q8=G8,Q8&gt;1),0.5,IF(Q8&gt;G8,1,0))</f>
        <v>0</v>
      </c>
      <c r="S8" s="8"/>
      <c r="U8" s="195" t="s">
        <v>124</v>
      </c>
      <c r="V8" s="195">
        <f>G8</f>
        <v>126</v>
      </c>
      <c r="W8" s="195">
        <f>G9</f>
        <v>102</v>
      </c>
      <c r="X8" s="195">
        <f>G10</f>
        <v>139</v>
      </c>
      <c r="Y8" s="195">
        <f>G11</f>
        <v>138</v>
      </c>
    </row>
    <row r="9" spans="1:25" x14ac:dyDescent="0.25">
      <c r="A9" s="533"/>
      <c r="B9" s="534"/>
      <c r="C9" s="4">
        <v>2</v>
      </c>
      <c r="D9" s="196">
        <v>79</v>
      </c>
      <c r="E9" s="197">
        <v>23</v>
      </c>
      <c r="F9" s="197">
        <v>6</v>
      </c>
      <c r="G9" s="34">
        <f t="shared" ref="G9:G11" si="0">D9+E9</f>
        <v>102</v>
      </c>
      <c r="H9" s="35">
        <f t="shared" ref="H9:H11" si="1">IF(AND(G9=Q9,G9&gt;1),0.5,IF(G9&gt;Q9,1,0))</f>
        <v>0</v>
      </c>
      <c r="I9" s="8"/>
      <c r="J9" s="2"/>
      <c r="K9" s="533"/>
      <c r="L9" s="534"/>
      <c r="M9" s="4">
        <v>2</v>
      </c>
      <c r="N9" s="196">
        <v>78</v>
      </c>
      <c r="O9" s="197">
        <v>53</v>
      </c>
      <c r="P9" s="197">
        <v>0</v>
      </c>
      <c r="Q9" s="34">
        <f t="shared" ref="Q9:Q11" si="2">SUM(N9:O9)</f>
        <v>131</v>
      </c>
      <c r="R9" s="35">
        <f t="shared" ref="R9:R11" si="3">IF(AND(Q9=G9,Q9&gt;1),0.5,IF(Q9&gt;G9,1,0))</f>
        <v>1</v>
      </c>
      <c r="S9" s="8"/>
      <c r="U9" s="195" t="s">
        <v>125</v>
      </c>
      <c r="V9" s="195">
        <f>G13</f>
        <v>112</v>
      </c>
      <c r="W9" s="195">
        <f>G14</f>
        <v>115</v>
      </c>
      <c r="X9" s="195">
        <f>G15</f>
        <v>111</v>
      </c>
      <c r="Y9" s="195">
        <f>G16</f>
        <v>117</v>
      </c>
    </row>
    <row r="10" spans="1:25" ht="15.75" thickBot="1" x14ac:dyDescent="0.3">
      <c r="A10" s="517" t="s">
        <v>213</v>
      </c>
      <c r="B10" s="518"/>
      <c r="C10" s="4">
        <v>3</v>
      </c>
      <c r="D10" s="196">
        <v>97</v>
      </c>
      <c r="E10" s="197">
        <v>42</v>
      </c>
      <c r="F10" s="197">
        <v>1</v>
      </c>
      <c r="G10" s="34">
        <f t="shared" si="0"/>
        <v>139</v>
      </c>
      <c r="H10" s="35">
        <f t="shared" si="1"/>
        <v>1</v>
      </c>
      <c r="I10" s="13">
        <f>H12*1000+G12</f>
        <v>3505</v>
      </c>
      <c r="J10" s="2"/>
      <c r="K10" s="517" t="s">
        <v>217</v>
      </c>
      <c r="L10" s="518"/>
      <c r="M10" s="4">
        <v>3</v>
      </c>
      <c r="N10" s="196">
        <v>76</v>
      </c>
      <c r="O10" s="197">
        <v>27</v>
      </c>
      <c r="P10" s="197">
        <v>5</v>
      </c>
      <c r="Q10" s="34">
        <f t="shared" si="2"/>
        <v>103</v>
      </c>
      <c r="R10" s="35">
        <f t="shared" si="3"/>
        <v>0</v>
      </c>
      <c r="S10" s="13">
        <f>R12*1000+Q12</f>
        <v>1480</v>
      </c>
      <c r="T10" s="191"/>
      <c r="U10" s="195" t="s">
        <v>126</v>
      </c>
      <c r="V10" s="195">
        <f>Q8</f>
        <v>119</v>
      </c>
      <c r="W10" s="195">
        <f>Q9</f>
        <v>131</v>
      </c>
      <c r="X10" s="195">
        <f>Q10</f>
        <v>103</v>
      </c>
      <c r="Y10" s="195">
        <f>Q11</f>
        <v>127</v>
      </c>
    </row>
    <row r="11" spans="1:25" ht="15" customHeight="1" x14ac:dyDescent="0.25">
      <c r="A11" s="519"/>
      <c r="B11" s="520"/>
      <c r="C11" s="5">
        <v>4</v>
      </c>
      <c r="D11" s="198">
        <v>86</v>
      </c>
      <c r="E11" s="199">
        <v>52</v>
      </c>
      <c r="F11" s="199">
        <v>1</v>
      </c>
      <c r="G11" s="36">
        <f t="shared" si="0"/>
        <v>138</v>
      </c>
      <c r="H11" s="35">
        <f t="shared" si="1"/>
        <v>1</v>
      </c>
      <c r="I11" s="521">
        <f>IF(AND(I10=S10,I10&gt;0.1),1,IF(I10&gt;S10,2,0))</f>
        <v>2</v>
      </c>
      <c r="J11" s="2"/>
      <c r="K11" s="519"/>
      <c r="L11" s="520"/>
      <c r="M11" s="5">
        <v>4</v>
      </c>
      <c r="N11" s="198">
        <v>91</v>
      </c>
      <c r="O11" s="199">
        <v>36</v>
      </c>
      <c r="P11" s="199">
        <v>2</v>
      </c>
      <c r="Q11" s="34">
        <f t="shared" si="2"/>
        <v>127</v>
      </c>
      <c r="R11" s="39">
        <f t="shared" si="3"/>
        <v>0</v>
      </c>
      <c r="S11" s="521">
        <f>IF(AND(S10=I10,S10&gt;0.1),1,IF(S10&gt;I10,2,0))</f>
        <v>0</v>
      </c>
      <c r="T11" s="191"/>
      <c r="U11" s="195" t="s">
        <v>127</v>
      </c>
      <c r="V11" s="195">
        <f>Q13</f>
        <v>121</v>
      </c>
      <c r="W11" s="195">
        <f>Q14</f>
        <v>132</v>
      </c>
      <c r="X11" s="195">
        <f>Q15</f>
        <v>127</v>
      </c>
      <c r="Y11" s="195">
        <f>Q16</f>
        <v>135</v>
      </c>
    </row>
    <row r="12" spans="1:25" ht="16.5" customHeight="1" thickBot="1" x14ac:dyDescent="0.3">
      <c r="A12" s="529">
        <v>1</v>
      </c>
      <c r="B12" s="530"/>
      <c r="C12" s="26" t="s">
        <v>12</v>
      </c>
      <c r="D12" s="122">
        <f>D8+D9+D10+D11</f>
        <v>352</v>
      </c>
      <c r="E12" s="28">
        <f>SUM(E8:E11)</f>
        <v>153</v>
      </c>
      <c r="F12" s="28">
        <f>SUM(F8:F11)</f>
        <v>10</v>
      </c>
      <c r="G12" s="29">
        <f>SUM(G8:G11)</f>
        <v>505</v>
      </c>
      <c r="H12" s="30">
        <f>SUM(H8:H11)</f>
        <v>3</v>
      </c>
      <c r="I12" s="522">
        <f>IF(AND(G12=N12,G12&gt;1),1,IF(G12&gt;N12,2,0))</f>
        <v>2</v>
      </c>
      <c r="J12" s="2"/>
      <c r="K12" s="529">
        <v>1</v>
      </c>
      <c r="L12" s="530"/>
      <c r="M12" s="26" t="s">
        <v>12</v>
      </c>
      <c r="N12" s="31">
        <f>SUM(N8:N11)</f>
        <v>338</v>
      </c>
      <c r="O12" s="31">
        <f t="shared" ref="O12:Q12" si="4">SUM(O8:O11)</f>
        <v>142</v>
      </c>
      <c r="P12" s="31">
        <f t="shared" si="4"/>
        <v>12</v>
      </c>
      <c r="Q12" s="31">
        <f t="shared" si="4"/>
        <v>480</v>
      </c>
      <c r="R12" s="30">
        <f>SUM(R8:R11)</f>
        <v>1</v>
      </c>
      <c r="S12" s="522">
        <f>IF(AND(Q12=J12,Q12&gt;1),1,IF(Q12&gt;J12,2,0))</f>
        <v>2</v>
      </c>
      <c r="T12" s="191"/>
    </row>
    <row r="13" spans="1:25" x14ac:dyDescent="0.25">
      <c r="A13" s="531" t="s">
        <v>214</v>
      </c>
      <c r="B13" s="532"/>
      <c r="C13" s="3">
        <v>1</v>
      </c>
      <c r="D13" s="193">
        <v>77</v>
      </c>
      <c r="E13" s="194">
        <v>35</v>
      </c>
      <c r="F13" s="194">
        <v>3</v>
      </c>
      <c r="G13" s="37">
        <f>SUM(D13:E13)</f>
        <v>112</v>
      </c>
      <c r="H13" s="33">
        <f>IF(AND(G13=Q13,G13&gt;1),0.5,IF(G13&gt;Q13,1,0))</f>
        <v>0</v>
      </c>
      <c r="I13" s="8"/>
      <c r="J13" s="2"/>
      <c r="K13" s="531" t="s">
        <v>218</v>
      </c>
      <c r="L13" s="532"/>
      <c r="M13" s="3">
        <v>1</v>
      </c>
      <c r="N13" s="193">
        <v>88</v>
      </c>
      <c r="O13" s="194">
        <v>33</v>
      </c>
      <c r="P13" s="194">
        <v>3</v>
      </c>
      <c r="Q13" s="32">
        <f>N13+O13</f>
        <v>121</v>
      </c>
      <c r="R13" s="33">
        <f>IF(AND(Q13=G13,Q13&gt;1),0.5,IF(Q13&gt;G13,1,0))</f>
        <v>1</v>
      </c>
      <c r="S13" s="8"/>
      <c r="T13" s="191"/>
      <c r="U13" s="200" t="s">
        <v>92</v>
      </c>
      <c r="V13" s="201" t="s">
        <v>93</v>
      </c>
      <c r="W13" s="200" t="s">
        <v>93</v>
      </c>
      <c r="X13" s="201" t="s">
        <v>92</v>
      </c>
    </row>
    <row r="14" spans="1:25" x14ac:dyDescent="0.25">
      <c r="A14" s="533"/>
      <c r="B14" s="534"/>
      <c r="C14" s="4">
        <v>2</v>
      </c>
      <c r="D14" s="196">
        <v>80</v>
      </c>
      <c r="E14" s="197">
        <v>35</v>
      </c>
      <c r="F14" s="197">
        <v>2</v>
      </c>
      <c r="G14" s="34">
        <f t="shared" ref="G14:G16" si="5">SUM(D14:E14)</f>
        <v>115</v>
      </c>
      <c r="H14" s="35">
        <f t="shared" ref="H14:H16" si="6">IF(AND(G14=Q14,G14&gt;1),0.5,IF(G14&gt;Q14,1,0))</f>
        <v>0</v>
      </c>
      <c r="I14" s="8"/>
      <c r="J14" s="2"/>
      <c r="K14" s="533"/>
      <c r="L14" s="534"/>
      <c r="M14" s="4">
        <v>2</v>
      </c>
      <c r="N14" s="196">
        <v>82</v>
      </c>
      <c r="O14" s="197">
        <v>50</v>
      </c>
      <c r="P14" s="197">
        <v>1</v>
      </c>
      <c r="Q14" s="34">
        <f t="shared" ref="Q14:Q16" si="7">N14+O14</f>
        <v>132</v>
      </c>
      <c r="R14" s="35">
        <f t="shared" ref="R14:R16" si="8">IF(AND(Q14=G14,Q14&gt;1),0.5,IF(Q14&gt;G14,1,0))</f>
        <v>1</v>
      </c>
      <c r="S14" s="8"/>
      <c r="T14" s="191"/>
      <c r="U14" s="202">
        <f>I19</f>
        <v>2</v>
      </c>
      <c r="V14" s="203">
        <f>S19</f>
        <v>4</v>
      </c>
      <c r="W14" s="202">
        <f>S19</f>
        <v>4</v>
      </c>
      <c r="X14" s="203">
        <f>I19</f>
        <v>2</v>
      </c>
    </row>
    <row r="15" spans="1:25" ht="15.75" thickBot="1" x14ac:dyDescent="0.3">
      <c r="A15" s="517" t="s">
        <v>215</v>
      </c>
      <c r="B15" s="518"/>
      <c r="C15" s="4">
        <v>3</v>
      </c>
      <c r="D15" s="196">
        <v>85</v>
      </c>
      <c r="E15" s="197">
        <v>26</v>
      </c>
      <c r="F15" s="197">
        <v>5</v>
      </c>
      <c r="G15" s="34">
        <f t="shared" si="5"/>
        <v>111</v>
      </c>
      <c r="H15" s="35">
        <f t="shared" si="6"/>
        <v>0</v>
      </c>
      <c r="I15" s="13">
        <f>H17*1000+G17</f>
        <v>455</v>
      </c>
      <c r="J15" s="2"/>
      <c r="K15" s="517" t="s">
        <v>219</v>
      </c>
      <c r="L15" s="518"/>
      <c r="M15" s="4">
        <v>3</v>
      </c>
      <c r="N15" s="196">
        <v>92</v>
      </c>
      <c r="O15" s="197">
        <v>35</v>
      </c>
      <c r="P15" s="197">
        <v>4</v>
      </c>
      <c r="Q15" s="34">
        <f t="shared" si="7"/>
        <v>127</v>
      </c>
      <c r="R15" s="35">
        <f t="shared" si="8"/>
        <v>1</v>
      </c>
      <c r="S15" s="13">
        <f>R17*1000+Q17</f>
        <v>4515</v>
      </c>
      <c r="T15" s="191"/>
      <c r="U15" s="202">
        <f>H19</f>
        <v>3</v>
      </c>
      <c r="V15" s="203">
        <f>R19</f>
        <v>5</v>
      </c>
      <c r="W15" s="202">
        <f>R19</f>
        <v>5</v>
      </c>
      <c r="X15" s="203">
        <f>H19</f>
        <v>3</v>
      </c>
    </row>
    <row r="16" spans="1:25" ht="15" customHeight="1" x14ac:dyDescent="0.25">
      <c r="A16" s="519"/>
      <c r="B16" s="520"/>
      <c r="C16" s="5">
        <v>4</v>
      </c>
      <c r="D16" s="198">
        <v>78</v>
      </c>
      <c r="E16" s="199">
        <v>39</v>
      </c>
      <c r="F16" s="199">
        <v>3</v>
      </c>
      <c r="G16" s="38">
        <f t="shared" si="5"/>
        <v>117</v>
      </c>
      <c r="H16" s="35">
        <f t="shared" si="6"/>
        <v>0</v>
      </c>
      <c r="I16" s="521">
        <f>IF(AND(I15=S15,I15&gt;0.1),1,IF(I15&gt;S15,2,0))</f>
        <v>0</v>
      </c>
      <c r="J16" s="2"/>
      <c r="K16" s="519"/>
      <c r="L16" s="520"/>
      <c r="M16" s="5">
        <v>4</v>
      </c>
      <c r="N16" s="198">
        <v>92</v>
      </c>
      <c r="O16" s="199">
        <v>43</v>
      </c>
      <c r="P16" s="199">
        <v>1</v>
      </c>
      <c r="Q16" s="34">
        <f t="shared" si="7"/>
        <v>135</v>
      </c>
      <c r="R16" s="39">
        <f t="shared" si="8"/>
        <v>1</v>
      </c>
      <c r="S16" s="521">
        <f>IF(AND(S15=I15,S15&gt;0.1),1,IF(S15&gt;I15,2,0))</f>
        <v>2</v>
      </c>
      <c r="T16" s="191"/>
      <c r="U16" s="204">
        <f>G19</f>
        <v>960</v>
      </c>
      <c r="V16" s="205">
        <f>Q19</f>
        <v>995</v>
      </c>
      <c r="W16" s="204">
        <f>Q19</f>
        <v>995</v>
      </c>
      <c r="X16" s="205">
        <f>G19</f>
        <v>960</v>
      </c>
    </row>
    <row r="17" spans="1:25" ht="16.5" customHeight="1" thickBot="1" x14ac:dyDescent="0.3">
      <c r="A17" s="529">
        <v>2</v>
      </c>
      <c r="B17" s="530"/>
      <c r="C17" s="26" t="s">
        <v>12</v>
      </c>
      <c r="D17" s="31">
        <f>SUM(D13:D16)</f>
        <v>320</v>
      </c>
      <c r="E17" s="31">
        <f t="shared" ref="E17:G17" si="9">SUM(E13:E16)</f>
        <v>135</v>
      </c>
      <c r="F17" s="31">
        <f t="shared" si="9"/>
        <v>13</v>
      </c>
      <c r="G17" s="31">
        <f t="shared" si="9"/>
        <v>455</v>
      </c>
      <c r="H17" s="30">
        <f>SUM(H13:H16)</f>
        <v>0</v>
      </c>
      <c r="I17" s="522">
        <f>IF(AND(G17=N17,G17&gt;1),1,IF(G17&gt;N17,2,0))</f>
        <v>2</v>
      </c>
      <c r="J17" s="2"/>
      <c r="K17" s="529">
        <v>2</v>
      </c>
      <c r="L17" s="530"/>
      <c r="M17" s="26" t="s">
        <v>12</v>
      </c>
      <c r="N17" s="31">
        <f>SUM(N13:N16)</f>
        <v>354</v>
      </c>
      <c r="O17" s="31">
        <f t="shared" ref="O17:Q17" si="10">SUM(O13:O16)</f>
        <v>161</v>
      </c>
      <c r="P17" s="31">
        <f t="shared" si="10"/>
        <v>9</v>
      </c>
      <c r="Q17" s="40">
        <f t="shared" si="10"/>
        <v>515</v>
      </c>
      <c r="R17" s="30">
        <f>SUM(R13:R16)</f>
        <v>4</v>
      </c>
      <c r="S17" s="522">
        <f>IF(AND(Q17=X17,Q17&gt;1),1,IF(Q17&gt;X17,2,0))</f>
        <v>2</v>
      </c>
      <c r="T17" s="191"/>
    </row>
    <row r="18" spans="1:25" ht="8.25" customHeight="1" thickBot="1" x14ac:dyDescent="0.3">
      <c r="A18" s="7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191"/>
    </row>
    <row r="19" spans="1:25" ht="33" customHeight="1" thickBot="1" x14ac:dyDescent="0.3">
      <c r="A19" s="17"/>
      <c r="B19" s="18"/>
      <c r="C19" s="19" t="s">
        <v>15</v>
      </c>
      <c r="D19" s="20">
        <f>D12+D17</f>
        <v>672</v>
      </c>
      <c r="E19" s="21">
        <f t="shared" ref="E19:G19" si="11">E12+E17</f>
        <v>288</v>
      </c>
      <c r="F19" s="21">
        <f t="shared" si="11"/>
        <v>23</v>
      </c>
      <c r="G19" s="22">
        <f t="shared" si="11"/>
        <v>960</v>
      </c>
      <c r="H19" s="22">
        <f>H12+H17</f>
        <v>3</v>
      </c>
      <c r="I19" s="23">
        <f>I11+I16+J19</f>
        <v>2</v>
      </c>
      <c r="J19" s="206">
        <f>IF(AND(G19=Q19,G19&gt;0.1),1,IF(G19&gt;Q19,2,0))</f>
        <v>0</v>
      </c>
      <c r="K19" s="17"/>
      <c r="L19" s="18"/>
      <c r="M19" s="24" t="s">
        <v>15</v>
      </c>
      <c r="N19" s="20">
        <f>N12+N17</f>
        <v>692</v>
      </c>
      <c r="O19" s="21">
        <f t="shared" ref="O19:R19" si="12">O12+O17</f>
        <v>303</v>
      </c>
      <c r="P19" s="21">
        <f t="shared" si="12"/>
        <v>21</v>
      </c>
      <c r="Q19" s="22">
        <f t="shared" si="12"/>
        <v>995</v>
      </c>
      <c r="R19" s="22">
        <f t="shared" si="12"/>
        <v>5</v>
      </c>
      <c r="S19" s="25">
        <f>S11+S16+T19</f>
        <v>4</v>
      </c>
      <c r="T19" s="206">
        <f>IF(AND(Q19=G19,Q19&gt;0.1),1,IF(Q19&gt;G19,2,0))</f>
        <v>2</v>
      </c>
    </row>
    <row r="20" spans="1:25" ht="12.75" customHeight="1" thickBot="1" x14ac:dyDescent="0.3">
      <c r="A20" s="7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191"/>
    </row>
    <row r="21" spans="1:25" ht="33" customHeight="1" thickBot="1" x14ac:dyDescent="0.3">
      <c r="A21" s="109" t="s">
        <v>19</v>
      </c>
      <c r="B21" s="9" t="s">
        <v>16</v>
      </c>
      <c r="C21" s="515"/>
      <c r="D21" s="515"/>
      <c r="E21" s="515"/>
      <c r="F21" s="10"/>
      <c r="G21" s="516" t="s">
        <v>17</v>
      </c>
      <c r="H21" s="516"/>
      <c r="I21" s="23">
        <f>IF(AND(I19=S19,I19&gt;0.1),1,IF(I19&gt;S19,2,0))</f>
        <v>0</v>
      </c>
      <c r="J21" s="12"/>
      <c r="K21" s="14" t="s">
        <v>19</v>
      </c>
      <c r="L21" s="9" t="s">
        <v>20</v>
      </c>
      <c r="M21" s="515"/>
      <c r="N21" s="515"/>
      <c r="O21" s="515"/>
      <c r="P21" s="10"/>
      <c r="Q21" s="516" t="s">
        <v>17</v>
      </c>
      <c r="R21" s="516"/>
      <c r="S21" s="23">
        <f>IF(AND(S19=I19,S19&gt;0.1),1,IF(S19&gt;I19,2,0))</f>
        <v>2</v>
      </c>
      <c r="T21" s="191"/>
    </row>
    <row r="23" spans="1:25" ht="15.75" thickBot="1" x14ac:dyDescent="0.3"/>
    <row r="24" spans="1:25" ht="23.25" x14ac:dyDescent="0.35">
      <c r="A24" s="6"/>
      <c r="B24" s="523" t="s">
        <v>18</v>
      </c>
      <c r="C24" s="523"/>
      <c r="D24" s="524" t="s">
        <v>0</v>
      </c>
      <c r="E24" s="524"/>
      <c r="F24" s="524"/>
      <c r="G24" s="524"/>
      <c r="H24" s="524"/>
      <c r="I24" s="524"/>
      <c r="J24" s="94" t="s">
        <v>49</v>
      </c>
      <c r="K24" s="190" t="s">
        <v>1</v>
      </c>
      <c r="L24" s="525" t="s">
        <v>21</v>
      </c>
      <c r="M24" s="525"/>
      <c r="N24" s="525"/>
      <c r="O24" s="526" t="s">
        <v>2</v>
      </c>
      <c r="P24" s="526"/>
      <c r="Q24" s="527"/>
      <c r="R24" s="528"/>
      <c r="S24" s="528"/>
      <c r="T24" s="191"/>
    </row>
    <row r="25" spans="1:25" ht="24" thickBot="1" x14ac:dyDescent="0.3">
      <c r="A25" s="7"/>
      <c r="B25" s="16"/>
      <c r="C25" s="16"/>
      <c r="D25" s="15"/>
      <c r="E25" s="15"/>
      <c r="F25" s="15"/>
      <c r="G25" s="15"/>
      <c r="H25" s="15"/>
      <c r="I25" s="15"/>
      <c r="J25" s="2"/>
      <c r="K25" s="2"/>
      <c r="L25" s="2"/>
      <c r="M25" s="2"/>
      <c r="N25" s="2"/>
      <c r="O25" s="2"/>
      <c r="P25" s="2"/>
      <c r="Q25" s="2"/>
      <c r="R25" s="2"/>
      <c r="S25" s="2"/>
      <c r="T25" s="191"/>
    </row>
    <row r="26" spans="1:25" ht="18.75" customHeight="1" thickBot="1" x14ac:dyDescent="0.3">
      <c r="A26" s="1" t="s">
        <v>3</v>
      </c>
      <c r="B26" s="535" t="s">
        <v>140</v>
      </c>
      <c r="C26" s="535"/>
      <c r="D26" s="535"/>
      <c r="E26" s="535"/>
      <c r="F26" s="535"/>
      <c r="G26" s="535"/>
      <c r="H26" s="535"/>
      <c r="I26" s="536"/>
      <c r="J26" s="537">
        <f>G42-Q42</f>
        <v>112</v>
      </c>
      <c r="K26" s="11" t="s">
        <v>4</v>
      </c>
      <c r="L26" s="535" t="s">
        <v>153</v>
      </c>
      <c r="M26" s="535"/>
      <c r="N26" s="535"/>
      <c r="O26" s="535"/>
      <c r="P26" s="535"/>
      <c r="Q26" s="535"/>
      <c r="R26" s="535"/>
      <c r="S26" s="536"/>
      <c r="T26" s="191"/>
    </row>
    <row r="27" spans="1:25" ht="15.75" customHeight="1" thickBot="1" x14ac:dyDescent="0.3">
      <c r="A27" s="7"/>
      <c r="B27" s="2"/>
      <c r="C27" s="2"/>
      <c r="D27" s="2"/>
      <c r="E27" s="2"/>
      <c r="F27" s="2"/>
      <c r="G27" s="2"/>
      <c r="H27" s="2"/>
      <c r="I27" s="2"/>
      <c r="J27" s="538"/>
      <c r="K27" s="2"/>
      <c r="L27" s="2"/>
      <c r="M27" s="2"/>
      <c r="N27" s="2"/>
      <c r="O27" s="2"/>
      <c r="P27" s="2"/>
      <c r="Q27" s="2"/>
      <c r="R27" s="2"/>
      <c r="S27" s="2"/>
      <c r="T27" s="191"/>
    </row>
    <row r="28" spans="1:25" ht="15" customHeight="1" x14ac:dyDescent="0.25">
      <c r="A28" s="540" t="s">
        <v>5</v>
      </c>
      <c r="B28" s="541"/>
      <c r="C28" s="542" t="s">
        <v>6</v>
      </c>
      <c r="D28" s="544" t="s">
        <v>7</v>
      </c>
      <c r="E28" s="545"/>
      <c r="F28" s="545"/>
      <c r="G28" s="546"/>
      <c r="H28" s="544" t="s">
        <v>8</v>
      </c>
      <c r="I28" s="546"/>
      <c r="J28" s="538"/>
      <c r="K28" s="540" t="s">
        <v>5</v>
      </c>
      <c r="L28" s="541"/>
      <c r="M28" s="542" t="s">
        <v>6</v>
      </c>
      <c r="N28" s="544" t="s">
        <v>7</v>
      </c>
      <c r="O28" s="545"/>
      <c r="P28" s="545"/>
      <c r="Q28" s="546"/>
      <c r="R28" s="544" t="s">
        <v>8</v>
      </c>
      <c r="S28" s="546"/>
      <c r="T28" s="191"/>
    </row>
    <row r="29" spans="1:25" ht="15.75" customHeight="1" thickBot="1" x14ac:dyDescent="0.3">
      <c r="A29" s="547"/>
      <c r="B29" s="548"/>
      <c r="C29" s="543"/>
      <c r="D29" s="110" t="s">
        <v>9</v>
      </c>
      <c r="E29" s="111" t="s">
        <v>10</v>
      </c>
      <c r="F29" s="111" t="s">
        <v>11</v>
      </c>
      <c r="G29" s="112" t="s">
        <v>12</v>
      </c>
      <c r="H29" s="113" t="s">
        <v>13</v>
      </c>
      <c r="I29" s="114" t="s">
        <v>14</v>
      </c>
      <c r="J29" s="539"/>
      <c r="K29" s="547"/>
      <c r="L29" s="548"/>
      <c r="M29" s="543"/>
      <c r="N29" s="110" t="s">
        <v>9</v>
      </c>
      <c r="O29" s="111" t="s">
        <v>10</v>
      </c>
      <c r="P29" s="111" t="s">
        <v>11</v>
      </c>
      <c r="Q29" s="112" t="s">
        <v>12</v>
      </c>
      <c r="R29" s="113" t="s">
        <v>13</v>
      </c>
      <c r="S29" s="114" t="s">
        <v>14</v>
      </c>
      <c r="T29" s="191"/>
    </row>
    <row r="30" spans="1:25" ht="15.75" thickBot="1" x14ac:dyDescent="0.3">
      <c r="A30" s="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191"/>
    </row>
    <row r="31" spans="1:25" x14ac:dyDescent="0.25">
      <c r="A31" s="531" t="s">
        <v>220</v>
      </c>
      <c r="B31" s="532"/>
      <c r="C31" s="3"/>
      <c r="D31" s="193">
        <v>87</v>
      </c>
      <c r="E31" s="194">
        <v>27</v>
      </c>
      <c r="F31" s="194">
        <v>4</v>
      </c>
      <c r="G31" s="32">
        <f>D31+E31</f>
        <v>114</v>
      </c>
      <c r="H31" s="33">
        <f>IF(AND(G31=Q31,G31&gt;1),0.5,IF(G31&gt;Q31,1,0))</f>
        <v>1</v>
      </c>
      <c r="I31" s="8"/>
      <c r="J31" s="2"/>
      <c r="K31" s="531" t="s">
        <v>224</v>
      </c>
      <c r="L31" s="532"/>
      <c r="M31" s="3"/>
      <c r="N31" s="193">
        <v>86</v>
      </c>
      <c r="O31" s="194">
        <v>16</v>
      </c>
      <c r="P31" s="194">
        <v>9</v>
      </c>
      <c r="Q31" s="32">
        <f>SUM(N31:O31)</f>
        <v>102</v>
      </c>
      <c r="R31" s="33">
        <f>IF(AND(Q31=G31,Q31&gt;1),0.5,IF(Q31&gt;G31,1,0))</f>
        <v>0</v>
      </c>
      <c r="S31" s="8"/>
      <c r="U31" s="195" t="s">
        <v>124</v>
      </c>
      <c r="V31" s="195">
        <f>G31</f>
        <v>114</v>
      </c>
      <c r="W31" s="195">
        <f>G32</f>
        <v>129</v>
      </c>
      <c r="X31" s="195">
        <f>G33</f>
        <v>112</v>
      </c>
      <c r="Y31" s="195">
        <f>G34</f>
        <v>132</v>
      </c>
    </row>
    <row r="32" spans="1:25" x14ac:dyDescent="0.25">
      <c r="A32" s="533"/>
      <c r="B32" s="534"/>
      <c r="C32" s="4"/>
      <c r="D32" s="196">
        <v>77</v>
      </c>
      <c r="E32" s="197">
        <v>52</v>
      </c>
      <c r="F32" s="197">
        <v>0</v>
      </c>
      <c r="G32" s="34">
        <f t="shared" ref="G32:G34" si="13">D32+E32</f>
        <v>129</v>
      </c>
      <c r="H32" s="35">
        <f t="shared" ref="H32:H34" si="14">IF(AND(G32=Q32,G32&gt;1),0.5,IF(G32&gt;Q32,1,0))</f>
        <v>0</v>
      </c>
      <c r="I32" s="8"/>
      <c r="J32" s="2"/>
      <c r="K32" s="533"/>
      <c r="L32" s="534"/>
      <c r="M32" s="4"/>
      <c r="N32" s="196">
        <v>81</v>
      </c>
      <c r="O32" s="197">
        <v>53</v>
      </c>
      <c r="P32" s="197">
        <v>0</v>
      </c>
      <c r="Q32" s="34">
        <f t="shared" ref="Q32:Q34" si="15">SUM(N32:O32)</f>
        <v>134</v>
      </c>
      <c r="R32" s="35">
        <f t="shared" ref="R32:R34" si="16">IF(AND(Q32=G32,Q32&gt;1),0.5,IF(Q32&gt;G32,1,0))</f>
        <v>1</v>
      </c>
      <c r="S32" s="8"/>
      <c r="U32" s="195" t="s">
        <v>125</v>
      </c>
      <c r="V32" s="195">
        <f>G36</f>
        <v>120</v>
      </c>
      <c r="W32" s="195">
        <f>G37</f>
        <v>118</v>
      </c>
      <c r="X32" s="195">
        <f>G38</f>
        <v>144</v>
      </c>
      <c r="Y32" s="195">
        <f>G39</f>
        <v>160</v>
      </c>
    </row>
    <row r="33" spans="1:25" ht="15.75" thickBot="1" x14ac:dyDescent="0.3">
      <c r="A33" s="517" t="s">
        <v>221</v>
      </c>
      <c r="B33" s="518"/>
      <c r="C33" s="4"/>
      <c r="D33" s="196">
        <v>76</v>
      </c>
      <c r="E33" s="197">
        <v>36</v>
      </c>
      <c r="F33" s="197">
        <v>2</v>
      </c>
      <c r="G33" s="34">
        <f t="shared" si="13"/>
        <v>112</v>
      </c>
      <c r="H33" s="35">
        <f t="shared" si="14"/>
        <v>0.5</v>
      </c>
      <c r="I33" s="13">
        <f>H35*1000+G35</f>
        <v>2987</v>
      </c>
      <c r="J33" s="2"/>
      <c r="K33" s="517" t="s">
        <v>225</v>
      </c>
      <c r="L33" s="518"/>
      <c r="M33" s="4"/>
      <c r="N33" s="196">
        <v>78</v>
      </c>
      <c r="O33" s="197">
        <v>34</v>
      </c>
      <c r="P33" s="197">
        <v>3</v>
      </c>
      <c r="Q33" s="34">
        <f t="shared" si="15"/>
        <v>112</v>
      </c>
      <c r="R33" s="35">
        <f t="shared" si="16"/>
        <v>0.5</v>
      </c>
      <c r="S33" s="13">
        <f>R35*1000+Q35</f>
        <v>1961</v>
      </c>
      <c r="T33" s="191"/>
      <c r="U33" s="195" t="s">
        <v>126</v>
      </c>
      <c r="V33" s="195">
        <f>Q31</f>
        <v>102</v>
      </c>
      <c r="W33" s="195">
        <f>Q32</f>
        <v>134</v>
      </c>
      <c r="X33" s="195">
        <f>Q33</f>
        <v>112</v>
      </c>
      <c r="Y33" s="195">
        <f>Q34</f>
        <v>113</v>
      </c>
    </row>
    <row r="34" spans="1:25" ht="15" customHeight="1" x14ac:dyDescent="0.25">
      <c r="A34" s="519"/>
      <c r="B34" s="520"/>
      <c r="C34" s="5"/>
      <c r="D34" s="198">
        <v>98</v>
      </c>
      <c r="E34" s="199">
        <v>34</v>
      </c>
      <c r="F34" s="199">
        <v>1</v>
      </c>
      <c r="G34" s="36">
        <f t="shared" si="13"/>
        <v>132</v>
      </c>
      <c r="H34" s="35">
        <f t="shared" si="14"/>
        <v>1</v>
      </c>
      <c r="I34" s="521">
        <f>IF(AND(I33=S33,I33&gt;0.1),1,IF(I33&gt;S33,2,0))</f>
        <v>2</v>
      </c>
      <c r="J34" s="2"/>
      <c r="K34" s="519"/>
      <c r="L34" s="520"/>
      <c r="M34" s="5"/>
      <c r="N34" s="198">
        <v>80</v>
      </c>
      <c r="O34" s="199">
        <v>33</v>
      </c>
      <c r="P34" s="199">
        <v>2</v>
      </c>
      <c r="Q34" s="34">
        <f t="shared" si="15"/>
        <v>113</v>
      </c>
      <c r="R34" s="39">
        <f t="shared" si="16"/>
        <v>0</v>
      </c>
      <c r="S34" s="521">
        <f>IF(AND(S33=I33,S33&gt;0.1),1,IF(S33&gt;I33,2,0))</f>
        <v>0</v>
      </c>
      <c r="T34" s="191"/>
      <c r="U34" s="195" t="s">
        <v>127</v>
      </c>
      <c r="V34" s="195">
        <f>Q36</f>
        <v>120</v>
      </c>
      <c r="W34" s="195">
        <f>Q37</f>
        <v>110</v>
      </c>
      <c r="X34" s="195">
        <f>Q38</f>
        <v>110</v>
      </c>
      <c r="Y34" s="195">
        <f>Q39</f>
        <v>116</v>
      </c>
    </row>
    <row r="35" spans="1:25" ht="16.5" customHeight="1" thickBot="1" x14ac:dyDescent="0.3">
      <c r="A35" s="529">
        <v>1</v>
      </c>
      <c r="B35" s="530"/>
      <c r="C35" s="26" t="s">
        <v>12</v>
      </c>
      <c r="D35" s="27">
        <f>D31+D32+D33+D34</f>
        <v>338</v>
      </c>
      <c r="E35" s="28">
        <f>SUM(E31:E34)</f>
        <v>149</v>
      </c>
      <c r="F35" s="28">
        <f>SUM(F31:F34)</f>
        <v>7</v>
      </c>
      <c r="G35" s="29">
        <f>SUM(G31:G34)</f>
        <v>487</v>
      </c>
      <c r="H35" s="30">
        <f>SUM(H31:H34)</f>
        <v>2.5</v>
      </c>
      <c r="I35" s="522">
        <f>IF(AND(G35=N35,G35&gt;1),1,IF(G35&gt;N35,2,0))</f>
        <v>2</v>
      </c>
      <c r="J35" s="2"/>
      <c r="K35" s="529">
        <v>1</v>
      </c>
      <c r="L35" s="530"/>
      <c r="M35" s="26" t="s">
        <v>12</v>
      </c>
      <c r="N35" s="31">
        <f>SUM(N31:N34)</f>
        <v>325</v>
      </c>
      <c r="O35" s="31">
        <f t="shared" ref="O35:Q35" si="17">SUM(O31:O34)</f>
        <v>136</v>
      </c>
      <c r="P35" s="31">
        <f t="shared" si="17"/>
        <v>14</v>
      </c>
      <c r="Q35" s="31">
        <f t="shared" si="17"/>
        <v>461</v>
      </c>
      <c r="R35" s="30">
        <f>SUM(R31:R34)</f>
        <v>1.5</v>
      </c>
      <c r="S35" s="522">
        <f>IF(AND(Q35=J35,Q35&gt;1),1,IF(Q35&gt;J35,2,0))</f>
        <v>2</v>
      </c>
      <c r="T35" s="191"/>
    </row>
    <row r="36" spans="1:25" x14ac:dyDescent="0.25">
      <c r="A36" s="531" t="s">
        <v>222</v>
      </c>
      <c r="B36" s="532"/>
      <c r="C36" s="3"/>
      <c r="D36" s="193">
        <v>84</v>
      </c>
      <c r="E36" s="194">
        <v>36</v>
      </c>
      <c r="F36" s="194">
        <v>3</v>
      </c>
      <c r="G36" s="37">
        <f>SUM(D36:E36)</f>
        <v>120</v>
      </c>
      <c r="H36" s="33">
        <f>IF(AND(G36=Q36,G36&gt;1),0.5,IF(G36&gt;Q36,1,0))</f>
        <v>0.5</v>
      </c>
      <c r="I36" s="8"/>
      <c r="J36" s="2"/>
      <c r="K36" s="531" t="s">
        <v>226</v>
      </c>
      <c r="L36" s="532"/>
      <c r="M36" s="3"/>
      <c r="N36" s="193">
        <v>84</v>
      </c>
      <c r="O36" s="194">
        <v>36</v>
      </c>
      <c r="P36" s="194">
        <v>0</v>
      </c>
      <c r="Q36" s="32">
        <f>N36+O36</f>
        <v>120</v>
      </c>
      <c r="R36" s="33">
        <f>IF(AND(Q36=G36,Q36&gt;1),0.5,IF(Q36&gt;G36,1,0))</f>
        <v>0.5</v>
      </c>
      <c r="S36" s="8"/>
      <c r="T36" s="191"/>
      <c r="U36" s="200" t="s">
        <v>92</v>
      </c>
      <c r="V36" s="201" t="s">
        <v>93</v>
      </c>
      <c r="W36" s="200" t="s">
        <v>93</v>
      </c>
      <c r="X36" s="201" t="s">
        <v>92</v>
      </c>
    </row>
    <row r="37" spans="1:25" x14ac:dyDescent="0.25">
      <c r="A37" s="533"/>
      <c r="B37" s="534"/>
      <c r="C37" s="4"/>
      <c r="D37" s="196">
        <v>83</v>
      </c>
      <c r="E37" s="197">
        <v>35</v>
      </c>
      <c r="F37" s="197">
        <v>1</v>
      </c>
      <c r="G37" s="34">
        <f t="shared" ref="G37:G39" si="18">SUM(D37:E37)</f>
        <v>118</v>
      </c>
      <c r="H37" s="35">
        <f t="shared" ref="H37:H39" si="19">IF(AND(G37=Q37,G37&gt;1),0.5,IF(G37&gt;Q37,1,0))</f>
        <v>1</v>
      </c>
      <c r="I37" s="8"/>
      <c r="J37" s="2"/>
      <c r="K37" s="533"/>
      <c r="L37" s="534"/>
      <c r="M37" s="4"/>
      <c r="N37" s="196">
        <v>76</v>
      </c>
      <c r="O37" s="197">
        <v>34</v>
      </c>
      <c r="P37" s="197">
        <v>3</v>
      </c>
      <c r="Q37" s="34">
        <f t="shared" ref="Q37:Q39" si="20">N37+O37</f>
        <v>110</v>
      </c>
      <c r="R37" s="35">
        <f t="shared" ref="R37:R39" si="21">IF(AND(Q37=G37,Q37&gt;1),0.5,IF(Q37&gt;G37,1,0))</f>
        <v>0</v>
      </c>
      <c r="S37" s="8"/>
      <c r="T37" s="191"/>
      <c r="U37" s="202">
        <f>I42</f>
        <v>6</v>
      </c>
      <c r="V37" s="203">
        <f>S42</f>
        <v>0</v>
      </c>
      <c r="W37" s="202">
        <f>S42</f>
        <v>0</v>
      </c>
      <c r="X37" s="203">
        <f>I42</f>
        <v>6</v>
      </c>
    </row>
    <row r="38" spans="1:25" ht="15.75" thickBot="1" x14ac:dyDescent="0.3">
      <c r="A38" s="517" t="s">
        <v>223</v>
      </c>
      <c r="B38" s="518"/>
      <c r="C38" s="4"/>
      <c r="D38" s="196">
        <v>94</v>
      </c>
      <c r="E38" s="197">
        <v>50</v>
      </c>
      <c r="F38" s="197">
        <v>2</v>
      </c>
      <c r="G38" s="34">
        <f t="shared" si="18"/>
        <v>144</v>
      </c>
      <c r="H38" s="35">
        <f t="shared" si="19"/>
        <v>1</v>
      </c>
      <c r="I38" s="13">
        <f>H40*1000+G40</f>
        <v>4042</v>
      </c>
      <c r="J38" s="2"/>
      <c r="K38" s="517" t="s">
        <v>227</v>
      </c>
      <c r="L38" s="518"/>
      <c r="M38" s="4"/>
      <c r="N38" s="196">
        <v>77</v>
      </c>
      <c r="O38" s="197">
        <v>33</v>
      </c>
      <c r="P38" s="197">
        <v>4</v>
      </c>
      <c r="Q38" s="34">
        <f t="shared" si="20"/>
        <v>110</v>
      </c>
      <c r="R38" s="35">
        <f t="shared" si="21"/>
        <v>0</v>
      </c>
      <c r="S38" s="13">
        <f>R40*1000+Q40</f>
        <v>956</v>
      </c>
      <c r="T38" s="191"/>
      <c r="U38" s="202">
        <f>H42</f>
        <v>6</v>
      </c>
      <c r="V38" s="203">
        <f>R42</f>
        <v>2</v>
      </c>
      <c r="W38" s="202">
        <f>R42</f>
        <v>2</v>
      </c>
      <c r="X38" s="203">
        <f>H42</f>
        <v>6</v>
      </c>
    </row>
    <row r="39" spans="1:25" ht="15" customHeight="1" x14ac:dyDescent="0.25">
      <c r="A39" s="519"/>
      <c r="B39" s="520"/>
      <c r="C39" s="5"/>
      <c r="D39" s="198">
        <v>97</v>
      </c>
      <c r="E39" s="199">
        <v>63</v>
      </c>
      <c r="F39" s="199">
        <v>0</v>
      </c>
      <c r="G39" s="38">
        <f t="shared" si="18"/>
        <v>160</v>
      </c>
      <c r="H39" s="35">
        <f t="shared" si="19"/>
        <v>1</v>
      </c>
      <c r="I39" s="521">
        <f>IF(AND(I38=S38,I38&gt;0.1),1,IF(I38&gt;S38,2,0))</f>
        <v>2</v>
      </c>
      <c r="J39" s="2"/>
      <c r="K39" s="519"/>
      <c r="L39" s="520"/>
      <c r="M39" s="5"/>
      <c r="N39" s="198">
        <v>82</v>
      </c>
      <c r="O39" s="199">
        <v>34</v>
      </c>
      <c r="P39" s="199">
        <v>3</v>
      </c>
      <c r="Q39" s="34">
        <f t="shared" si="20"/>
        <v>116</v>
      </c>
      <c r="R39" s="39">
        <f t="shared" si="21"/>
        <v>0</v>
      </c>
      <c r="S39" s="521">
        <f>IF(AND(S38=I38,S38&gt;0.1),1,IF(S38&gt;I38,2,0))</f>
        <v>0</v>
      </c>
      <c r="T39" s="191"/>
      <c r="U39" s="204">
        <f>G42</f>
        <v>1029</v>
      </c>
      <c r="V39" s="205">
        <f>Q42</f>
        <v>917</v>
      </c>
      <c r="W39" s="204">
        <f>Q42</f>
        <v>917</v>
      </c>
      <c r="X39" s="205">
        <f>G42</f>
        <v>1029</v>
      </c>
    </row>
    <row r="40" spans="1:25" ht="16.5" customHeight="1" thickBot="1" x14ac:dyDescent="0.3">
      <c r="A40" s="529">
        <v>2</v>
      </c>
      <c r="B40" s="530"/>
      <c r="C40" s="26" t="s">
        <v>12</v>
      </c>
      <c r="D40" s="31">
        <f>SUM(D36:D39)</f>
        <v>358</v>
      </c>
      <c r="E40" s="31">
        <f t="shared" ref="E40:G40" si="22">SUM(E36:E39)</f>
        <v>184</v>
      </c>
      <c r="F40" s="31">
        <f t="shared" si="22"/>
        <v>6</v>
      </c>
      <c r="G40" s="31">
        <f t="shared" si="22"/>
        <v>542</v>
      </c>
      <c r="H40" s="30">
        <f>SUM(H36:H39)</f>
        <v>3.5</v>
      </c>
      <c r="I40" s="522">
        <f>IF(AND(G40=N40,G40&gt;1),1,IF(G40&gt;N40,2,0))</f>
        <v>2</v>
      </c>
      <c r="J40" s="2"/>
      <c r="K40" s="529">
        <v>2</v>
      </c>
      <c r="L40" s="530"/>
      <c r="M40" s="26" t="s">
        <v>12</v>
      </c>
      <c r="N40" s="31">
        <f>SUM(N36:N39)</f>
        <v>319</v>
      </c>
      <c r="O40" s="31">
        <f t="shared" ref="O40:Q40" si="23">SUM(O36:O39)</f>
        <v>137</v>
      </c>
      <c r="P40" s="31">
        <f t="shared" si="23"/>
        <v>10</v>
      </c>
      <c r="Q40" s="40">
        <f t="shared" si="23"/>
        <v>456</v>
      </c>
      <c r="R40" s="30">
        <f>SUM(R36:R39)</f>
        <v>0.5</v>
      </c>
      <c r="S40" s="522">
        <f>IF(AND(Q40=X40,Q40&gt;1),1,IF(Q40&gt;X40,2,0))</f>
        <v>2</v>
      </c>
      <c r="T40" s="191"/>
    </row>
    <row r="41" spans="1:25" ht="15.75" thickBot="1" x14ac:dyDescent="0.3">
      <c r="A41" s="7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191"/>
    </row>
    <row r="42" spans="1:25" ht="21" thickBot="1" x14ac:dyDescent="0.3">
      <c r="A42" s="17"/>
      <c r="B42" s="18"/>
      <c r="C42" s="19" t="s">
        <v>15</v>
      </c>
      <c r="D42" s="20">
        <f>D35+D40</f>
        <v>696</v>
      </c>
      <c r="E42" s="21">
        <f t="shared" ref="E42:G42" si="24">E35+E40</f>
        <v>333</v>
      </c>
      <c r="F42" s="21">
        <f t="shared" si="24"/>
        <v>13</v>
      </c>
      <c r="G42" s="22">
        <f t="shared" si="24"/>
        <v>1029</v>
      </c>
      <c r="H42" s="22">
        <f>H35+H40</f>
        <v>6</v>
      </c>
      <c r="I42" s="23">
        <f>I34+I39+J42</f>
        <v>6</v>
      </c>
      <c r="J42" s="206">
        <f>IF(AND(G42=Q42,G42&gt;0.1),1,IF(G42&gt;Q42,2,0))</f>
        <v>2</v>
      </c>
      <c r="K42" s="17"/>
      <c r="L42" s="18"/>
      <c r="M42" s="24" t="s">
        <v>15</v>
      </c>
      <c r="N42" s="20">
        <f>N35+N40</f>
        <v>644</v>
      </c>
      <c r="O42" s="21">
        <f t="shared" ref="O42:R42" si="25">O35+O40</f>
        <v>273</v>
      </c>
      <c r="P42" s="21">
        <f t="shared" si="25"/>
        <v>24</v>
      </c>
      <c r="Q42" s="22">
        <f t="shared" si="25"/>
        <v>917</v>
      </c>
      <c r="R42" s="22">
        <f t="shared" si="25"/>
        <v>2</v>
      </c>
      <c r="S42" s="25">
        <f>S34+S39+T42</f>
        <v>0</v>
      </c>
      <c r="T42" s="206">
        <f>IF(AND(Q42=G42,Q42&gt;0.1),1,IF(Q42&gt;G42,2,0))</f>
        <v>0</v>
      </c>
    </row>
    <row r="43" spans="1:25" ht="15.75" thickBot="1" x14ac:dyDescent="0.3">
      <c r="A43" s="7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91"/>
    </row>
    <row r="44" spans="1:25" ht="21" thickBot="1" x14ac:dyDescent="0.3">
      <c r="A44" s="109" t="s">
        <v>19</v>
      </c>
      <c r="B44" s="9" t="s">
        <v>16</v>
      </c>
      <c r="C44" s="515"/>
      <c r="D44" s="515"/>
      <c r="E44" s="515"/>
      <c r="F44" s="10"/>
      <c r="G44" s="516" t="s">
        <v>17</v>
      </c>
      <c r="H44" s="516"/>
      <c r="I44" s="23">
        <f>IF(AND(I42=S42,I42&gt;0.1),1,IF(I42&gt;S42,2,0))</f>
        <v>2</v>
      </c>
      <c r="J44" s="12"/>
      <c r="K44" s="14" t="s">
        <v>19</v>
      </c>
      <c r="L44" s="9" t="s">
        <v>20</v>
      </c>
      <c r="M44" s="515"/>
      <c r="N44" s="515"/>
      <c r="O44" s="515"/>
      <c r="P44" s="10"/>
      <c r="Q44" s="516" t="s">
        <v>17</v>
      </c>
      <c r="R44" s="516"/>
      <c r="S44" s="23">
        <f>IF(AND(S42=I42,S42&gt;0.1),1,IF(S42&gt;I42,2,0))</f>
        <v>0</v>
      </c>
      <c r="T44" s="191"/>
    </row>
    <row r="45" spans="1:25" ht="21" thickBot="1" x14ac:dyDescent="0.3">
      <c r="A45" s="125"/>
      <c r="B45" s="126"/>
      <c r="C45" s="2"/>
      <c r="D45" s="2"/>
      <c r="E45" s="2"/>
      <c r="F45" s="2"/>
      <c r="G45" s="127"/>
      <c r="H45" s="127"/>
      <c r="I45" s="131"/>
      <c r="J45" s="129"/>
      <c r="K45" s="130"/>
      <c r="L45" s="126"/>
      <c r="M45" s="2"/>
      <c r="N45" s="2"/>
      <c r="O45" s="2"/>
      <c r="P45" s="2"/>
      <c r="Q45" s="127"/>
      <c r="R45" s="127"/>
      <c r="S45" s="131"/>
      <c r="T45" s="191"/>
    </row>
    <row r="46" spans="1:25" ht="23.25" x14ac:dyDescent="0.35">
      <c r="A46" s="6"/>
      <c r="B46" s="523" t="s">
        <v>18</v>
      </c>
      <c r="C46" s="523"/>
      <c r="D46" s="524" t="s">
        <v>0</v>
      </c>
      <c r="E46" s="524"/>
      <c r="F46" s="524"/>
      <c r="G46" s="524"/>
      <c r="H46" s="524"/>
      <c r="I46" s="524"/>
      <c r="J46" s="94">
        <v>3</v>
      </c>
      <c r="K46" s="190" t="s">
        <v>1</v>
      </c>
      <c r="L46" s="525" t="s">
        <v>21</v>
      </c>
      <c r="M46" s="525"/>
      <c r="N46" s="525"/>
      <c r="O46" s="526" t="s">
        <v>2</v>
      </c>
      <c r="P46" s="526"/>
      <c r="Q46" s="527"/>
      <c r="R46" s="528"/>
      <c r="S46" s="528"/>
      <c r="T46" s="191"/>
    </row>
    <row r="47" spans="1:25" ht="24" thickBot="1" x14ac:dyDescent="0.3">
      <c r="A47" s="7"/>
      <c r="B47" s="16"/>
      <c r="C47" s="16"/>
      <c r="D47" s="15"/>
      <c r="E47" s="15"/>
      <c r="F47" s="15"/>
      <c r="G47" s="15"/>
      <c r="H47" s="15"/>
      <c r="I47" s="15"/>
      <c r="J47" s="2"/>
      <c r="K47" s="2"/>
      <c r="L47" s="2"/>
      <c r="M47" s="2"/>
      <c r="N47" s="2"/>
      <c r="O47" s="2"/>
      <c r="P47" s="2"/>
      <c r="Q47" s="2"/>
      <c r="R47" s="2"/>
      <c r="S47" s="2"/>
      <c r="T47" s="191"/>
    </row>
    <row r="48" spans="1:25" ht="18.75" thickBot="1" x14ac:dyDescent="0.3">
      <c r="A48" s="1" t="s">
        <v>3</v>
      </c>
      <c r="B48" s="535" t="s">
        <v>186</v>
      </c>
      <c r="C48" s="535"/>
      <c r="D48" s="535"/>
      <c r="E48" s="535"/>
      <c r="F48" s="535"/>
      <c r="G48" s="535"/>
      <c r="H48" s="535"/>
      <c r="I48" s="536"/>
      <c r="J48" s="537">
        <f t="shared" ref="J48" si="26">G64-Q64</f>
        <v>141</v>
      </c>
      <c r="K48" s="11" t="s">
        <v>4</v>
      </c>
      <c r="L48" s="535" t="s">
        <v>146</v>
      </c>
      <c r="M48" s="535"/>
      <c r="N48" s="535"/>
      <c r="O48" s="535"/>
      <c r="P48" s="535"/>
      <c r="Q48" s="535"/>
      <c r="R48" s="535"/>
      <c r="S48" s="536"/>
      <c r="T48" s="191"/>
    </row>
    <row r="49" spans="1:25" ht="15.75" thickBot="1" x14ac:dyDescent="0.3">
      <c r="A49" s="7"/>
      <c r="B49" s="2"/>
      <c r="C49" s="2"/>
      <c r="D49" s="2"/>
      <c r="E49" s="2"/>
      <c r="F49" s="2"/>
      <c r="G49" s="2"/>
      <c r="H49" s="2"/>
      <c r="I49" s="2"/>
      <c r="J49" s="538"/>
      <c r="K49" s="2"/>
      <c r="L49" s="2"/>
      <c r="M49" s="2"/>
      <c r="N49" s="2"/>
      <c r="O49" s="2"/>
      <c r="P49" s="2"/>
      <c r="Q49" s="2"/>
      <c r="R49" s="2"/>
      <c r="S49" s="2"/>
      <c r="T49" s="191"/>
    </row>
    <row r="50" spans="1:25" x14ac:dyDescent="0.25">
      <c r="A50" s="540" t="s">
        <v>5</v>
      </c>
      <c r="B50" s="541"/>
      <c r="C50" s="542" t="s">
        <v>6</v>
      </c>
      <c r="D50" s="544" t="s">
        <v>7</v>
      </c>
      <c r="E50" s="545"/>
      <c r="F50" s="545"/>
      <c r="G50" s="546"/>
      <c r="H50" s="544" t="s">
        <v>8</v>
      </c>
      <c r="I50" s="546"/>
      <c r="J50" s="538"/>
      <c r="K50" s="540" t="s">
        <v>5</v>
      </c>
      <c r="L50" s="541"/>
      <c r="M50" s="542" t="s">
        <v>6</v>
      </c>
      <c r="N50" s="544" t="s">
        <v>7</v>
      </c>
      <c r="O50" s="545"/>
      <c r="P50" s="545"/>
      <c r="Q50" s="546"/>
      <c r="R50" s="544" t="s">
        <v>8</v>
      </c>
      <c r="S50" s="546"/>
      <c r="T50" s="191"/>
    </row>
    <row r="51" spans="1:25" ht="15.75" thickBot="1" x14ac:dyDescent="0.3">
      <c r="A51" s="547"/>
      <c r="B51" s="548"/>
      <c r="C51" s="543"/>
      <c r="D51" s="110" t="s">
        <v>9</v>
      </c>
      <c r="E51" s="111" t="s">
        <v>10</v>
      </c>
      <c r="F51" s="111" t="s">
        <v>11</v>
      </c>
      <c r="G51" s="112" t="s">
        <v>12</v>
      </c>
      <c r="H51" s="113" t="s">
        <v>13</v>
      </c>
      <c r="I51" s="114" t="s">
        <v>14</v>
      </c>
      <c r="J51" s="539"/>
      <c r="K51" s="547"/>
      <c r="L51" s="548"/>
      <c r="M51" s="543"/>
      <c r="N51" s="110" t="s">
        <v>9</v>
      </c>
      <c r="O51" s="111" t="s">
        <v>10</v>
      </c>
      <c r="P51" s="111" t="s">
        <v>11</v>
      </c>
      <c r="Q51" s="112" t="s">
        <v>12</v>
      </c>
      <c r="R51" s="113" t="s">
        <v>13</v>
      </c>
      <c r="S51" s="114" t="s">
        <v>14</v>
      </c>
      <c r="T51" s="191"/>
    </row>
    <row r="52" spans="1:25" ht="15.75" thickBot="1" x14ac:dyDescent="0.3">
      <c r="A52" s="7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191"/>
    </row>
    <row r="53" spans="1:25" x14ac:dyDescent="0.25">
      <c r="A53" s="531" t="s">
        <v>228</v>
      </c>
      <c r="B53" s="532"/>
      <c r="C53" s="3"/>
      <c r="D53" s="207">
        <v>87</v>
      </c>
      <c r="E53" s="208">
        <v>45</v>
      </c>
      <c r="F53" s="194">
        <v>0</v>
      </c>
      <c r="G53" s="32">
        <f t="shared" ref="G53:G56" si="27">D53+E53</f>
        <v>132</v>
      </c>
      <c r="H53" s="33">
        <f t="shared" ref="H53:H56" si="28">IF(AND(G53=Q53,G53&gt;1),0.5,IF(G53&gt;Q53,1,0))</f>
        <v>1</v>
      </c>
      <c r="I53" s="8"/>
      <c r="J53" s="2"/>
      <c r="K53" s="531" t="s">
        <v>231</v>
      </c>
      <c r="L53" s="532"/>
      <c r="M53" s="3"/>
      <c r="N53" s="207">
        <v>84</v>
      </c>
      <c r="O53" s="208">
        <v>36</v>
      </c>
      <c r="P53" s="194">
        <v>2</v>
      </c>
      <c r="Q53" s="32">
        <f t="shared" ref="Q53" si="29">SUM(N53:O53)</f>
        <v>120</v>
      </c>
      <c r="R53" s="33">
        <f t="shared" ref="R53:R56" si="30">IF(AND(Q53=G53,Q53&gt;1),0.5,IF(Q53&gt;G53,1,0))</f>
        <v>0</v>
      </c>
      <c r="S53" s="8"/>
      <c r="U53" s="195" t="s">
        <v>124</v>
      </c>
      <c r="V53" s="195">
        <f t="shared" ref="V53" si="31">G53</f>
        <v>132</v>
      </c>
      <c r="W53" s="195">
        <f t="shared" ref="W53" si="32">G54</f>
        <v>129</v>
      </c>
      <c r="X53" s="195">
        <f t="shared" ref="X53" si="33">G55</f>
        <v>123</v>
      </c>
      <c r="Y53" s="195">
        <f t="shared" ref="Y53" si="34">G56</f>
        <v>124</v>
      </c>
    </row>
    <row r="54" spans="1:25" x14ac:dyDescent="0.25">
      <c r="A54" s="533"/>
      <c r="B54" s="534"/>
      <c r="C54" s="4"/>
      <c r="D54" s="209">
        <v>85</v>
      </c>
      <c r="E54" s="197">
        <v>44</v>
      </c>
      <c r="F54" s="210">
        <v>0</v>
      </c>
      <c r="G54" s="34">
        <f t="shared" si="27"/>
        <v>129</v>
      </c>
      <c r="H54" s="35">
        <f t="shared" si="28"/>
        <v>0.5</v>
      </c>
      <c r="I54" s="8"/>
      <c r="J54" s="2"/>
      <c r="K54" s="533"/>
      <c r="L54" s="534"/>
      <c r="M54" s="4"/>
      <c r="N54" s="210">
        <v>93</v>
      </c>
      <c r="O54" s="197">
        <v>36</v>
      </c>
      <c r="P54" s="210">
        <v>1</v>
      </c>
      <c r="Q54" s="34">
        <f t="shared" ref="Q54:Q56" si="35">SUM(N54:O54)</f>
        <v>129</v>
      </c>
      <c r="R54" s="35">
        <f t="shared" si="30"/>
        <v>0.5</v>
      </c>
      <c r="S54" s="8"/>
      <c r="U54" s="195" t="s">
        <v>125</v>
      </c>
      <c r="V54" s="195">
        <f t="shared" ref="V54" si="36">G58</f>
        <v>144</v>
      </c>
      <c r="W54" s="195">
        <f t="shared" ref="W54" si="37">G59</f>
        <v>146</v>
      </c>
      <c r="X54" s="195">
        <f t="shared" ref="X54" si="38">G60</f>
        <v>139</v>
      </c>
      <c r="Y54" s="195">
        <f t="shared" ref="Y54" si="39">G61</f>
        <v>137</v>
      </c>
    </row>
    <row r="55" spans="1:25" ht="15.75" thickBot="1" x14ac:dyDescent="0.3">
      <c r="A55" s="517" t="s">
        <v>229</v>
      </c>
      <c r="B55" s="518"/>
      <c r="C55" s="4"/>
      <c r="D55" s="209">
        <v>82</v>
      </c>
      <c r="E55" s="197">
        <v>41</v>
      </c>
      <c r="F55" s="210">
        <v>0</v>
      </c>
      <c r="G55" s="34">
        <f t="shared" si="27"/>
        <v>123</v>
      </c>
      <c r="H55" s="35">
        <f t="shared" si="28"/>
        <v>1</v>
      </c>
      <c r="I55" s="13">
        <f t="shared" ref="I55" si="40">H57*1000+G57</f>
        <v>3008</v>
      </c>
      <c r="J55" s="2"/>
      <c r="K55" s="517" t="s">
        <v>232</v>
      </c>
      <c r="L55" s="518"/>
      <c r="M55" s="4"/>
      <c r="N55" s="210">
        <v>75</v>
      </c>
      <c r="O55" s="197">
        <v>44</v>
      </c>
      <c r="P55" s="210">
        <v>3</v>
      </c>
      <c r="Q55" s="34">
        <f t="shared" si="35"/>
        <v>119</v>
      </c>
      <c r="R55" s="35">
        <f t="shared" si="30"/>
        <v>0</v>
      </c>
      <c r="S55" s="13">
        <f t="shared" ref="S55" si="41">R57*1000+Q57</f>
        <v>2016</v>
      </c>
      <c r="T55" s="191"/>
      <c r="U55" s="195" t="s">
        <v>126</v>
      </c>
      <c r="V55" s="195">
        <f t="shared" ref="V55" si="42">Q53</f>
        <v>120</v>
      </c>
      <c r="W55" s="195">
        <f t="shared" ref="W55" si="43">Q54</f>
        <v>129</v>
      </c>
      <c r="X55" s="195">
        <f t="shared" ref="X55" si="44">Q55</f>
        <v>119</v>
      </c>
      <c r="Y55" s="195">
        <f t="shared" ref="Y55" si="45">Q56</f>
        <v>148</v>
      </c>
    </row>
    <row r="56" spans="1:25" x14ac:dyDescent="0.25">
      <c r="A56" s="519"/>
      <c r="B56" s="520"/>
      <c r="C56" s="5"/>
      <c r="D56" s="211">
        <v>79</v>
      </c>
      <c r="E56" s="197">
        <v>45</v>
      </c>
      <c r="F56" s="199">
        <v>0</v>
      </c>
      <c r="G56" s="36">
        <f t="shared" si="27"/>
        <v>124</v>
      </c>
      <c r="H56" s="35">
        <f t="shared" si="28"/>
        <v>0</v>
      </c>
      <c r="I56" s="521">
        <f t="shared" ref="I56" si="46">IF(AND(I55=S55,I55&gt;0.1),1,IF(I55&gt;S55,2,0))</f>
        <v>2</v>
      </c>
      <c r="J56" s="2"/>
      <c r="K56" s="519"/>
      <c r="L56" s="520"/>
      <c r="M56" s="5"/>
      <c r="N56" s="211">
        <v>89</v>
      </c>
      <c r="O56" s="212">
        <v>59</v>
      </c>
      <c r="P56" s="199">
        <v>0</v>
      </c>
      <c r="Q56" s="34">
        <f t="shared" si="35"/>
        <v>148</v>
      </c>
      <c r="R56" s="39">
        <f t="shared" si="30"/>
        <v>1</v>
      </c>
      <c r="S56" s="521">
        <f t="shared" ref="S56" si="47">IF(AND(S55=I55,S55&gt;0.1),1,IF(S55&gt;I55,2,0))</f>
        <v>0</v>
      </c>
      <c r="T56" s="191"/>
      <c r="U56" s="195" t="s">
        <v>127</v>
      </c>
      <c r="V56" s="195">
        <f t="shared" ref="V56" si="48">Q58</f>
        <v>103</v>
      </c>
      <c r="W56" s="195">
        <f t="shared" ref="W56" si="49">Q59</f>
        <v>99</v>
      </c>
      <c r="X56" s="195">
        <f t="shared" ref="X56" si="50">Q60</f>
        <v>128</v>
      </c>
      <c r="Y56" s="195">
        <f t="shared" ref="Y56" si="51">Q61</f>
        <v>87</v>
      </c>
    </row>
    <row r="57" spans="1:25" ht="16.5" thickBot="1" x14ac:dyDescent="0.3">
      <c r="A57" s="529">
        <v>1</v>
      </c>
      <c r="B57" s="530"/>
      <c r="C57" s="26" t="s">
        <v>12</v>
      </c>
      <c r="D57" s="122">
        <f t="shared" ref="D57" si="52">D53+D54+D55+D56</f>
        <v>333</v>
      </c>
      <c r="E57" s="28">
        <f t="shared" ref="E57:H57" si="53">SUM(E53:E56)</f>
        <v>175</v>
      </c>
      <c r="F57" s="28">
        <f t="shared" si="53"/>
        <v>0</v>
      </c>
      <c r="G57" s="29">
        <f t="shared" si="53"/>
        <v>508</v>
      </c>
      <c r="H57" s="30">
        <f t="shared" si="53"/>
        <v>2.5</v>
      </c>
      <c r="I57" s="522">
        <f t="shared" ref="I57" si="54">IF(AND(G57=N57,G57&gt;1),1,IF(G57&gt;N57,2,0))</f>
        <v>2</v>
      </c>
      <c r="J57" s="2"/>
      <c r="K57" s="529">
        <v>1</v>
      </c>
      <c r="L57" s="530"/>
      <c r="M57" s="26" t="s">
        <v>12</v>
      </c>
      <c r="N57" s="31">
        <f t="shared" ref="N57" si="55">SUM(N53:N56)</f>
        <v>341</v>
      </c>
      <c r="O57" s="31">
        <f t="shared" ref="O57:R57" si="56">SUM(O53:O56)</f>
        <v>175</v>
      </c>
      <c r="P57" s="31">
        <f t="shared" si="56"/>
        <v>6</v>
      </c>
      <c r="Q57" s="31">
        <f t="shared" si="56"/>
        <v>516</v>
      </c>
      <c r="R57" s="30">
        <f t="shared" si="56"/>
        <v>1.5</v>
      </c>
      <c r="S57" s="522">
        <f t="shared" ref="S57" si="57">IF(AND(Q57=J57,Q57&gt;1),1,IF(Q57&gt;J57,2,0))</f>
        <v>2</v>
      </c>
      <c r="T57" s="191"/>
    </row>
    <row r="58" spans="1:25" x14ac:dyDescent="0.25">
      <c r="A58" s="531" t="s">
        <v>228</v>
      </c>
      <c r="B58" s="532"/>
      <c r="C58" s="3"/>
      <c r="D58" s="207">
        <v>99</v>
      </c>
      <c r="E58" s="208">
        <v>45</v>
      </c>
      <c r="F58" s="194">
        <v>0</v>
      </c>
      <c r="G58" s="37">
        <f t="shared" ref="G58" si="58">SUM(D58:E58)</f>
        <v>144</v>
      </c>
      <c r="H58" s="33">
        <f t="shared" ref="H58:H61" si="59">IF(AND(G58=Q58,G58&gt;1),0.5,IF(G58&gt;Q58,1,0))</f>
        <v>1</v>
      </c>
      <c r="I58" s="8"/>
      <c r="J58" s="2"/>
      <c r="K58" s="531" t="s">
        <v>210</v>
      </c>
      <c r="L58" s="532"/>
      <c r="M58" s="3"/>
      <c r="N58" s="207">
        <v>73</v>
      </c>
      <c r="O58" s="208">
        <v>30</v>
      </c>
      <c r="P58" s="194">
        <v>3</v>
      </c>
      <c r="Q58" s="32">
        <f t="shared" ref="Q58:Q61" si="60">N58+O58</f>
        <v>103</v>
      </c>
      <c r="R58" s="33">
        <f t="shared" ref="R58:R61" si="61">IF(AND(Q58=G58,Q58&gt;1),0.5,IF(Q58&gt;G58,1,0))</f>
        <v>0</v>
      </c>
      <c r="S58" s="8"/>
      <c r="T58" s="191"/>
      <c r="U58" s="200" t="s">
        <v>92</v>
      </c>
      <c r="V58" s="201" t="s">
        <v>93</v>
      </c>
      <c r="W58" s="200" t="s">
        <v>93</v>
      </c>
      <c r="X58" s="201" t="s">
        <v>92</v>
      </c>
    </row>
    <row r="59" spans="1:25" x14ac:dyDescent="0.25">
      <c r="A59" s="533"/>
      <c r="B59" s="534"/>
      <c r="C59" s="4"/>
      <c r="D59" s="210">
        <v>101</v>
      </c>
      <c r="E59" s="197">
        <v>45</v>
      </c>
      <c r="F59" s="210">
        <v>1</v>
      </c>
      <c r="G59" s="34">
        <f t="shared" ref="G59:G61" si="62">SUM(D59:E59)</f>
        <v>146</v>
      </c>
      <c r="H59" s="35">
        <f t="shared" si="59"/>
        <v>1</v>
      </c>
      <c r="I59" s="8"/>
      <c r="J59" s="2"/>
      <c r="K59" s="533"/>
      <c r="L59" s="534"/>
      <c r="M59" s="4"/>
      <c r="N59" s="210">
        <v>72</v>
      </c>
      <c r="O59" s="197">
        <v>27</v>
      </c>
      <c r="P59" s="210">
        <v>2</v>
      </c>
      <c r="Q59" s="34">
        <f t="shared" si="60"/>
        <v>99</v>
      </c>
      <c r="R59" s="35">
        <f t="shared" si="61"/>
        <v>0</v>
      </c>
      <c r="S59" s="8"/>
      <c r="T59" s="191"/>
      <c r="U59" s="202">
        <f t="shared" ref="U59" si="63">I64</f>
        <v>6</v>
      </c>
      <c r="V59" s="203">
        <f t="shared" ref="V59" si="64">S64</f>
        <v>0</v>
      </c>
      <c r="W59" s="202">
        <f t="shared" ref="W59" si="65">S64</f>
        <v>0</v>
      </c>
      <c r="X59" s="203">
        <f t="shared" ref="X59" si="66">I64</f>
        <v>6</v>
      </c>
    </row>
    <row r="60" spans="1:25" ht="15.75" thickBot="1" x14ac:dyDescent="0.3">
      <c r="A60" s="517" t="s">
        <v>230</v>
      </c>
      <c r="B60" s="518"/>
      <c r="C60" s="4"/>
      <c r="D60" s="210">
        <v>94</v>
      </c>
      <c r="E60" s="197">
        <v>45</v>
      </c>
      <c r="F60" s="210">
        <v>0</v>
      </c>
      <c r="G60" s="34">
        <f t="shared" si="62"/>
        <v>139</v>
      </c>
      <c r="H60" s="35">
        <f t="shared" si="59"/>
        <v>1</v>
      </c>
      <c r="I60" s="13">
        <f t="shared" ref="I60" si="67">H62*1000+G62</f>
        <v>4566</v>
      </c>
      <c r="J60" s="2"/>
      <c r="K60" s="517" t="s">
        <v>233</v>
      </c>
      <c r="L60" s="518"/>
      <c r="M60" s="4"/>
      <c r="N60" s="210">
        <v>78</v>
      </c>
      <c r="O60" s="197">
        <v>50</v>
      </c>
      <c r="P60" s="210">
        <v>2</v>
      </c>
      <c r="Q60" s="34">
        <f t="shared" si="60"/>
        <v>128</v>
      </c>
      <c r="R60" s="35">
        <f t="shared" si="61"/>
        <v>0</v>
      </c>
      <c r="S60" s="13">
        <f t="shared" ref="S60" si="68">R62*1000+Q62</f>
        <v>417</v>
      </c>
      <c r="T60" s="191"/>
      <c r="U60" s="202">
        <f t="shared" ref="U60" si="69">H64</f>
        <v>6.5</v>
      </c>
      <c r="V60" s="203">
        <f t="shared" ref="V60" si="70">R64</f>
        <v>1.5</v>
      </c>
      <c r="W60" s="202">
        <f t="shared" ref="W60" si="71">R64</f>
        <v>1.5</v>
      </c>
      <c r="X60" s="203">
        <f t="shared" ref="X60" si="72">H64</f>
        <v>6.5</v>
      </c>
    </row>
    <row r="61" spans="1:25" x14ac:dyDescent="0.25">
      <c r="A61" s="519"/>
      <c r="B61" s="520"/>
      <c r="C61" s="5"/>
      <c r="D61" s="211">
        <v>89</v>
      </c>
      <c r="E61" s="212">
        <v>48</v>
      </c>
      <c r="F61" s="199">
        <v>2</v>
      </c>
      <c r="G61" s="38">
        <f t="shared" si="62"/>
        <v>137</v>
      </c>
      <c r="H61" s="35">
        <f t="shared" si="59"/>
        <v>1</v>
      </c>
      <c r="I61" s="521">
        <f t="shared" ref="I61" si="73">IF(AND(I60=S60,I60&gt;0.1),1,IF(I60&gt;S60,2,0))</f>
        <v>2</v>
      </c>
      <c r="J61" s="2"/>
      <c r="K61" s="519"/>
      <c r="L61" s="520"/>
      <c r="M61" s="5"/>
      <c r="N61" s="211">
        <v>69</v>
      </c>
      <c r="O61" s="212">
        <v>18</v>
      </c>
      <c r="P61" s="199">
        <v>8</v>
      </c>
      <c r="Q61" s="34">
        <f t="shared" si="60"/>
        <v>87</v>
      </c>
      <c r="R61" s="39">
        <f t="shared" si="61"/>
        <v>0</v>
      </c>
      <c r="S61" s="521">
        <f t="shared" ref="S61" si="74">IF(AND(S60=I60,S60&gt;0.1),1,IF(S60&gt;I60,2,0))</f>
        <v>0</v>
      </c>
      <c r="T61" s="191"/>
      <c r="U61" s="204">
        <f t="shared" ref="U61" si="75">G64</f>
        <v>1074</v>
      </c>
      <c r="V61" s="205">
        <f t="shared" ref="V61" si="76">Q64</f>
        <v>933</v>
      </c>
      <c r="W61" s="204">
        <f t="shared" ref="W61" si="77">Q64</f>
        <v>933</v>
      </c>
      <c r="X61" s="205">
        <f t="shared" ref="X61" si="78">G64</f>
        <v>1074</v>
      </c>
    </row>
    <row r="62" spans="1:25" ht="16.5" thickBot="1" x14ac:dyDescent="0.3">
      <c r="A62" s="529">
        <v>2</v>
      </c>
      <c r="B62" s="530"/>
      <c r="C62" s="26" t="s">
        <v>12</v>
      </c>
      <c r="D62" s="31">
        <f t="shared" ref="D62" si="79">SUM(D58:D61)</f>
        <v>383</v>
      </c>
      <c r="E62" s="31">
        <f t="shared" ref="E62:H62" si="80">SUM(E58:E61)</f>
        <v>183</v>
      </c>
      <c r="F62" s="31">
        <f t="shared" si="80"/>
        <v>3</v>
      </c>
      <c r="G62" s="31">
        <f t="shared" si="80"/>
        <v>566</v>
      </c>
      <c r="H62" s="30">
        <f t="shared" si="80"/>
        <v>4</v>
      </c>
      <c r="I62" s="522">
        <f t="shared" ref="I62" si="81">IF(AND(G62=N62,G62&gt;1),1,IF(G62&gt;N62,2,0))</f>
        <v>2</v>
      </c>
      <c r="J62" s="2"/>
      <c r="K62" s="529">
        <v>2</v>
      </c>
      <c r="L62" s="530"/>
      <c r="M62" s="26" t="s">
        <v>12</v>
      </c>
      <c r="N62" s="31">
        <f t="shared" ref="N62" si="82">SUM(N58:N61)</f>
        <v>292</v>
      </c>
      <c r="O62" s="31">
        <f t="shared" ref="O62:R62" si="83">SUM(O58:O61)</f>
        <v>125</v>
      </c>
      <c r="P62" s="31">
        <f t="shared" si="83"/>
        <v>15</v>
      </c>
      <c r="Q62" s="40">
        <f t="shared" si="83"/>
        <v>417</v>
      </c>
      <c r="R62" s="30">
        <f t="shared" si="83"/>
        <v>0</v>
      </c>
      <c r="S62" s="522">
        <f t="shared" ref="S62" si="84">IF(AND(Q62=X62,Q62&gt;1),1,IF(Q62&gt;X62,2,0))</f>
        <v>2</v>
      </c>
      <c r="T62" s="191"/>
    </row>
    <row r="63" spans="1:25" ht="15.75" thickBot="1" x14ac:dyDescent="0.3">
      <c r="A63" s="7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191"/>
    </row>
    <row r="64" spans="1:25" ht="21" thickBot="1" x14ac:dyDescent="0.3">
      <c r="A64" s="17"/>
      <c r="B64" s="18"/>
      <c r="C64" s="19" t="s">
        <v>15</v>
      </c>
      <c r="D64" s="20">
        <f t="shared" ref="D64:H64" si="85">D57+D62</f>
        <v>716</v>
      </c>
      <c r="E64" s="21">
        <f t="shared" si="85"/>
        <v>358</v>
      </c>
      <c r="F64" s="21">
        <f t="shared" si="85"/>
        <v>3</v>
      </c>
      <c r="G64" s="22">
        <f t="shared" si="85"/>
        <v>1074</v>
      </c>
      <c r="H64" s="22">
        <f t="shared" si="85"/>
        <v>6.5</v>
      </c>
      <c r="I64" s="23">
        <f t="shared" ref="I64" si="86">I56+I61+J64</f>
        <v>6</v>
      </c>
      <c r="J64" s="206">
        <f t="shared" ref="J64" si="87">IF(AND(G64=Q64,G64&gt;0.1),1,IF(G64&gt;Q64,2,0))</f>
        <v>2</v>
      </c>
      <c r="K64" s="17"/>
      <c r="L64" s="18"/>
      <c r="M64" s="24" t="s">
        <v>15</v>
      </c>
      <c r="N64" s="20">
        <f t="shared" ref="N64:R64" si="88">N57+N62</f>
        <v>633</v>
      </c>
      <c r="O64" s="21">
        <f t="shared" si="88"/>
        <v>300</v>
      </c>
      <c r="P64" s="21">
        <f t="shared" si="88"/>
        <v>21</v>
      </c>
      <c r="Q64" s="22">
        <f t="shared" si="88"/>
        <v>933</v>
      </c>
      <c r="R64" s="22">
        <f t="shared" si="88"/>
        <v>1.5</v>
      </c>
      <c r="S64" s="25">
        <f t="shared" ref="S64" si="89">S56+S61+T64</f>
        <v>0</v>
      </c>
      <c r="T64" s="206">
        <f t="shared" ref="T64" si="90">IF(AND(Q64=G64,Q64&gt;0.1),1,IF(Q64&gt;G64,2,0))</f>
        <v>0</v>
      </c>
    </row>
    <row r="65" spans="1:25" ht="15.75" thickBot="1" x14ac:dyDescent="0.3">
      <c r="A65" s="7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191"/>
    </row>
    <row r="66" spans="1:25" ht="21" thickBot="1" x14ac:dyDescent="0.3">
      <c r="A66" s="109" t="s">
        <v>19</v>
      </c>
      <c r="B66" s="9" t="s">
        <v>16</v>
      </c>
      <c r="C66" s="515"/>
      <c r="D66" s="515"/>
      <c r="E66" s="515"/>
      <c r="F66" s="10"/>
      <c r="G66" s="516" t="s">
        <v>17</v>
      </c>
      <c r="H66" s="516"/>
      <c r="I66" s="23">
        <f t="shared" ref="I66" si="91">IF(AND(I64=S64,I64&gt;0.1),1,IF(I64&gt;S64,2,0))</f>
        <v>2</v>
      </c>
      <c r="J66" s="12"/>
      <c r="K66" s="14" t="s">
        <v>19</v>
      </c>
      <c r="L66" s="9" t="s">
        <v>20</v>
      </c>
      <c r="M66" s="515"/>
      <c r="N66" s="515"/>
      <c r="O66" s="515"/>
      <c r="P66" s="10"/>
      <c r="Q66" s="516" t="s">
        <v>17</v>
      </c>
      <c r="R66" s="516"/>
      <c r="S66" s="23">
        <f t="shared" ref="S66" si="92">IF(AND(S64=I64,S64&gt;0.1),1,IF(S64&gt;I64,2,0))</f>
        <v>0</v>
      </c>
      <c r="T66" s="191"/>
    </row>
    <row r="68" spans="1:25" ht="15.75" thickBot="1" x14ac:dyDescent="0.3"/>
    <row r="69" spans="1:25" ht="23.25" x14ac:dyDescent="0.35">
      <c r="A69" s="6"/>
      <c r="B69" s="523" t="s">
        <v>18</v>
      </c>
      <c r="C69" s="523"/>
      <c r="D69" s="524" t="s">
        <v>0</v>
      </c>
      <c r="E69" s="524"/>
      <c r="F69" s="524"/>
      <c r="G69" s="524"/>
      <c r="H69" s="524"/>
      <c r="I69" s="524"/>
      <c r="J69" s="94">
        <v>4</v>
      </c>
      <c r="K69" s="190" t="s">
        <v>1</v>
      </c>
      <c r="L69" s="525" t="s">
        <v>21</v>
      </c>
      <c r="M69" s="525"/>
      <c r="N69" s="525"/>
      <c r="O69" s="526" t="s">
        <v>2</v>
      </c>
      <c r="P69" s="526"/>
      <c r="Q69" s="527">
        <v>43354</v>
      </c>
      <c r="R69" s="528"/>
      <c r="S69" s="528"/>
      <c r="T69" s="191"/>
    </row>
    <row r="70" spans="1:25" ht="24" thickBot="1" x14ac:dyDescent="0.3">
      <c r="A70" s="7"/>
      <c r="B70" s="16"/>
      <c r="C70" s="16"/>
      <c r="D70" s="15"/>
      <c r="E70" s="15"/>
      <c r="F70" s="15"/>
      <c r="G70" s="15"/>
      <c r="H70" s="15"/>
      <c r="I70" s="15"/>
      <c r="J70" s="2"/>
      <c r="K70" s="2"/>
      <c r="L70" s="2"/>
      <c r="M70" s="2"/>
      <c r="N70" s="2"/>
      <c r="O70" s="2"/>
      <c r="P70" s="2"/>
      <c r="Q70" s="2"/>
      <c r="R70" s="2"/>
      <c r="S70" s="2"/>
      <c r="T70" s="191"/>
    </row>
    <row r="71" spans="1:25" ht="18.75" thickBot="1" x14ac:dyDescent="0.3">
      <c r="A71" s="1" t="s">
        <v>3</v>
      </c>
      <c r="B71" s="535" t="s">
        <v>130</v>
      </c>
      <c r="C71" s="535"/>
      <c r="D71" s="535"/>
      <c r="E71" s="535"/>
      <c r="F71" s="535"/>
      <c r="G71" s="535"/>
      <c r="H71" s="535"/>
      <c r="I71" s="536"/>
      <c r="J71" s="537">
        <f t="shared" ref="J71" si="93">G87-Q87</f>
        <v>-125</v>
      </c>
      <c r="K71" s="11" t="s">
        <v>4</v>
      </c>
      <c r="L71" s="535" t="s">
        <v>169</v>
      </c>
      <c r="M71" s="535"/>
      <c r="N71" s="535"/>
      <c r="O71" s="535"/>
      <c r="P71" s="535"/>
      <c r="Q71" s="535"/>
      <c r="R71" s="535"/>
      <c r="S71" s="536"/>
      <c r="T71" s="191"/>
    </row>
    <row r="72" spans="1:25" ht="15.75" thickBot="1" x14ac:dyDescent="0.3">
      <c r="A72" s="7"/>
      <c r="B72" s="2"/>
      <c r="C72" s="2"/>
      <c r="D72" s="2"/>
      <c r="E72" s="2"/>
      <c r="F72" s="2"/>
      <c r="G72" s="2"/>
      <c r="H72" s="2"/>
      <c r="I72" s="2"/>
      <c r="J72" s="538"/>
      <c r="K72" s="2"/>
      <c r="L72" s="2"/>
      <c r="M72" s="2"/>
      <c r="N72" s="2"/>
      <c r="O72" s="2"/>
      <c r="P72" s="2"/>
      <c r="Q72" s="2"/>
      <c r="R72" s="2"/>
      <c r="S72" s="2"/>
      <c r="T72" s="191"/>
    </row>
    <row r="73" spans="1:25" x14ac:dyDescent="0.25">
      <c r="A73" s="540" t="s">
        <v>5</v>
      </c>
      <c r="B73" s="541"/>
      <c r="C73" s="542" t="s">
        <v>6</v>
      </c>
      <c r="D73" s="544" t="s">
        <v>7</v>
      </c>
      <c r="E73" s="545"/>
      <c r="F73" s="545"/>
      <c r="G73" s="546"/>
      <c r="H73" s="544" t="s">
        <v>8</v>
      </c>
      <c r="I73" s="546"/>
      <c r="J73" s="538"/>
      <c r="K73" s="540" t="s">
        <v>5</v>
      </c>
      <c r="L73" s="541"/>
      <c r="M73" s="542" t="s">
        <v>6</v>
      </c>
      <c r="N73" s="544" t="s">
        <v>7</v>
      </c>
      <c r="O73" s="545"/>
      <c r="P73" s="545"/>
      <c r="Q73" s="546"/>
      <c r="R73" s="544" t="s">
        <v>8</v>
      </c>
      <c r="S73" s="546"/>
      <c r="T73" s="191"/>
    </row>
    <row r="74" spans="1:25" ht="15.75" thickBot="1" x14ac:dyDescent="0.3">
      <c r="A74" s="547"/>
      <c r="B74" s="548"/>
      <c r="C74" s="543"/>
      <c r="D74" s="110" t="s">
        <v>9</v>
      </c>
      <c r="E74" s="111" t="s">
        <v>10</v>
      </c>
      <c r="F74" s="111" t="s">
        <v>11</v>
      </c>
      <c r="G74" s="112" t="s">
        <v>12</v>
      </c>
      <c r="H74" s="113" t="s">
        <v>13</v>
      </c>
      <c r="I74" s="114" t="s">
        <v>14</v>
      </c>
      <c r="J74" s="539"/>
      <c r="K74" s="547"/>
      <c r="L74" s="548"/>
      <c r="M74" s="543"/>
      <c r="N74" s="110" t="s">
        <v>9</v>
      </c>
      <c r="O74" s="111" t="s">
        <v>10</v>
      </c>
      <c r="P74" s="111" t="s">
        <v>11</v>
      </c>
      <c r="Q74" s="112" t="s">
        <v>12</v>
      </c>
      <c r="R74" s="113" t="s">
        <v>13</v>
      </c>
      <c r="S74" s="114" t="s">
        <v>14</v>
      </c>
      <c r="T74" s="191"/>
    </row>
    <row r="75" spans="1:25" ht="15.75" thickBot="1" x14ac:dyDescent="0.3">
      <c r="A75" s="7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191"/>
    </row>
    <row r="76" spans="1:25" x14ac:dyDescent="0.25">
      <c r="A76" s="555" t="s">
        <v>256</v>
      </c>
      <c r="B76" s="556"/>
      <c r="C76" s="3">
        <v>1</v>
      </c>
      <c r="D76" s="213">
        <v>76</v>
      </c>
      <c r="E76" s="214">
        <v>26</v>
      </c>
      <c r="F76" s="214">
        <v>3</v>
      </c>
      <c r="G76" s="32">
        <f t="shared" ref="G76:G79" si="94">D76+E76</f>
        <v>102</v>
      </c>
      <c r="H76" s="33">
        <f t="shared" ref="H76:H79" si="95">IF(AND(G76=Q76,G76&gt;1),0.5,IF(G76&gt;Q76,1,0))</f>
        <v>0</v>
      </c>
      <c r="I76" s="8"/>
      <c r="J76" s="2"/>
      <c r="K76" s="555" t="s">
        <v>198</v>
      </c>
      <c r="L76" s="556"/>
      <c r="M76" s="3">
        <v>1</v>
      </c>
      <c r="N76" s="213">
        <v>93</v>
      </c>
      <c r="O76" s="214">
        <v>52</v>
      </c>
      <c r="P76" s="214">
        <v>0</v>
      </c>
      <c r="Q76" s="32">
        <f t="shared" ref="Q76" si="96">SUM(N76:O76)</f>
        <v>145</v>
      </c>
      <c r="R76" s="33">
        <f t="shared" ref="R76:R79" si="97">IF(AND(Q76=G76,Q76&gt;1),0.5,IF(Q76&gt;G76,1,0))</f>
        <v>1</v>
      </c>
      <c r="S76" s="8"/>
      <c r="U76" s="195" t="s">
        <v>124</v>
      </c>
      <c r="V76" s="195">
        <f t="shared" ref="V76" si="98">G76</f>
        <v>102</v>
      </c>
      <c r="W76" s="195">
        <f t="shared" ref="W76" si="99">G77</f>
        <v>126</v>
      </c>
      <c r="X76" s="195">
        <f t="shared" ref="X76" si="100">G78</f>
        <v>116</v>
      </c>
      <c r="Y76" s="195">
        <f t="shared" ref="Y76" si="101">G79</f>
        <v>122</v>
      </c>
    </row>
    <row r="77" spans="1:25" x14ac:dyDescent="0.25">
      <c r="A77" s="557"/>
      <c r="B77" s="558"/>
      <c r="C77" s="4">
        <v>2</v>
      </c>
      <c r="D77" s="215">
        <v>83</v>
      </c>
      <c r="E77" s="216">
        <v>43</v>
      </c>
      <c r="F77" s="216">
        <v>2</v>
      </c>
      <c r="G77" s="34">
        <f t="shared" si="94"/>
        <v>126</v>
      </c>
      <c r="H77" s="35">
        <f t="shared" si="95"/>
        <v>0</v>
      </c>
      <c r="I77" s="8"/>
      <c r="J77" s="2"/>
      <c r="K77" s="557"/>
      <c r="L77" s="558"/>
      <c r="M77" s="4">
        <v>2</v>
      </c>
      <c r="N77" s="215">
        <v>85</v>
      </c>
      <c r="O77" s="216">
        <v>45</v>
      </c>
      <c r="P77" s="216">
        <v>2</v>
      </c>
      <c r="Q77" s="34">
        <f t="shared" ref="Q77:Q79" si="102">SUM(N77:O77)</f>
        <v>130</v>
      </c>
      <c r="R77" s="35">
        <f t="shared" si="97"/>
        <v>1</v>
      </c>
      <c r="S77" s="8"/>
      <c r="U77" s="195" t="s">
        <v>125</v>
      </c>
      <c r="V77" s="195">
        <f t="shared" ref="V77" si="103">G81</f>
        <v>102</v>
      </c>
      <c r="W77" s="195">
        <f t="shared" ref="W77" si="104">G82</f>
        <v>113</v>
      </c>
      <c r="X77" s="195">
        <f t="shared" ref="X77" si="105">G83</f>
        <v>116</v>
      </c>
      <c r="Y77" s="195">
        <f t="shared" ref="Y77" si="106">G84</f>
        <v>120</v>
      </c>
    </row>
    <row r="78" spans="1:25" ht="15.75" thickBot="1" x14ac:dyDescent="0.3">
      <c r="A78" s="549" t="s">
        <v>235</v>
      </c>
      <c r="B78" s="550"/>
      <c r="C78" s="4">
        <v>3</v>
      </c>
      <c r="D78" s="215">
        <v>90</v>
      </c>
      <c r="E78" s="216">
        <v>26</v>
      </c>
      <c r="F78" s="216">
        <v>4</v>
      </c>
      <c r="G78" s="34">
        <f t="shared" si="94"/>
        <v>116</v>
      </c>
      <c r="H78" s="35">
        <f t="shared" si="95"/>
        <v>0</v>
      </c>
      <c r="I78" s="13">
        <f t="shared" ref="I78" si="107">H80*1000+G80</f>
        <v>466</v>
      </c>
      <c r="J78" s="2"/>
      <c r="K78" s="549" t="s">
        <v>199</v>
      </c>
      <c r="L78" s="550"/>
      <c r="M78" s="4">
        <v>3</v>
      </c>
      <c r="N78" s="215">
        <v>90</v>
      </c>
      <c r="O78" s="216">
        <v>44</v>
      </c>
      <c r="P78" s="216">
        <v>0</v>
      </c>
      <c r="Q78" s="34">
        <f t="shared" si="102"/>
        <v>134</v>
      </c>
      <c r="R78" s="35">
        <f t="shared" si="97"/>
        <v>1</v>
      </c>
      <c r="S78" s="13">
        <f t="shared" ref="S78" si="108">R80*1000+Q80</f>
        <v>4534</v>
      </c>
      <c r="T78" s="191"/>
      <c r="U78" s="195" t="s">
        <v>126</v>
      </c>
      <c r="V78" s="195">
        <f t="shared" ref="V78" si="109">Q76</f>
        <v>145</v>
      </c>
      <c r="W78" s="195">
        <f t="shared" ref="W78" si="110">Q77</f>
        <v>130</v>
      </c>
      <c r="X78" s="195">
        <f t="shared" ref="X78" si="111">Q78</f>
        <v>134</v>
      </c>
      <c r="Y78" s="195">
        <f t="shared" ref="Y78" si="112">Q79</f>
        <v>125</v>
      </c>
    </row>
    <row r="79" spans="1:25" x14ac:dyDescent="0.25">
      <c r="A79" s="551"/>
      <c r="B79" s="552"/>
      <c r="C79" s="5">
        <v>4</v>
      </c>
      <c r="D79" s="217">
        <v>86</v>
      </c>
      <c r="E79" s="218">
        <v>36</v>
      </c>
      <c r="F79" s="218">
        <v>3</v>
      </c>
      <c r="G79" s="36">
        <f t="shared" si="94"/>
        <v>122</v>
      </c>
      <c r="H79" s="35">
        <f t="shared" si="95"/>
        <v>0</v>
      </c>
      <c r="I79" s="521">
        <f t="shared" ref="I79" si="113">IF(AND(I78=S78,I78&gt;0.1),1,IF(I78&gt;S78,2,0))</f>
        <v>0</v>
      </c>
      <c r="J79" s="2"/>
      <c r="K79" s="551"/>
      <c r="L79" s="552"/>
      <c r="M79" s="5">
        <v>4</v>
      </c>
      <c r="N79" s="217">
        <v>92</v>
      </c>
      <c r="O79" s="218">
        <v>33</v>
      </c>
      <c r="P79" s="218">
        <v>1</v>
      </c>
      <c r="Q79" s="34">
        <f t="shared" si="102"/>
        <v>125</v>
      </c>
      <c r="R79" s="39">
        <f t="shared" si="97"/>
        <v>1</v>
      </c>
      <c r="S79" s="521">
        <f t="shared" ref="S79" si="114">IF(AND(S78=I78,S78&gt;0.1),1,IF(S78&gt;I78,2,0))</f>
        <v>2</v>
      </c>
      <c r="T79" s="191"/>
      <c r="U79" s="195" t="s">
        <v>127</v>
      </c>
      <c r="V79" s="195">
        <f t="shared" ref="V79" si="115">Q81</f>
        <v>135</v>
      </c>
      <c r="W79" s="195">
        <f t="shared" ref="W79" si="116">Q82</f>
        <v>127</v>
      </c>
      <c r="X79" s="195">
        <f t="shared" ref="X79" si="117">Q83</f>
        <v>127</v>
      </c>
      <c r="Y79" s="195">
        <f t="shared" ref="Y79" si="118">Q84</f>
        <v>119</v>
      </c>
    </row>
    <row r="80" spans="1:25" ht="16.5" thickBot="1" x14ac:dyDescent="0.3">
      <c r="A80" s="553"/>
      <c r="B80" s="554"/>
      <c r="C80" s="221" t="s">
        <v>12</v>
      </c>
      <c r="D80" s="222">
        <v>335</v>
      </c>
      <c r="E80" s="223">
        <v>131</v>
      </c>
      <c r="F80" s="223">
        <v>12</v>
      </c>
      <c r="G80" s="29">
        <f t="shared" ref="G80:H80" si="119">SUM(G76:G79)</f>
        <v>466</v>
      </c>
      <c r="H80" s="30">
        <f t="shared" si="119"/>
        <v>0</v>
      </c>
      <c r="I80" s="522">
        <f t="shared" ref="I80" si="120">IF(AND(G80=N80,G80&gt;1),1,IF(G80&gt;N80,2,0))</f>
        <v>2</v>
      </c>
      <c r="J80" s="2"/>
      <c r="K80" s="553"/>
      <c r="L80" s="554"/>
      <c r="M80" s="221" t="s">
        <v>12</v>
      </c>
      <c r="N80" s="222">
        <v>360</v>
      </c>
      <c r="O80" s="223">
        <v>174</v>
      </c>
      <c r="P80" s="223">
        <v>3</v>
      </c>
      <c r="Q80" s="31">
        <f t="shared" ref="Q80:R80" si="121">SUM(Q76:Q79)</f>
        <v>534</v>
      </c>
      <c r="R80" s="30">
        <f t="shared" si="121"/>
        <v>4</v>
      </c>
      <c r="S80" s="522">
        <f t="shared" ref="S80" si="122">IF(AND(Q80=J80,Q80&gt;1),1,IF(Q80&gt;J80,2,0))</f>
        <v>2</v>
      </c>
      <c r="T80" s="191"/>
    </row>
    <row r="81" spans="1:24" x14ac:dyDescent="0.25">
      <c r="A81" s="555" t="s">
        <v>236</v>
      </c>
      <c r="B81" s="556"/>
      <c r="C81" s="3">
        <v>1</v>
      </c>
      <c r="D81" s="213">
        <v>75</v>
      </c>
      <c r="E81" s="214">
        <v>27</v>
      </c>
      <c r="F81" s="214">
        <v>3</v>
      </c>
      <c r="G81" s="37">
        <f t="shared" ref="G81" si="123">SUM(D81:E81)</f>
        <v>102</v>
      </c>
      <c r="H81" s="33">
        <f t="shared" ref="H81:H84" si="124">IF(AND(G81=Q81,G81&gt;1),0.5,IF(G81&gt;Q81,1,0))</f>
        <v>0</v>
      </c>
      <c r="I81" s="8"/>
      <c r="J81" s="2"/>
      <c r="K81" s="555" t="s">
        <v>196</v>
      </c>
      <c r="L81" s="556"/>
      <c r="M81" s="3">
        <v>1</v>
      </c>
      <c r="N81" s="213">
        <v>91</v>
      </c>
      <c r="O81" s="214">
        <v>44</v>
      </c>
      <c r="P81" s="214">
        <v>0</v>
      </c>
      <c r="Q81" s="32">
        <f t="shared" ref="Q81:Q84" si="125">N81+O81</f>
        <v>135</v>
      </c>
      <c r="R81" s="33">
        <f t="shared" ref="R81:R84" si="126">IF(AND(Q81=G81,Q81&gt;1),0.5,IF(Q81&gt;G81,1,0))</f>
        <v>1</v>
      </c>
      <c r="S81" s="8"/>
      <c r="T81" s="191"/>
      <c r="U81" s="200" t="s">
        <v>92</v>
      </c>
      <c r="V81" s="201" t="s">
        <v>93</v>
      </c>
      <c r="W81" s="200" t="s">
        <v>93</v>
      </c>
      <c r="X81" s="201" t="s">
        <v>92</v>
      </c>
    </row>
    <row r="82" spans="1:24" x14ac:dyDescent="0.25">
      <c r="A82" s="557"/>
      <c r="B82" s="558"/>
      <c r="C82" s="4">
        <v>2</v>
      </c>
      <c r="D82" s="215">
        <v>78</v>
      </c>
      <c r="E82" s="216">
        <v>35</v>
      </c>
      <c r="F82" s="216">
        <v>0</v>
      </c>
      <c r="G82" s="34">
        <f t="shared" ref="G82:G84" si="127">SUM(D82:E82)</f>
        <v>113</v>
      </c>
      <c r="H82" s="35">
        <f t="shared" si="124"/>
        <v>0</v>
      </c>
      <c r="I82" s="8"/>
      <c r="J82" s="2"/>
      <c r="K82" s="557"/>
      <c r="L82" s="558"/>
      <c r="M82" s="4">
        <v>2</v>
      </c>
      <c r="N82" s="215">
        <v>84</v>
      </c>
      <c r="O82" s="216">
        <v>43</v>
      </c>
      <c r="P82" s="216">
        <v>1</v>
      </c>
      <c r="Q82" s="34">
        <f t="shared" si="125"/>
        <v>127</v>
      </c>
      <c r="R82" s="35">
        <f t="shared" si="126"/>
        <v>1</v>
      </c>
      <c r="S82" s="8"/>
      <c r="T82" s="191"/>
      <c r="U82" s="202">
        <f t="shared" ref="U82" si="128">I87</f>
        <v>0</v>
      </c>
      <c r="V82" s="203">
        <f t="shared" ref="V82" si="129">S87</f>
        <v>6</v>
      </c>
      <c r="W82" s="202">
        <f t="shared" ref="W82" si="130">S87</f>
        <v>6</v>
      </c>
      <c r="X82" s="203">
        <f t="shared" ref="X82" si="131">I87</f>
        <v>0</v>
      </c>
    </row>
    <row r="83" spans="1:24" ht="15.75" thickBot="1" x14ac:dyDescent="0.3">
      <c r="A83" s="549" t="s">
        <v>190</v>
      </c>
      <c r="B83" s="550"/>
      <c r="C83" s="4">
        <v>3</v>
      </c>
      <c r="D83" s="215">
        <v>81</v>
      </c>
      <c r="E83" s="216">
        <v>35</v>
      </c>
      <c r="F83" s="216">
        <v>3</v>
      </c>
      <c r="G83" s="34">
        <f t="shared" si="127"/>
        <v>116</v>
      </c>
      <c r="H83" s="35">
        <f t="shared" si="124"/>
        <v>0</v>
      </c>
      <c r="I83" s="13">
        <f t="shared" ref="I83" si="132">H85*1000+G85</f>
        <v>1451</v>
      </c>
      <c r="J83" s="2"/>
      <c r="K83" s="549" t="s">
        <v>197</v>
      </c>
      <c r="L83" s="550"/>
      <c r="M83" s="4">
        <v>3</v>
      </c>
      <c r="N83" s="215">
        <v>91</v>
      </c>
      <c r="O83" s="216">
        <v>36</v>
      </c>
      <c r="P83" s="216">
        <v>0</v>
      </c>
      <c r="Q83" s="34">
        <f t="shared" si="125"/>
        <v>127</v>
      </c>
      <c r="R83" s="35">
        <f t="shared" si="126"/>
        <v>1</v>
      </c>
      <c r="S83" s="13">
        <f t="shared" ref="S83" si="133">R85*1000+Q85</f>
        <v>3508</v>
      </c>
      <c r="T83" s="191"/>
      <c r="U83" s="202">
        <f t="shared" ref="U83" si="134">H87</f>
        <v>1</v>
      </c>
      <c r="V83" s="203">
        <f t="shared" ref="V83" si="135">R87</f>
        <v>7</v>
      </c>
      <c r="W83" s="202">
        <f t="shared" ref="W83" si="136">R87</f>
        <v>7</v>
      </c>
      <c r="X83" s="203">
        <f t="shared" ref="X83" si="137">H87</f>
        <v>1</v>
      </c>
    </row>
    <row r="84" spans="1:24" x14ac:dyDescent="0.25">
      <c r="A84" s="551"/>
      <c r="B84" s="552"/>
      <c r="C84" s="5">
        <v>4</v>
      </c>
      <c r="D84" s="217">
        <v>78</v>
      </c>
      <c r="E84" s="218">
        <v>42</v>
      </c>
      <c r="F84" s="218">
        <v>0</v>
      </c>
      <c r="G84" s="38">
        <f t="shared" si="127"/>
        <v>120</v>
      </c>
      <c r="H84" s="35">
        <f t="shared" si="124"/>
        <v>1</v>
      </c>
      <c r="I84" s="521">
        <f t="shared" ref="I84" si="138">IF(AND(I83=S83,I83&gt;0.1),1,IF(I83&gt;S83,2,0))</f>
        <v>0</v>
      </c>
      <c r="J84" s="2"/>
      <c r="K84" s="551"/>
      <c r="L84" s="552"/>
      <c r="M84" s="5">
        <v>4</v>
      </c>
      <c r="N84" s="217">
        <v>83</v>
      </c>
      <c r="O84" s="218">
        <v>36</v>
      </c>
      <c r="P84" s="218">
        <v>0</v>
      </c>
      <c r="Q84" s="34">
        <f t="shared" si="125"/>
        <v>119</v>
      </c>
      <c r="R84" s="39">
        <f t="shared" si="126"/>
        <v>0</v>
      </c>
      <c r="S84" s="521">
        <f t="shared" ref="S84" si="139">IF(AND(S83=I83,S83&gt;0.1),1,IF(S83&gt;I83,2,0))</f>
        <v>2</v>
      </c>
      <c r="T84" s="191"/>
      <c r="U84" s="204">
        <f t="shared" ref="U84" si="140">G87</f>
        <v>917</v>
      </c>
      <c r="V84" s="205">
        <f t="shared" ref="V84" si="141">Q87</f>
        <v>1042</v>
      </c>
      <c r="W84" s="204">
        <f t="shared" ref="W84" si="142">Q87</f>
        <v>1042</v>
      </c>
      <c r="X84" s="205">
        <f t="shared" ref="X84" si="143">G87</f>
        <v>917</v>
      </c>
    </row>
    <row r="85" spans="1:24" ht="16.5" thickBot="1" x14ac:dyDescent="0.3">
      <c r="A85" s="553"/>
      <c r="B85" s="554"/>
      <c r="C85" s="221" t="s">
        <v>12</v>
      </c>
      <c r="D85" s="222">
        <v>312</v>
      </c>
      <c r="E85" s="223">
        <v>139</v>
      </c>
      <c r="F85" s="223">
        <v>6</v>
      </c>
      <c r="G85" s="31">
        <f t="shared" ref="G85:H85" si="144">SUM(G81:G84)</f>
        <v>451</v>
      </c>
      <c r="H85" s="30">
        <f t="shared" si="144"/>
        <v>1</v>
      </c>
      <c r="I85" s="522">
        <f t="shared" ref="I85" si="145">IF(AND(G85=N85,G85&gt;1),1,IF(G85&gt;N85,2,0))</f>
        <v>2</v>
      </c>
      <c r="J85" s="2"/>
      <c r="K85" s="553"/>
      <c r="L85" s="554"/>
      <c r="M85" s="221" t="s">
        <v>12</v>
      </c>
      <c r="N85" s="222">
        <v>349</v>
      </c>
      <c r="O85" s="223">
        <v>159</v>
      </c>
      <c r="P85" s="223">
        <v>1</v>
      </c>
      <c r="Q85" s="40">
        <f t="shared" ref="Q85:R85" si="146">SUM(Q81:Q84)</f>
        <v>508</v>
      </c>
      <c r="R85" s="30">
        <f t="shared" si="146"/>
        <v>3</v>
      </c>
      <c r="S85" s="522">
        <f t="shared" ref="S85" si="147">IF(AND(Q85=X85,Q85&gt;1),1,IF(Q85&gt;X85,2,0))</f>
        <v>2</v>
      </c>
      <c r="T85" s="191"/>
    </row>
    <row r="86" spans="1:24" ht="15.75" thickBot="1" x14ac:dyDescent="0.3">
      <c r="A86" s="7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191"/>
    </row>
    <row r="87" spans="1:24" ht="21" thickBot="1" x14ac:dyDescent="0.3">
      <c r="A87" s="17"/>
      <c r="B87" s="18"/>
      <c r="C87" s="19" t="s">
        <v>15</v>
      </c>
      <c r="D87" s="20">
        <f t="shared" ref="D87:H87" si="148">D80+D85</f>
        <v>647</v>
      </c>
      <c r="E87" s="21">
        <f t="shared" si="148"/>
        <v>270</v>
      </c>
      <c r="F87" s="21">
        <f t="shared" si="148"/>
        <v>18</v>
      </c>
      <c r="G87" s="22">
        <f t="shared" si="148"/>
        <v>917</v>
      </c>
      <c r="H87" s="22">
        <f t="shared" si="148"/>
        <v>1</v>
      </c>
      <c r="I87" s="23">
        <f t="shared" ref="I87" si="149">I79+I84+J87</f>
        <v>0</v>
      </c>
      <c r="J87" s="206">
        <f t="shared" ref="J87" si="150">IF(AND(G87=Q87,G87&gt;0.1),1,IF(G87&gt;Q87,2,0))</f>
        <v>0</v>
      </c>
      <c r="K87" s="17"/>
      <c r="L87" s="18"/>
      <c r="M87" s="24" t="s">
        <v>15</v>
      </c>
      <c r="N87" s="20">
        <f t="shared" ref="N87:R87" si="151">N80+N85</f>
        <v>709</v>
      </c>
      <c r="O87" s="21">
        <f t="shared" si="151"/>
        <v>333</v>
      </c>
      <c r="P87" s="21">
        <f t="shared" si="151"/>
        <v>4</v>
      </c>
      <c r="Q87" s="22">
        <f t="shared" si="151"/>
        <v>1042</v>
      </c>
      <c r="R87" s="22">
        <f t="shared" si="151"/>
        <v>7</v>
      </c>
      <c r="S87" s="25">
        <f t="shared" ref="S87" si="152">S79+S84+T87</f>
        <v>6</v>
      </c>
      <c r="T87" s="206">
        <f t="shared" ref="T87" si="153">IF(AND(Q87=G87,Q87&gt;0.1),1,IF(Q87&gt;G87,2,0))</f>
        <v>2</v>
      </c>
    </row>
    <row r="88" spans="1:24" ht="15.75" thickBot="1" x14ac:dyDescent="0.3">
      <c r="A88" s="7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191"/>
    </row>
    <row r="89" spans="1:24" ht="21" thickBot="1" x14ac:dyDescent="0.3">
      <c r="A89" s="109" t="s">
        <v>19</v>
      </c>
      <c r="B89" s="9" t="s">
        <v>16</v>
      </c>
      <c r="C89" s="515"/>
      <c r="D89" s="515"/>
      <c r="E89" s="515"/>
      <c r="F89" s="10"/>
      <c r="G89" s="516" t="s">
        <v>17</v>
      </c>
      <c r="H89" s="516"/>
      <c r="I89" s="23">
        <f t="shared" ref="I89" si="154">IF(AND(I87=S87,I87&gt;0.1),1,IF(I87&gt;S87,2,0))</f>
        <v>0</v>
      </c>
      <c r="J89" s="12"/>
      <c r="K89" s="14" t="s">
        <v>19</v>
      </c>
      <c r="L89" s="9" t="s">
        <v>20</v>
      </c>
      <c r="M89" s="515"/>
      <c r="N89" s="515"/>
      <c r="O89" s="515"/>
      <c r="P89" s="10"/>
      <c r="Q89" s="516" t="s">
        <v>17</v>
      </c>
      <c r="R89" s="516"/>
      <c r="S89" s="23">
        <f t="shared" ref="S89" si="155">IF(AND(S87=I87,S87&gt;0.1),1,IF(S87&gt;I87,2,0))</f>
        <v>2</v>
      </c>
      <c r="T89" s="191"/>
    </row>
    <row r="90" spans="1:24" ht="21" thickBot="1" x14ac:dyDescent="0.3">
      <c r="A90" s="125"/>
      <c r="B90" s="126"/>
      <c r="C90" s="2"/>
      <c r="D90" s="2"/>
      <c r="E90" s="2"/>
      <c r="F90" s="2"/>
      <c r="G90" s="127"/>
      <c r="H90" s="127"/>
      <c r="I90" s="128"/>
      <c r="J90" s="129"/>
      <c r="K90" s="130"/>
      <c r="L90" s="126"/>
      <c r="M90" s="2"/>
      <c r="N90" s="2"/>
      <c r="O90" s="2"/>
      <c r="P90" s="2"/>
      <c r="Q90" s="127"/>
      <c r="R90" s="127"/>
      <c r="S90" s="128"/>
      <c r="T90" s="191"/>
    </row>
    <row r="91" spans="1:24" ht="23.25" x14ac:dyDescent="0.35">
      <c r="A91" s="6"/>
      <c r="B91" s="523" t="s">
        <v>18</v>
      </c>
      <c r="C91" s="523"/>
      <c r="D91" s="524" t="s">
        <v>0</v>
      </c>
      <c r="E91" s="524"/>
      <c r="F91" s="524"/>
      <c r="G91" s="524"/>
      <c r="H91" s="524"/>
      <c r="I91" s="524"/>
      <c r="J91" s="94">
        <v>5</v>
      </c>
      <c r="K91" s="190" t="s">
        <v>1</v>
      </c>
      <c r="L91" s="525" t="s">
        <v>21</v>
      </c>
      <c r="M91" s="525"/>
      <c r="N91" s="525"/>
      <c r="O91" s="526" t="s">
        <v>2</v>
      </c>
      <c r="P91" s="526"/>
      <c r="Q91" s="527">
        <v>43250</v>
      </c>
      <c r="R91" s="528"/>
      <c r="S91" s="528"/>
      <c r="T91" s="191"/>
    </row>
    <row r="92" spans="1:24" ht="24" thickBot="1" x14ac:dyDescent="0.3">
      <c r="A92" s="7"/>
      <c r="B92" s="16"/>
      <c r="C92" s="16"/>
      <c r="D92" s="15"/>
      <c r="E92" s="15"/>
      <c r="F92" s="15"/>
      <c r="G92" s="15"/>
      <c r="H92" s="15"/>
      <c r="I92" s="15"/>
      <c r="J92" s="2"/>
      <c r="K92" s="2"/>
      <c r="L92" s="2"/>
      <c r="M92" s="2"/>
      <c r="N92" s="2"/>
      <c r="O92" s="2"/>
      <c r="P92" s="2"/>
      <c r="Q92" s="2"/>
      <c r="R92" s="2"/>
      <c r="S92" s="2"/>
      <c r="T92" s="191"/>
    </row>
    <row r="93" spans="1:24" ht="18.75" thickBot="1" x14ac:dyDescent="0.3">
      <c r="A93" s="1" t="s">
        <v>3</v>
      </c>
      <c r="B93" s="535" t="s">
        <v>150</v>
      </c>
      <c r="C93" s="535"/>
      <c r="D93" s="535"/>
      <c r="E93" s="535"/>
      <c r="F93" s="535"/>
      <c r="G93" s="535"/>
      <c r="H93" s="535"/>
      <c r="I93" s="536"/>
      <c r="J93" s="537">
        <f t="shared" ref="J93" si="156">G109-Q109</f>
        <v>-17</v>
      </c>
      <c r="K93" s="11" t="s">
        <v>4</v>
      </c>
      <c r="L93" s="535" t="s">
        <v>149</v>
      </c>
      <c r="M93" s="535"/>
      <c r="N93" s="535"/>
      <c r="O93" s="535"/>
      <c r="P93" s="535"/>
      <c r="Q93" s="535"/>
      <c r="R93" s="535"/>
      <c r="S93" s="536"/>
      <c r="T93" s="191"/>
    </row>
    <row r="94" spans="1:24" ht="15.75" thickBot="1" x14ac:dyDescent="0.3">
      <c r="A94" s="7"/>
      <c r="B94" s="2"/>
      <c r="C94" s="2"/>
      <c r="D94" s="2"/>
      <c r="E94" s="2"/>
      <c r="F94" s="2"/>
      <c r="G94" s="2"/>
      <c r="H94" s="2"/>
      <c r="I94" s="2"/>
      <c r="J94" s="538"/>
      <c r="K94" s="2"/>
      <c r="L94" s="2"/>
      <c r="M94" s="2"/>
      <c r="N94" s="2"/>
      <c r="O94" s="2"/>
      <c r="P94" s="2"/>
      <c r="Q94" s="2"/>
      <c r="R94" s="2"/>
      <c r="S94" s="2"/>
      <c r="T94" s="191"/>
    </row>
    <row r="95" spans="1:24" x14ac:dyDescent="0.25">
      <c r="A95" s="540" t="s">
        <v>5</v>
      </c>
      <c r="B95" s="541"/>
      <c r="C95" s="542" t="s">
        <v>6</v>
      </c>
      <c r="D95" s="544" t="s">
        <v>7</v>
      </c>
      <c r="E95" s="545"/>
      <c r="F95" s="545"/>
      <c r="G95" s="546"/>
      <c r="H95" s="544" t="s">
        <v>8</v>
      </c>
      <c r="I95" s="546"/>
      <c r="J95" s="538"/>
      <c r="K95" s="540" t="s">
        <v>5</v>
      </c>
      <c r="L95" s="541"/>
      <c r="M95" s="542" t="s">
        <v>6</v>
      </c>
      <c r="N95" s="544" t="s">
        <v>7</v>
      </c>
      <c r="O95" s="545"/>
      <c r="P95" s="545"/>
      <c r="Q95" s="546"/>
      <c r="R95" s="544" t="s">
        <v>8</v>
      </c>
      <c r="S95" s="546"/>
      <c r="T95" s="191"/>
    </row>
    <row r="96" spans="1:24" ht="15.75" thickBot="1" x14ac:dyDescent="0.3">
      <c r="A96" s="547"/>
      <c r="B96" s="548"/>
      <c r="C96" s="543"/>
      <c r="D96" s="110" t="s">
        <v>9</v>
      </c>
      <c r="E96" s="111" t="s">
        <v>10</v>
      </c>
      <c r="F96" s="111" t="s">
        <v>11</v>
      </c>
      <c r="G96" s="112" t="s">
        <v>12</v>
      </c>
      <c r="H96" s="113" t="s">
        <v>13</v>
      </c>
      <c r="I96" s="114" t="s">
        <v>14</v>
      </c>
      <c r="J96" s="539"/>
      <c r="K96" s="547"/>
      <c r="L96" s="548"/>
      <c r="M96" s="543"/>
      <c r="N96" s="110" t="s">
        <v>9</v>
      </c>
      <c r="O96" s="111" t="s">
        <v>10</v>
      </c>
      <c r="P96" s="111" t="s">
        <v>11</v>
      </c>
      <c r="Q96" s="112" t="s">
        <v>12</v>
      </c>
      <c r="R96" s="113" t="s">
        <v>13</v>
      </c>
      <c r="S96" s="114" t="s">
        <v>14</v>
      </c>
      <c r="T96" s="191"/>
    </row>
    <row r="97" spans="1:25" ht="15.75" thickBot="1" x14ac:dyDescent="0.3">
      <c r="A97" s="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191"/>
    </row>
    <row r="98" spans="1:25" x14ac:dyDescent="0.25">
      <c r="A98" s="555" t="s">
        <v>192</v>
      </c>
      <c r="B98" s="556"/>
      <c r="C98" s="3">
        <v>1</v>
      </c>
      <c r="D98" s="213">
        <v>87</v>
      </c>
      <c r="E98" s="214">
        <v>35</v>
      </c>
      <c r="F98" s="214">
        <v>0</v>
      </c>
      <c r="G98" s="32">
        <f t="shared" ref="G98:G101" si="157">D98+E98</f>
        <v>122</v>
      </c>
      <c r="H98" s="33">
        <f t="shared" ref="H98:H101" si="158">IF(AND(G98=Q98,G98&gt;1),0.5,IF(G98&gt;Q98,1,0))</f>
        <v>0</v>
      </c>
      <c r="I98" s="8"/>
      <c r="J98" s="2"/>
      <c r="K98" s="555" t="s">
        <v>251</v>
      </c>
      <c r="L98" s="556"/>
      <c r="M98" s="3">
        <v>1</v>
      </c>
      <c r="N98" s="213">
        <v>88</v>
      </c>
      <c r="O98" s="214">
        <v>42</v>
      </c>
      <c r="P98" s="214">
        <v>2</v>
      </c>
      <c r="Q98" s="32">
        <f t="shared" ref="Q98" si="159">SUM(N98:O98)</f>
        <v>130</v>
      </c>
      <c r="R98" s="33">
        <f t="shared" ref="R98:R101" si="160">IF(AND(Q98=G98,Q98&gt;1),0.5,IF(Q98&gt;G98,1,0))</f>
        <v>1</v>
      </c>
      <c r="S98" s="8"/>
      <c r="U98" s="195" t="s">
        <v>124</v>
      </c>
      <c r="V98" s="195">
        <f t="shared" ref="V98" si="161">G98</f>
        <v>122</v>
      </c>
      <c r="W98" s="195">
        <f t="shared" ref="W98" si="162">G99</f>
        <v>114</v>
      </c>
      <c r="X98" s="195">
        <f t="shared" ref="X98" si="163">G100</f>
        <v>133</v>
      </c>
      <c r="Y98" s="195">
        <f t="shared" ref="Y98" si="164">G101</f>
        <v>126</v>
      </c>
    </row>
    <row r="99" spans="1:25" x14ac:dyDescent="0.25">
      <c r="A99" s="557"/>
      <c r="B99" s="558"/>
      <c r="C99" s="4">
        <v>2</v>
      </c>
      <c r="D99" s="215">
        <v>88</v>
      </c>
      <c r="E99" s="216">
        <v>26</v>
      </c>
      <c r="F99" s="216">
        <v>4</v>
      </c>
      <c r="G99" s="34">
        <f t="shared" si="157"/>
        <v>114</v>
      </c>
      <c r="H99" s="35">
        <f t="shared" si="158"/>
        <v>1</v>
      </c>
      <c r="I99" s="8"/>
      <c r="J99" s="2"/>
      <c r="K99" s="557"/>
      <c r="L99" s="558"/>
      <c r="M99" s="4">
        <v>2</v>
      </c>
      <c r="N99" s="215">
        <v>87</v>
      </c>
      <c r="O99" s="216">
        <v>25</v>
      </c>
      <c r="P99" s="216">
        <v>5</v>
      </c>
      <c r="Q99" s="34">
        <f t="shared" ref="Q99:Q101" si="165">SUM(N99:O99)</f>
        <v>112</v>
      </c>
      <c r="R99" s="35">
        <f t="shared" si="160"/>
        <v>0</v>
      </c>
      <c r="S99" s="8"/>
      <c r="U99" s="195" t="s">
        <v>125</v>
      </c>
      <c r="V99" s="195">
        <f t="shared" ref="V99" si="166">G103</f>
        <v>134</v>
      </c>
      <c r="W99" s="195">
        <f t="shared" ref="W99" si="167">G104</f>
        <v>118</v>
      </c>
      <c r="X99" s="195">
        <f t="shared" ref="X99" si="168">G105</f>
        <v>134</v>
      </c>
      <c r="Y99" s="195">
        <f t="shared" ref="Y99" si="169">G106</f>
        <v>114</v>
      </c>
    </row>
    <row r="100" spans="1:25" ht="15.75" thickBot="1" x14ac:dyDescent="0.3">
      <c r="A100" s="549" t="s">
        <v>193</v>
      </c>
      <c r="B100" s="550"/>
      <c r="C100" s="4">
        <v>3</v>
      </c>
      <c r="D100" s="215">
        <v>89</v>
      </c>
      <c r="E100" s="216">
        <v>44</v>
      </c>
      <c r="F100" s="216">
        <v>1</v>
      </c>
      <c r="G100" s="34">
        <f t="shared" si="157"/>
        <v>133</v>
      </c>
      <c r="H100" s="35">
        <f t="shared" si="158"/>
        <v>1</v>
      </c>
      <c r="I100" s="13">
        <f t="shared" ref="I100" si="170">H102*1000+G102</f>
        <v>3495</v>
      </c>
      <c r="J100" s="2"/>
      <c r="K100" s="549" t="s">
        <v>257</v>
      </c>
      <c r="L100" s="550"/>
      <c r="M100" s="4">
        <v>3</v>
      </c>
      <c r="N100" s="215">
        <v>79</v>
      </c>
      <c r="O100" s="216">
        <v>35</v>
      </c>
      <c r="P100" s="216">
        <v>2</v>
      </c>
      <c r="Q100" s="34">
        <f t="shared" si="165"/>
        <v>114</v>
      </c>
      <c r="R100" s="35">
        <f t="shared" si="160"/>
        <v>0</v>
      </c>
      <c r="S100" s="13">
        <f t="shared" ref="S100" si="171">R102*1000+Q102</f>
        <v>1473</v>
      </c>
      <c r="T100" s="191"/>
      <c r="U100" s="195" t="s">
        <v>126</v>
      </c>
      <c r="V100" s="195">
        <f t="shared" ref="V100" si="172">Q98</f>
        <v>130</v>
      </c>
      <c r="W100" s="195">
        <f t="shared" ref="W100" si="173">Q99</f>
        <v>112</v>
      </c>
      <c r="X100" s="195">
        <f t="shared" ref="X100" si="174">Q100</f>
        <v>114</v>
      </c>
      <c r="Y100" s="195">
        <f t="shared" ref="Y100" si="175">Q101</f>
        <v>117</v>
      </c>
    </row>
    <row r="101" spans="1:25" x14ac:dyDescent="0.25">
      <c r="A101" s="551"/>
      <c r="B101" s="552"/>
      <c r="C101" s="5">
        <v>4</v>
      </c>
      <c r="D101" s="217">
        <v>91</v>
      </c>
      <c r="E101" s="218">
        <v>35</v>
      </c>
      <c r="F101" s="218">
        <v>1</v>
      </c>
      <c r="G101" s="36">
        <f t="shared" si="157"/>
        <v>126</v>
      </c>
      <c r="H101" s="35">
        <f t="shared" si="158"/>
        <v>1</v>
      </c>
      <c r="I101" s="521">
        <f t="shared" ref="I101" si="176">IF(AND(I100=S100,I100&gt;0.1),1,IF(I100&gt;S100,2,0))</f>
        <v>2</v>
      </c>
      <c r="J101" s="2"/>
      <c r="K101" s="551"/>
      <c r="L101" s="552"/>
      <c r="M101" s="5">
        <v>4</v>
      </c>
      <c r="N101" s="217">
        <v>82</v>
      </c>
      <c r="O101" s="218">
        <v>35</v>
      </c>
      <c r="P101" s="218">
        <v>2</v>
      </c>
      <c r="Q101" s="34">
        <f t="shared" si="165"/>
        <v>117</v>
      </c>
      <c r="R101" s="39">
        <f t="shared" si="160"/>
        <v>0</v>
      </c>
      <c r="S101" s="521">
        <f t="shared" ref="S101" si="177">IF(AND(S100=I100,S100&gt;0.1),1,IF(S100&gt;I100,2,0))</f>
        <v>0</v>
      </c>
      <c r="T101" s="191"/>
      <c r="U101" s="195" t="s">
        <v>127</v>
      </c>
      <c r="V101" s="195">
        <f t="shared" ref="V101" si="178">Q103</f>
        <v>134</v>
      </c>
      <c r="W101" s="195">
        <f t="shared" ref="W101" si="179">Q104</f>
        <v>133</v>
      </c>
      <c r="X101" s="195">
        <f t="shared" ref="X101" si="180">Q105</f>
        <v>140</v>
      </c>
      <c r="Y101" s="195">
        <f t="shared" ref="Y101" si="181">Q106</f>
        <v>132</v>
      </c>
    </row>
    <row r="102" spans="1:25" ht="16.5" thickBot="1" x14ac:dyDescent="0.3">
      <c r="A102" s="553"/>
      <c r="B102" s="554"/>
      <c r="C102" s="221" t="s">
        <v>12</v>
      </c>
      <c r="D102" s="222">
        <v>355</v>
      </c>
      <c r="E102" s="223">
        <v>140</v>
      </c>
      <c r="F102" s="223">
        <v>6</v>
      </c>
      <c r="G102" s="29">
        <f t="shared" ref="G102:H102" si="182">SUM(G98:G101)</f>
        <v>495</v>
      </c>
      <c r="H102" s="30">
        <f t="shared" si="182"/>
        <v>3</v>
      </c>
      <c r="I102" s="522">
        <f t="shared" ref="I102" si="183">IF(AND(G102=N102,G102&gt;1),1,IF(G102&gt;N102,2,0))</f>
        <v>2</v>
      </c>
      <c r="J102" s="2"/>
      <c r="K102" s="553"/>
      <c r="L102" s="554"/>
      <c r="M102" s="221" t="s">
        <v>12</v>
      </c>
      <c r="N102" s="222">
        <v>336</v>
      </c>
      <c r="O102" s="223">
        <v>137</v>
      </c>
      <c r="P102" s="223">
        <v>11</v>
      </c>
      <c r="Q102" s="31">
        <f t="shared" ref="Q102:R102" si="184">SUM(Q98:Q101)</f>
        <v>473</v>
      </c>
      <c r="R102" s="30">
        <f t="shared" si="184"/>
        <v>1</v>
      </c>
      <c r="S102" s="522">
        <f t="shared" ref="S102" si="185">IF(AND(Q102=J102,Q102&gt;1),1,IF(Q102&gt;J102,2,0))</f>
        <v>2</v>
      </c>
      <c r="T102" s="191"/>
    </row>
    <row r="103" spans="1:25" x14ac:dyDescent="0.25">
      <c r="A103" s="555" t="s">
        <v>194</v>
      </c>
      <c r="B103" s="556"/>
      <c r="C103" s="3">
        <v>1</v>
      </c>
      <c r="D103" s="213">
        <v>82</v>
      </c>
      <c r="E103" s="214">
        <v>52</v>
      </c>
      <c r="F103" s="214">
        <v>2</v>
      </c>
      <c r="G103" s="37">
        <f t="shared" ref="G103" si="186">SUM(D103:E103)</f>
        <v>134</v>
      </c>
      <c r="H103" s="33">
        <f t="shared" ref="H103:H106" si="187">IF(AND(G103=Q103,G103&gt;1),0.5,IF(G103&gt;Q103,1,0))</f>
        <v>0.5</v>
      </c>
      <c r="I103" s="8"/>
      <c r="J103" s="2"/>
      <c r="K103" s="555" t="s">
        <v>253</v>
      </c>
      <c r="L103" s="556"/>
      <c r="M103" s="3">
        <v>1</v>
      </c>
      <c r="N103" s="213">
        <v>99</v>
      </c>
      <c r="O103" s="214">
        <v>35</v>
      </c>
      <c r="P103" s="214">
        <v>3</v>
      </c>
      <c r="Q103" s="32">
        <f t="shared" ref="Q103:Q106" si="188">N103+O103</f>
        <v>134</v>
      </c>
      <c r="R103" s="33">
        <f t="shared" ref="R103:R106" si="189">IF(AND(Q103=G103,Q103&gt;1),0.5,IF(Q103&gt;G103,1,0))</f>
        <v>0.5</v>
      </c>
      <c r="S103" s="8"/>
      <c r="T103" s="191"/>
      <c r="U103" s="200" t="s">
        <v>92</v>
      </c>
      <c r="V103" s="201" t="s">
        <v>93</v>
      </c>
      <c r="W103" s="200" t="s">
        <v>93</v>
      </c>
      <c r="X103" s="201" t="s">
        <v>92</v>
      </c>
    </row>
    <row r="104" spans="1:25" x14ac:dyDescent="0.25">
      <c r="A104" s="557"/>
      <c r="B104" s="558"/>
      <c r="C104" s="4">
        <v>2</v>
      </c>
      <c r="D104" s="215">
        <v>82</v>
      </c>
      <c r="E104" s="216">
        <v>36</v>
      </c>
      <c r="F104" s="216">
        <v>0</v>
      </c>
      <c r="G104" s="34">
        <f t="shared" ref="G104:G106" si="190">SUM(D104:E104)</f>
        <v>118</v>
      </c>
      <c r="H104" s="35">
        <f t="shared" si="187"/>
        <v>0</v>
      </c>
      <c r="I104" s="8"/>
      <c r="J104" s="2"/>
      <c r="K104" s="557"/>
      <c r="L104" s="558"/>
      <c r="M104" s="4">
        <v>2</v>
      </c>
      <c r="N104" s="215">
        <v>89</v>
      </c>
      <c r="O104" s="216">
        <v>44</v>
      </c>
      <c r="P104" s="216">
        <v>0</v>
      </c>
      <c r="Q104" s="34">
        <f t="shared" si="188"/>
        <v>133</v>
      </c>
      <c r="R104" s="35">
        <f t="shared" si="189"/>
        <v>1</v>
      </c>
      <c r="S104" s="8"/>
      <c r="T104" s="191"/>
      <c r="U104" s="202">
        <f t="shared" ref="U104" si="191">I109</f>
        <v>2</v>
      </c>
      <c r="V104" s="203">
        <f t="shared" ref="V104" si="192">S109</f>
        <v>4</v>
      </c>
      <c r="W104" s="202">
        <f t="shared" ref="W104" si="193">S109</f>
        <v>4</v>
      </c>
      <c r="X104" s="203">
        <f t="shared" ref="X104" si="194">I109</f>
        <v>2</v>
      </c>
    </row>
    <row r="105" spans="1:25" ht="15.75" thickBot="1" x14ac:dyDescent="0.3">
      <c r="A105" s="549" t="s">
        <v>195</v>
      </c>
      <c r="B105" s="550"/>
      <c r="C105" s="4">
        <v>3</v>
      </c>
      <c r="D105" s="215">
        <v>91</v>
      </c>
      <c r="E105" s="216">
        <v>43</v>
      </c>
      <c r="F105" s="216">
        <v>1</v>
      </c>
      <c r="G105" s="34">
        <f t="shared" si="190"/>
        <v>134</v>
      </c>
      <c r="H105" s="35">
        <f t="shared" si="187"/>
        <v>0</v>
      </c>
      <c r="I105" s="13">
        <f t="shared" ref="I105" si="195">H107*1000+G107</f>
        <v>1000</v>
      </c>
      <c r="J105" s="2"/>
      <c r="K105" s="549" t="s">
        <v>254</v>
      </c>
      <c r="L105" s="550"/>
      <c r="M105" s="4">
        <v>3</v>
      </c>
      <c r="N105" s="215">
        <v>98</v>
      </c>
      <c r="O105" s="216">
        <v>42</v>
      </c>
      <c r="P105" s="216">
        <v>2</v>
      </c>
      <c r="Q105" s="34">
        <f t="shared" si="188"/>
        <v>140</v>
      </c>
      <c r="R105" s="35">
        <f t="shared" si="189"/>
        <v>1</v>
      </c>
      <c r="S105" s="13">
        <f t="shared" ref="S105" si="196">R107*1000+Q107</f>
        <v>4039</v>
      </c>
      <c r="T105" s="191"/>
      <c r="U105" s="202">
        <f t="shared" ref="U105" si="197">H109</f>
        <v>3.5</v>
      </c>
      <c r="V105" s="203">
        <f t="shared" ref="V105" si="198">R109</f>
        <v>4.5</v>
      </c>
      <c r="W105" s="202">
        <f t="shared" ref="W105" si="199">R109</f>
        <v>4.5</v>
      </c>
      <c r="X105" s="203">
        <f t="shared" ref="X105" si="200">H109</f>
        <v>3.5</v>
      </c>
    </row>
    <row r="106" spans="1:25" x14ac:dyDescent="0.25">
      <c r="A106" s="551"/>
      <c r="B106" s="552"/>
      <c r="C106" s="5">
        <v>4</v>
      </c>
      <c r="D106" s="217">
        <v>78</v>
      </c>
      <c r="E106" s="218">
        <v>36</v>
      </c>
      <c r="F106" s="218">
        <v>1</v>
      </c>
      <c r="G106" s="38">
        <f t="shared" si="190"/>
        <v>114</v>
      </c>
      <c r="H106" s="35">
        <f t="shared" si="187"/>
        <v>0</v>
      </c>
      <c r="I106" s="521">
        <f t="shared" ref="I106" si="201">IF(AND(I105=S105,I105&gt;0.1),1,IF(I105&gt;S105,2,0))</f>
        <v>0</v>
      </c>
      <c r="J106" s="2"/>
      <c r="K106" s="551"/>
      <c r="L106" s="552"/>
      <c r="M106" s="5">
        <v>4</v>
      </c>
      <c r="N106" s="217">
        <v>91</v>
      </c>
      <c r="O106" s="218">
        <v>41</v>
      </c>
      <c r="P106" s="218">
        <v>3</v>
      </c>
      <c r="Q106" s="34">
        <f t="shared" si="188"/>
        <v>132</v>
      </c>
      <c r="R106" s="39">
        <f t="shared" si="189"/>
        <v>1</v>
      </c>
      <c r="S106" s="521">
        <f t="shared" ref="S106" si="202">IF(AND(S105=I105,S105&gt;0.1),1,IF(S105&gt;I105,2,0))</f>
        <v>2</v>
      </c>
      <c r="T106" s="191"/>
      <c r="U106" s="204">
        <f t="shared" ref="U106" si="203">G109</f>
        <v>995</v>
      </c>
      <c r="V106" s="205">
        <f t="shared" ref="V106" si="204">Q109</f>
        <v>1012</v>
      </c>
      <c r="W106" s="204">
        <f t="shared" ref="W106" si="205">Q109</f>
        <v>1012</v>
      </c>
      <c r="X106" s="205">
        <f t="shared" ref="X106" si="206">G109</f>
        <v>995</v>
      </c>
    </row>
    <row r="107" spans="1:25" ht="16.5" thickBot="1" x14ac:dyDescent="0.3">
      <c r="A107" s="553"/>
      <c r="B107" s="554"/>
      <c r="C107" s="221" t="s">
        <v>12</v>
      </c>
      <c r="D107" s="222">
        <v>333</v>
      </c>
      <c r="E107" s="223">
        <v>167</v>
      </c>
      <c r="F107" s="223">
        <v>4</v>
      </c>
      <c r="G107" s="31">
        <f t="shared" ref="G107:H107" si="207">SUM(G103:G106)</f>
        <v>500</v>
      </c>
      <c r="H107" s="30">
        <f t="shared" si="207"/>
        <v>0.5</v>
      </c>
      <c r="I107" s="522">
        <f t="shared" ref="I107" si="208">IF(AND(G107=N107,G107&gt;1),1,IF(G107&gt;N107,2,0))</f>
        <v>2</v>
      </c>
      <c r="J107" s="2"/>
      <c r="K107" s="553"/>
      <c r="L107" s="554"/>
      <c r="M107" s="221" t="s">
        <v>12</v>
      </c>
      <c r="N107" s="222">
        <v>377</v>
      </c>
      <c r="O107" s="223">
        <v>162</v>
      </c>
      <c r="P107" s="223">
        <v>8</v>
      </c>
      <c r="Q107" s="40">
        <f t="shared" ref="Q107:R107" si="209">SUM(Q103:Q106)</f>
        <v>539</v>
      </c>
      <c r="R107" s="30">
        <f t="shared" si="209"/>
        <v>3.5</v>
      </c>
      <c r="S107" s="522">
        <f t="shared" ref="S107" si="210">IF(AND(Q107=X107,Q107&gt;1),1,IF(Q107&gt;X107,2,0))</f>
        <v>2</v>
      </c>
      <c r="T107" s="191"/>
    </row>
    <row r="108" spans="1:25" ht="15.75" thickBot="1" x14ac:dyDescent="0.3">
      <c r="A108" s="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191"/>
    </row>
    <row r="109" spans="1:25" ht="21" thickBot="1" x14ac:dyDescent="0.3">
      <c r="A109" s="17"/>
      <c r="B109" s="18"/>
      <c r="C109" s="19" t="s">
        <v>15</v>
      </c>
      <c r="D109" s="20">
        <f t="shared" ref="D109:H109" si="211">D102+D107</f>
        <v>688</v>
      </c>
      <c r="E109" s="21">
        <f t="shared" si="211"/>
        <v>307</v>
      </c>
      <c r="F109" s="21">
        <f t="shared" si="211"/>
        <v>10</v>
      </c>
      <c r="G109" s="22">
        <f t="shared" si="211"/>
        <v>995</v>
      </c>
      <c r="H109" s="22">
        <f t="shared" si="211"/>
        <v>3.5</v>
      </c>
      <c r="I109" s="23">
        <f t="shared" ref="I109" si="212">I101+I106+J109</f>
        <v>2</v>
      </c>
      <c r="J109" s="206">
        <f t="shared" ref="J109" si="213">IF(AND(G109=Q109,G109&gt;0.1),1,IF(G109&gt;Q109,2,0))</f>
        <v>0</v>
      </c>
      <c r="K109" s="17"/>
      <c r="L109" s="18"/>
      <c r="M109" s="24" t="s">
        <v>15</v>
      </c>
      <c r="N109" s="20">
        <f t="shared" ref="N109:R109" si="214">N102+N107</f>
        <v>713</v>
      </c>
      <c r="O109" s="21">
        <f t="shared" si="214"/>
        <v>299</v>
      </c>
      <c r="P109" s="21">
        <f t="shared" si="214"/>
        <v>19</v>
      </c>
      <c r="Q109" s="22">
        <f t="shared" si="214"/>
        <v>1012</v>
      </c>
      <c r="R109" s="22">
        <f t="shared" si="214"/>
        <v>4.5</v>
      </c>
      <c r="S109" s="25">
        <f t="shared" ref="S109" si="215">S101+S106+T109</f>
        <v>4</v>
      </c>
      <c r="T109" s="206">
        <f t="shared" ref="T109" si="216">IF(AND(Q109=G109,Q109&gt;0.1),1,IF(Q109&gt;G109,2,0))</f>
        <v>2</v>
      </c>
    </row>
    <row r="110" spans="1:25" ht="15.75" thickBot="1" x14ac:dyDescent="0.3">
      <c r="A110" s="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191"/>
    </row>
    <row r="111" spans="1:25" ht="21" thickBot="1" x14ac:dyDescent="0.3">
      <c r="A111" s="109" t="s">
        <v>19</v>
      </c>
      <c r="B111" s="9" t="s">
        <v>16</v>
      </c>
      <c r="C111" s="515"/>
      <c r="D111" s="515"/>
      <c r="E111" s="515"/>
      <c r="F111" s="10"/>
      <c r="G111" s="516" t="s">
        <v>17</v>
      </c>
      <c r="H111" s="516"/>
      <c r="I111" s="23">
        <f t="shared" ref="I111" si="217">IF(AND(I109=S109,I109&gt;0.1),1,IF(I109&gt;S109,2,0))</f>
        <v>0</v>
      </c>
      <c r="J111" s="12"/>
      <c r="K111" s="14" t="s">
        <v>19</v>
      </c>
      <c r="L111" s="9" t="s">
        <v>20</v>
      </c>
      <c r="M111" s="515"/>
      <c r="N111" s="515"/>
      <c r="O111" s="515"/>
      <c r="P111" s="10"/>
      <c r="Q111" s="516" t="s">
        <v>17</v>
      </c>
      <c r="R111" s="516"/>
      <c r="S111" s="23">
        <f t="shared" ref="S111" si="218">IF(AND(S109=I109,S109&gt;0.1),1,IF(S109&gt;I109,2,0))</f>
        <v>2</v>
      </c>
      <c r="T111" s="191"/>
    </row>
    <row r="113" spans="1:25" ht="15.75" thickBot="1" x14ac:dyDescent="0.3"/>
    <row r="114" spans="1:25" ht="23.25" x14ac:dyDescent="0.35">
      <c r="A114" s="6"/>
      <c r="B114" s="523" t="s">
        <v>18</v>
      </c>
      <c r="C114" s="523"/>
      <c r="D114" s="524" t="s">
        <v>0</v>
      </c>
      <c r="E114" s="524"/>
      <c r="F114" s="524"/>
      <c r="G114" s="524"/>
      <c r="H114" s="524"/>
      <c r="I114" s="524"/>
      <c r="J114" s="94">
        <v>6</v>
      </c>
      <c r="K114" s="190" t="s">
        <v>1</v>
      </c>
      <c r="L114" s="525" t="s">
        <v>21</v>
      </c>
      <c r="M114" s="525"/>
      <c r="N114" s="525"/>
      <c r="O114" s="526" t="s">
        <v>2</v>
      </c>
      <c r="P114" s="526"/>
      <c r="Q114" s="527"/>
      <c r="R114" s="528"/>
      <c r="S114" s="528"/>
      <c r="T114" s="191"/>
    </row>
    <row r="115" spans="1:25" ht="24" thickBot="1" x14ac:dyDescent="0.3">
      <c r="A115" s="7"/>
      <c r="B115" s="16"/>
      <c r="C115" s="16"/>
      <c r="D115" s="15"/>
      <c r="E115" s="15"/>
      <c r="F115" s="15"/>
      <c r="G115" s="15"/>
      <c r="H115" s="15"/>
      <c r="I115" s="1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191"/>
    </row>
    <row r="116" spans="1:25" ht="18.75" thickBot="1" x14ac:dyDescent="0.3">
      <c r="A116" s="1" t="s">
        <v>3</v>
      </c>
      <c r="B116" s="535" t="s">
        <v>128</v>
      </c>
      <c r="C116" s="535"/>
      <c r="D116" s="535"/>
      <c r="E116" s="535"/>
      <c r="F116" s="535"/>
      <c r="G116" s="535"/>
      <c r="H116" s="535"/>
      <c r="I116" s="536"/>
      <c r="J116" s="537">
        <f t="shared" ref="J116" si="219">G132-Q132</f>
        <v>-88</v>
      </c>
      <c r="K116" s="11" t="s">
        <v>4</v>
      </c>
      <c r="L116" s="535" t="s">
        <v>108</v>
      </c>
      <c r="M116" s="535"/>
      <c r="N116" s="535"/>
      <c r="O116" s="535"/>
      <c r="P116" s="535"/>
      <c r="Q116" s="535"/>
      <c r="R116" s="535"/>
      <c r="S116" s="536"/>
      <c r="T116" s="191"/>
    </row>
    <row r="117" spans="1:25" ht="15.75" thickBot="1" x14ac:dyDescent="0.3">
      <c r="A117" s="7"/>
      <c r="B117" s="2"/>
      <c r="C117" s="2"/>
      <c r="D117" s="2"/>
      <c r="E117" s="2"/>
      <c r="F117" s="2"/>
      <c r="G117" s="2"/>
      <c r="H117" s="2"/>
      <c r="I117" s="2"/>
      <c r="J117" s="538"/>
      <c r="K117" s="2"/>
      <c r="L117" s="2"/>
      <c r="M117" s="2"/>
      <c r="N117" s="2"/>
      <c r="O117" s="2"/>
      <c r="P117" s="2"/>
      <c r="Q117" s="2"/>
      <c r="R117" s="2"/>
      <c r="S117" s="2"/>
      <c r="T117" s="191"/>
    </row>
    <row r="118" spans="1:25" x14ac:dyDescent="0.25">
      <c r="A118" s="540" t="s">
        <v>5</v>
      </c>
      <c r="B118" s="541"/>
      <c r="C118" s="542" t="s">
        <v>6</v>
      </c>
      <c r="D118" s="544" t="s">
        <v>7</v>
      </c>
      <c r="E118" s="545"/>
      <c r="F118" s="545"/>
      <c r="G118" s="546"/>
      <c r="H118" s="544" t="s">
        <v>8</v>
      </c>
      <c r="I118" s="546"/>
      <c r="J118" s="538"/>
      <c r="K118" s="540" t="s">
        <v>5</v>
      </c>
      <c r="L118" s="541"/>
      <c r="M118" s="542" t="s">
        <v>6</v>
      </c>
      <c r="N118" s="544" t="s">
        <v>7</v>
      </c>
      <c r="O118" s="545"/>
      <c r="P118" s="545"/>
      <c r="Q118" s="546"/>
      <c r="R118" s="544" t="s">
        <v>8</v>
      </c>
      <c r="S118" s="546"/>
      <c r="T118" s="191"/>
    </row>
    <row r="119" spans="1:25" ht="15.75" thickBot="1" x14ac:dyDescent="0.3">
      <c r="A119" s="547"/>
      <c r="B119" s="548"/>
      <c r="C119" s="543"/>
      <c r="D119" s="110" t="s">
        <v>9</v>
      </c>
      <c r="E119" s="111" t="s">
        <v>10</v>
      </c>
      <c r="F119" s="111" t="s">
        <v>11</v>
      </c>
      <c r="G119" s="112" t="s">
        <v>12</v>
      </c>
      <c r="H119" s="113" t="s">
        <v>13</v>
      </c>
      <c r="I119" s="114" t="s">
        <v>14</v>
      </c>
      <c r="J119" s="539"/>
      <c r="K119" s="547"/>
      <c r="L119" s="548"/>
      <c r="M119" s="543"/>
      <c r="N119" s="110" t="s">
        <v>9</v>
      </c>
      <c r="O119" s="111" t="s">
        <v>10</v>
      </c>
      <c r="P119" s="111" t="s">
        <v>11</v>
      </c>
      <c r="Q119" s="112" t="s">
        <v>12</v>
      </c>
      <c r="R119" s="113" t="s">
        <v>13</v>
      </c>
      <c r="S119" s="114" t="s">
        <v>14</v>
      </c>
      <c r="T119" s="191"/>
    </row>
    <row r="120" spans="1:25" ht="15.75" thickBot="1" x14ac:dyDescent="0.3">
      <c r="A120" s="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191"/>
    </row>
    <row r="121" spans="1:25" x14ac:dyDescent="0.25">
      <c r="A121" s="531" t="s">
        <v>202</v>
      </c>
      <c r="B121" s="532"/>
      <c r="C121" s="3"/>
      <c r="D121" s="193">
        <v>91</v>
      </c>
      <c r="E121" s="194">
        <v>44</v>
      </c>
      <c r="F121" s="194">
        <v>2</v>
      </c>
      <c r="G121" s="32">
        <f t="shared" ref="G121:G124" si="220">D121+E121</f>
        <v>135</v>
      </c>
      <c r="H121" s="33">
        <f t="shared" ref="H121:H124" si="221">IF(AND(G121=Q121,G121&gt;1),0.5,IF(G121&gt;Q121,1,0))</f>
        <v>1</v>
      </c>
      <c r="I121" s="8"/>
      <c r="J121" s="2"/>
      <c r="K121" s="531" t="s">
        <v>191</v>
      </c>
      <c r="L121" s="532"/>
      <c r="M121" s="3"/>
      <c r="N121" s="193">
        <v>92</v>
      </c>
      <c r="O121" s="194">
        <v>36</v>
      </c>
      <c r="P121" s="194">
        <v>0</v>
      </c>
      <c r="Q121" s="32">
        <f t="shared" ref="Q121" si="222">SUM(N121:O121)</f>
        <v>128</v>
      </c>
      <c r="R121" s="33">
        <f t="shared" ref="R121:R124" si="223">IF(AND(Q121=G121,Q121&gt;1),0.5,IF(Q121&gt;G121,1,0))</f>
        <v>0</v>
      </c>
      <c r="S121" s="8"/>
      <c r="U121" s="195" t="s">
        <v>124</v>
      </c>
      <c r="V121" s="195">
        <f t="shared" ref="V121" si="224">G121</f>
        <v>135</v>
      </c>
      <c r="W121" s="195">
        <f t="shared" ref="W121" si="225">G122</f>
        <v>109</v>
      </c>
      <c r="X121" s="195">
        <f t="shared" ref="X121" si="226">G123</f>
        <v>112</v>
      </c>
      <c r="Y121" s="195">
        <f t="shared" ref="Y121" si="227">G124</f>
        <v>124</v>
      </c>
    </row>
    <row r="122" spans="1:25" x14ac:dyDescent="0.25">
      <c r="A122" s="533"/>
      <c r="B122" s="534"/>
      <c r="C122" s="4"/>
      <c r="D122" s="196">
        <v>91</v>
      </c>
      <c r="E122" s="197">
        <v>18</v>
      </c>
      <c r="F122" s="197">
        <v>6</v>
      </c>
      <c r="G122" s="34">
        <f t="shared" si="220"/>
        <v>109</v>
      </c>
      <c r="H122" s="35">
        <f t="shared" si="221"/>
        <v>0</v>
      </c>
      <c r="I122" s="8"/>
      <c r="J122" s="2"/>
      <c r="K122" s="533"/>
      <c r="L122" s="534"/>
      <c r="M122" s="4"/>
      <c r="N122" s="196">
        <v>88</v>
      </c>
      <c r="O122" s="197">
        <v>51</v>
      </c>
      <c r="P122" s="197">
        <v>0</v>
      </c>
      <c r="Q122" s="34">
        <f t="shared" ref="Q122:Q124" si="228">SUM(N122:O122)</f>
        <v>139</v>
      </c>
      <c r="R122" s="35">
        <f t="shared" si="223"/>
        <v>1</v>
      </c>
      <c r="S122" s="8"/>
      <c r="U122" s="195" t="s">
        <v>125</v>
      </c>
      <c r="V122" s="195">
        <f t="shared" ref="V122" si="229">G126</f>
        <v>112</v>
      </c>
      <c r="W122" s="195">
        <f t="shared" ref="W122" si="230">G127</f>
        <v>111</v>
      </c>
      <c r="X122" s="195">
        <f t="shared" ref="X122" si="231">G128</f>
        <v>142</v>
      </c>
      <c r="Y122" s="195">
        <f t="shared" ref="Y122" si="232">G129</f>
        <v>125</v>
      </c>
    </row>
    <row r="123" spans="1:25" ht="15.75" thickBot="1" x14ac:dyDescent="0.3">
      <c r="A123" s="517" t="s">
        <v>203</v>
      </c>
      <c r="B123" s="518"/>
      <c r="C123" s="4"/>
      <c r="D123" s="196">
        <v>87</v>
      </c>
      <c r="E123" s="197">
        <v>25</v>
      </c>
      <c r="F123" s="197">
        <v>3</v>
      </c>
      <c r="G123" s="34">
        <f t="shared" si="220"/>
        <v>112</v>
      </c>
      <c r="H123" s="35">
        <f t="shared" si="221"/>
        <v>0</v>
      </c>
      <c r="I123" s="13">
        <f t="shared" ref="I123" si="233">H125*1000+G125</f>
        <v>1480</v>
      </c>
      <c r="J123" s="2"/>
      <c r="K123" s="517" t="s">
        <v>190</v>
      </c>
      <c r="L123" s="518"/>
      <c r="M123" s="4"/>
      <c r="N123" s="196">
        <v>98</v>
      </c>
      <c r="O123" s="197">
        <v>51</v>
      </c>
      <c r="P123" s="197">
        <v>0</v>
      </c>
      <c r="Q123" s="34">
        <f t="shared" si="228"/>
        <v>149</v>
      </c>
      <c r="R123" s="35">
        <f t="shared" si="223"/>
        <v>1</v>
      </c>
      <c r="S123" s="13">
        <f t="shared" ref="S123" si="234">R125*1000+Q125</f>
        <v>3552</v>
      </c>
      <c r="T123" s="191"/>
      <c r="U123" s="195" t="s">
        <v>126</v>
      </c>
      <c r="V123" s="195">
        <f t="shared" ref="V123" si="235">Q121</f>
        <v>128</v>
      </c>
      <c r="W123" s="195">
        <f t="shared" ref="W123" si="236">Q122</f>
        <v>139</v>
      </c>
      <c r="X123" s="195">
        <f t="shared" ref="X123" si="237">Q123</f>
        <v>149</v>
      </c>
      <c r="Y123" s="195">
        <f t="shared" ref="Y123" si="238">Q124</f>
        <v>136</v>
      </c>
    </row>
    <row r="124" spans="1:25" x14ac:dyDescent="0.25">
      <c r="A124" s="519"/>
      <c r="B124" s="520"/>
      <c r="C124" s="5"/>
      <c r="D124" s="198">
        <v>92</v>
      </c>
      <c r="E124" s="199">
        <v>32</v>
      </c>
      <c r="F124" s="199">
        <v>4</v>
      </c>
      <c r="G124" s="36">
        <f t="shared" si="220"/>
        <v>124</v>
      </c>
      <c r="H124" s="35">
        <f t="shared" si="221"/>
        <v>0</v>
      </c>
      <c r="I124" s="521">
        <f t="shared" ref="I124" si="239">IF(AND(I123=S123,I123&gt;0.1),1,IF(I123&gt;S123,2,0))</f>
        <v>0</v>
      </c>
      <c r="J124" s="2"/>
      <c r="K124" s="519"/>
      <c r="L124" s="520"/>
      <c r="M124" s="5"/>
      <c r="N124" s="198">
        <v>92</v>
      </c>
      <c r="O124" s="199">
        <v>44</v>
      </c>
      <c r="P124" s="199">
        <v>0</v>
      </c>
      <c r="Q124" s="34">
        <f t="shared" si="228"/>
        <v>136</v>
      </c>
      <c r="R124" s="39">
        <f t="shared" si="223"/>
        <v>1</v>
      </c>
      <c r="S124" s="521">
        <f t="shared" ref="S124" si="240">IF(AND(S123=I123,S123&gt;0.1),1,IF(S123&gt;I123,2,0))</f>
        <v>2</v>
      </c>
      <c r="T124" s="191"/>
      <c r="U124" s="195" t="s">
        <v>127</v>
      </c>
      <c r="V124" s="195">
        <f t="shared" ref="V124" si="241">Q126</f>
        <v>138</v>
      </c>
      <c r="W124" s="195">
        <f t="shared" ref="W124" si="242">Q127</f>
        <v>117</v>
      </c>
      <c r="X124" s="195">
        <f t="shared" ref="X124" si="243">Q128</f>
        <v>120</v>
      </c>
      <c r="Y124" s="195">
        <f t="shared" ref="Y124" si="244">Q129</f>
        <v>131</v>
      </c>
    </row>
    <row r="125" spans="1:25" ht="16.5" thickBot="1" x14ac:dyDescent="0.3">
      <c r="A125" s="529">
        <v>1</v>
      </c>
      <c r="B125" s="530"/>
      <c r="C125" s="26" t="s">
        <v>12</v>
      </c>
      <c r="D125" s="27">
        <f t="shared" ref="D125" si="245">D121+D122+D123+D124</f>
        <v>361</v>
      </c>
      <c r="E125" s="28">
        <f t="shared" ref="E125:H125" si="246">SUM(E121:E124)</f>
        <v>119</v>
      </c>
      <c r="F125" s="28">
        <f t="shared" si="246"/>
        <v>15</v>
      </c>
      <c r="G125" s="29">
        <f t="shared" si="246"/>
        <v>480</v>
      </c>
      <c r="H125" s="30">
        <f t="shared" si="246"/>
        <v>1</v>
      </c>
      <c r="I125" s="522">
        <f t="shared" ref="I125" si="247">IF(AND(G125=N125,G125&gt;1),1,IF(G125&gt;N125,2,0))</f>
        <v>2</v>
      </c>
      <c r="J125" s="2"/>
      <c r="K125" s="529">
        <v>1</v>
      </c>
      <c r="L125" s="530"/>
      <c r="M125" s="26" t="s">
        <v>12</v>
      </c>
      <c r="N125" s="31">
        <f t="shared" ref="N125" si="248">SUM(N121:N124)</f>
        <v>370</v>
      </c>
      <c r="O125" s="31">
        <f t="shared" ref="O125:R125" si="249">SUM(O121:O124)</f>
        <v>182</v>
      </c>
      <c r="P125" s="31">
        <f t="shared" si="249"/>
        <v>0</v>
      </c>
      <c r="Q125" s="31">
        <f t="shared" si="249"/>
        <v>552</v>
      </c>
      <c r="R125" s="30">
        <f t="shared" si="249"/>
        <v>3</v>
      </c>
      <c r="S125" s="522">
        <f t="shared" ref="S125" si="250">IF(AND(Q125=J125,Q125&gt;1),1,IF(Q125&gt;J125,2,0))</f>
        <v>2</v>
      </c>
      <c r="T125" s="191"/>
    </row>
    <row r="126" spans="1:25" x14ac:dyDescent="0.25">
      <c r="A126" s="531" t="s">
        <v>200</v>
      </c>
      <c r="B126" s="532"/>
      <c r="C126" s="3"/>
      <c r="D126" s="193">
        <v>87</v>
      </c>
      <c r="E126" s="194">
        <v>25</v>
      </c>
      <c r="F126" s="194">
        <v>7</v>
      </c>
      <c r="G126" s="37">
        <f t="shared" ref="G126" si="251">SUM(D126:E126)</f>
        <v>112</v>
      </c>
      <c r="H126" s="33">
        <f t="shared" ref="H126:H129" si="252">IF(AND(G126=Q126,G126&gt;1),0.5,IF(G126&gt;Q126,1,0))</f>
        <v>0</v>
      </c>
      <c r="I126" s="8"/>
      <c r="J126" s="2"/>
      <c r="K126" s="531" t="s">
        <v>188</v>
      </c>
      <c r="L126" s="532"/>
      <c r="M126" s="3"/>
      <c r="N126" s="193">
        <v>93</v>
      </c>
      <c r="O126" s="194">
        <v>45</v>
      </c>
      <c r="P126" s="194">
        <v>4</v>
      </c>
      <c r="Q126" s="32">
        <f t="shared" ref="Q126:Q129" si="253">N126+O126</f>
        <v>138</v>
      </c>
      <c r="R126" s="33">
        <f t="shared" ref="R126:R129" si="254">IF(AND(Q126=G126,Q126&gt;1),0.5,IF(Q126&gt;G126,1,0))</f>
        <v>1</v>
      </c>
      <c r="S126" s="8"/>
      <c r="T126" s="191"/>
      <c r="U126" s="200" t="s">
        <v>92</v>
      </c>
      <c r="V126" s="201" t="s">
        <v>93</v>
      </c>
      <c r="W126" s="200" t="s">
        <v>93</v>
      </c>
      <c r="X126" s="201" t="s">
        <v>92</v>
      </c>
    </row>
    <row r="127" spans="1:25" x14ac:dyDescent="0.25">
      <c r="A127" s="533"/>
      <c r="B127" s="534"/>
      <c r="C127" s="4"/>
      <c r="D127" s="196">
        <v>79</v>
      </c>
      <c r="E127" s="197">
        <v>32</v>
      </c>
      <c r="F127" s="197">
        <v>3</v>
      </c>
      <c r="G127" s="34">
        <f t="shared" ref="G127:G129" si="255">SUM(D127:E127)</f>
        <v>111</v>
      </c>
      <c r="H127" s="35">
        <f t="shared" si="252"/>
        <v>0</v>
      </c>
      <c r="I127" s="8"/>
      <c r="J127" s="2"/>
      <c r="K127" s="533"/>
      <c r="L127" s="534"/>
      <c r="M127" s="4"/>
      <c r="N127" s="196">
        <v>91</v>
      </c>
      <c r="O127" s="197">
        <v>26</v>
      </c>
      <c r="P127" s="197">
        <v>6</v>
      </c>
      <c r="Q127" s="34">
        <f t="shared" si="253"/>
        <v>117</v>
      </c>
      <c r="R127" s="35">
        <f t="shared" si="254"/>
        <v>1</v>
      </c>
      <c r="S127" s="8"/>
      <c r="T127" s="191"/>
      <c r="U127" s="202">
        <f t="shared" ref="U127" si="256">I132</f>
        <v>0</v>
      </c>
      <c r="V127" s="203">
        <f t="shared" ref="V127" si="257">S132</f>
        <v>6</v>
      </c>
      <c r="W127" s="202">
        <f t="shared" ref="W127" si="258">S132</f>
        <v>6</v>
      </c>
      <c r="X127" s="203">
        <f t="shared" ref="X127" si="259">I132</f>
        <v>0</v>
      </c>
    </row>
    <row r="128" spans="1:25" ht="15.75" thickBot="1" x14ac:dyDescent="0.3">
      <c r="A128" s="517" t="s">
        <v>201</v>
      </c>
      <c r="B128" s="518"/>
      <c r="C128" s="4"/>
      <c r="D128" s="196">
        <v>97</v>
      </c>
      <c r="E128" s="197">
        <v>45</v>
      </c>
      <c r="F128" s="197">
        <v>2</v>
      </c>
      <c r="G128" s="34">
        <f t="shared" si="255"/>
        <v>142</v>
      </c>
      <c r="H128" s="35">
        <f t="shared" si="252"/>
        <v>1</v>
      </c>
      <c r="I128" s="13">
        <f t="shared" ref="I128" si="260">H130*1000+G130</f>
        <v>1490</v>
      </c>
      <c r="J128" s="2"/>
      <c r="K128" s="517" t="s">
        <v>189</v>
      </c>
      <c r="L128" s="518"/>
      <c r="M128" s="4"/>
      <c r="N128" s="196">
        <v>86</v>
      </c>
      <c r="O128" s="197">
        <v>34</v>
      </c>
      <c r="P128" s="197">
        <v>4</v>
      </c>
      <c r="Q128" s="34">
        <f t="shared" si="253"/>
        <v>120</v>
      </c>
      <c r="R128" s="35">
        <f t="shared" si="254"/>
        <v>0</v>
      </c>
      <c r="S128" s="13">
        <f t="shared" ref="S128" si="261">R130*1000+Q130</f>
        <v>3506</v>
      </c>
      <c r="T128" s="191"/>
      <c r="U128" s="202">
        <f t="shared" ref="U128" si="262">H132</f>
        <v>2</v>
      </c>
      <c r="V128" s="203">
        <f t="shared" ref="V128" si="263">R132</f>
        <v>6</v>
      </c>
      <c r="W128" s="202">
        <f t="shared" ref="W128" si="264">R132</f>
        <v>6</v>
      </c>
      <c r="X128" s="203">
        <f t="shared" ref="X128" si="265">H132</f>
        <v>2</v>
      </c>
    </row>
    <row r="129" spans="1:25" x14ac:dyDescent="0.25">
      <c r="A129" s="519"/>
      <c r="B129" s="520"/>
      <c r="C129" s="5"/>
      <c r="D129" s="198">
        <v>89</v>
      </c>
      <c r="E129" s="199">
        <v>36</v>
      </c>
      <c r="F129" s="199">
        <v>3</v>
      </c>
      <c r="G129" s="38">
        <f t="shared" si="255"/>
        <v>125</v>
      </c>
      <c r="H129" s="35">
        <f t="shared" si="252"/>
        <v>0</v>
      </c>
      <c r="I129" s="521">
        <f t="shared" ref="I129" si="266">IF(AND(I128=S128,I128&gt;0.1),1,IF(I128&gt;S128,2,0))</f>
        <v>0</v>
      </c>
      <c r="J129" s="2"/>
      <c r="K129" s="519"/>
      <c r="L129" s="520"/>
      <c r="M129" s="5"/>
      <c r="N129" s="198">
        <v>98</v>
      </c>
      <c r="O129" s="199">
        <v>33</v>
      </c>
      <c r="P129" s="199">
        <v>3</v>
      </c>
      <c r="Q129" s="34">
        <f t="shared" si="253"/>
        <v>131</v>
      </c>
      <c r="R129" s="39">
        <f t="shared" si="254"/>
        <v>1</v>
      </c>
      <c r="S129" s="521">
        <f t="shared" ref="S129" si="267">IF(AND(S128=I128,S128&gt;0.1),1,IF(S128&gt;I128,2,0))</f>
        <v>2</v>
      </c>
      <c r="T129" s="191"/>
      <c r="U129" s="204">
        <f t="shared" ref="U129" si="268">G132</f>
        <v>970</v>
      </c>
      <c r="V129" s="205">
        <f t="shared" ref="V129" si="269">Q132</f>
        <v>1058</v>
      </c>
      <c r="W129" s="204">
        <f t="shared" ref="W129" si="270">Q132</f>
        <v>1058</v>
      </c>
      <c r="X129" s="205">
        <f t="shared" ref="X129" si="271">G132</f>
        <v>970</v>
      </c>
    </row>
    <row r="130" spans="1:25" ht="16.5" thickBot="1" x14ac:dyDescent="0.3">
      <c r="A130" s="529">
        <v>2</v>
      </c>
      <c r="B130" s="530"/>
      <c r="C130" s="26" t="s">
        <v>12</v>
      </c>
      <c r="D130" s="31">
        <f t="shared" ref="D130" si="272">SUM(D126:D129)</f>
        <v>352</v>
      </c>
      <c r="E130" s="31">
        <f t="shared" ref="E130:H130" si="273">SUM(E126:E129)</f>
        <v>138</v>
      </c>
      <c r="F130" s="31">
        <f t="shared" si="273"/>
        <v>15</v>
      </c>
      <c r="G130" s="31">
        <f t="shared" si="273"/>
        <v>490</v>
      </c>
      <c r="H130" s="30">
        <f t="shared" si="273"/>
        <v>1</v>
      </c>
      <c r="I130" s="522">
        <f t="shared" ref="I130" si="274">IF(AND(G130=N130,G130&gt;1),1,IF(G130&gt;N130,2,0))</f>
        <v>2</v>
      </c>
      <c r="J130" s="2"/>
      <c r="K130" s="529">
        <v>2</v>
      </c>
      <c r="L130" s="530"/>
      <c r="M130" s="26" t="s">
        <v>12</v>
      </c>
      <c r="N130" s="31">
        <f t="shared" ref="N130" si="275">SUM(N126:N129)</f>
        <v>368</v>
      </c>
      <c r="O130" s="31">
        <f t="shared" ref="O130:R130" si="276">SUM(O126:O129)</f>
        <v>138</v>
      </c>
      <c r="P130" s="31">
        <f t="shared" si="276"/>
        <v>17</v>
      </c>
      <c r="Q130" s="40">
        <f t="shared" si="276"/>
        <v>506</v>
      </c>
      <c r="R130" s="30">
        <f t="shared" si="276"/>
        <v>3</v>
      </c>
      <c r="S130" s="522">
        <f t="shared" ref="S130" si="277">IF(AND(Q130=X130,Q130&gt;1),1,IF(Q130&gt;X130,2,0))</f>
        <v>2</v>
      </c>
      <c r="T130" s="191"/>
    </row>
    <row r="131" spans="1:25" ht="15.75" thickBot="1" x14ac:dyDescent="0.3">
      <c r="A131" s="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191"/>
    </row>
    <row r="132" spans="1:25" ht="21" thickBot="1" x14ac:dyDescent="0.3">
      <c r="A132" s="17"/>
      <c r="B132" s="18"/>
      <c r="C132" s="19" t="s">
        <v>15</v>
      </c>
      <c r="D132" s="20">
        <f t="shared" ref="D132:H132" si="278">D125+D130</f>
        <v>713</v>
      </c>
      <c r="E132" s="21">
        <f t="shared" si="278"/>
        <v>257</v>
      </c>
      <c r="F132" s="21">
        <f t="shared" si="278"/>
        <v>30</v>
      </c>
      <c r="G132" s="22">
        <f t="shared" si="278"/>
        <v>970</v>
      </c>
      <c r="H132" s="22">
        <f t="shared" si="278"/>
        <v>2</v>
      </c>
      <c r="I132" s="23">
        <f t="shared" ref="I132" si="279">I124+I129+J132</f>
        <v>0</v>
      </c>
      <c r="J132" s="206">
        <f t="shared" ref="J132" si="280">IF(AND(G132=Q132,G132&gt;0.1),1,IF(G132&gt;Q132,2,0))</f>
        <v>0</v>
      </c>
      <c r="K132" s="17"/>
      <c r="L132" s="18"/>
      <c r="M132" s="24" t="s">
        <v>15</v>
      </c>
      <c r="N132" s="20">
        <f t="shared" ref="N132:R132" si="281">N125+N130</f>
        <v>738</v>
      </c>
      <c r="O132" s="21">
        <f t="shared" si="281"/>
        <v>320</v>
      </c>
      <c r="P132" s="21">
        <f t="shared" si="281"/>
        <v>17</v>
      </c>
      <c r="Q132" s="22">
        <f t="shared" si="281"/>
        <v>1058</v>
      </c>
      <c r="R132" s="22">
        <f t="shared" si="281"/>
        <v>6</v>
      </c>
      <c r="S132" s="25">
        <f t="shared" ref="S132" si="282">S124+S129+T132</f>
        <v>6</v>
      </c>
      <c r="T132" s="206">
        <f t="shared" ref="T132" si="283">IF(AND(Q132=G132,Q132&gt;0.1),1,IF(Q132&gt;G132,2,0))</f>
        <v>2</v>
      </c>
    </row>
    <row r="133" spans="1:25" ht="15.75" thickBot="1" x14ac:dyDescent="0.3">
      <c r="A133" s="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191"/>
    </row>
    <row r="134" spans="1:25" ht="21" thickBot="1" x14ac:dyDescent="0.3">
      <c r="A134" s="109" t="s">
        <v>19</v>
      </c>
      <c r="B134" s="9" t="s">
        <v>16</v>
      </c>
      <c r="C134" s="515"/>
      <c r="D134" s="515"/>
      <c r="E134" s="515"/>
      <c r="F134" s="10"/>
      <c r="G134" s="516" t="s">
        <v>17</v>
      </c>
      <c r="H134" s="516"/>
      <c r="I134" s="23">
        <f t="shared" ref="I134" si="284">IF(AND(I132=S132,I132&gt;0.1),1,IF(I132&gt;S132,2,0))</f>
        <v>0</v>
      </c>
      <c r="J134" s="12"/>
      <c r="K134" s="14" t="s">
        <v>19</v>
      </c>
      <c r="L134" s="9" t="s">
        <v>20</v>
      </c>
      <c r="M134" s="515"/>
      <c r="N134" s="515"/>
      <c r="O134" s="515"/>
      <c r="P134" s="10"/>
      <c r="Q134" s="516" t="s">
        <v>17</v>
      </c>
      <c r="R134" s="516"/>
      <c r="S134" s="23">
        <f t="shared" ref="S134" si="285">IF(AND(S132=I132,S132&gt;0.1),1,IF(S132&gt;I132,2,0))</f>
        <v>2</v>
      </c>
      <c r="T134" s="191"/>
    </row>
    <row r="135" spans="1:25" ht="21" thickBot="1" x14ac:dyDescent="0.3">
      <c r="A135" s="125"/>
      <c r="B135" s="126"/>
      <c r="C135" s="2"/>
      <c r="D135" s="2"/>
      <c r="E135" s="2"/>
      <c r="F135" s="2"/>
      <c r="G135" s="127"/>
      <c r="H135" s="127"/>
      <c r="I135" s="131"/>
      <c r="J135" s="129"/>
      <c r="K135" s="130"/>
      <c r="L135" s="126"/>
      <c r="M135" s="2"/>
      <c r="N135" s="2"/>
      <c r="O135" s="2"/>
      <c r="P135" s="2"/>
      <c r="Q135" s="127"/>
      <c r="R135" s="127"/>
      <c r="S135" s="131"/>
      <c r="T135" s="191"/>
    </row>
    <row r="136" spans="1:25" ht="23.25" x14ac:dyDescent="0.35">
      <c r="A136" s="6"/>
      <c r="B136" s="523" t="s">
        <v>18</v>
      </c>
      <c r="C136" s="523"/>
      <c r="D136" s="524" t="s">
        <v>0</v>
      </c>
      <c r="E136" s="524"/>
      <c r="F136" s="524"/>
      <c r="G136" s="524"/>
      <c r="H136" s="524"/>
      <c r="I136" s="524"/>
      <c r="J136" s="94">
        <v>7</v>
      </c>
      <c r="K136" s="190" t="s">
        <v>1</v>
      </c>
      <c r="L136" s="525" t="s">
        <v>21</v>
      </c>
      <c r="M136" s="525"/>
      <c r="N136" s="525"/>
      <c r="O136" s="526" t="s">
        <v>2</v>
      </c>
      <c r="P136" s="526"/>
      <c r="Q136" s="527"/>
      <c r="R136" s="528"/>
      <c r="S136" s="528"/>
      <c r="T136" s="191"/>
    </row>
    <row r="137" spans="1:25" ht="24" thickBot="1" x14ac:dyDescent="0.3">
      <c r="A137" s="7"/>
      <c r="B137" s="16"/>
      <c r="C137" s="16"/>
      <c r="D137" s="15"/>
      <c r="E137" s="15"/>
      <c r="F137" s="15"/>
      <c r="G137" s="15"/>
      <c r="H137" s="15"/>
      <c r="I137" s="1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191"/>
    </row>
    <row r="138" spans="1:25" ht="18.75" thickBot="1" x14ac:dyDescent="0.3">
      <c r="A138" s="1" t="s">
        <v>3</v>
      </c>
      <c r="B138" s="535" t="s">
        <v>111</v>
      </c>
      <c r="C138" s="535"/>
      <c r="D138" s="535"/>
      <c r="E138" s="535"/>
      <c r="F138" s="535"/>
      <c r="G138" s="535"/>
      <c r="H138" s="535"/>
      <c r="I138" s="536"/>
      <c r="J138" s="537">
        <f t="shared" ref="J138" si="286">G154-Q154</f>
        <v>-39</v>
      </c>
      <c r="K138" s="11" t="s">
        <v>4</v>
      </c>
      <c r="L138" s="535" t="s">
        <v>120</v>
      </c>
      <c r="M138" s="535"/>
      <c r="N138" s="535"/>
      <c r="O138" s="535"/>
      <c r="P138" s="535"/>
      <c r="Q138" s="535"/>
      <c r="R138" s="535"/>
      <c r="S138" s="536"/>
      <c r="T138" s="191"/>
    </row>
    <row r="139" spans="1:25" ht="15.75" thickBot="1" x14ac:dyDescent="0.3">
      <c r="A139" s="7"/>
      <c r="B139" s="2"/>
      <c r="C139" s="2"/>
      <c r="D139" s="2"/>
      <c r="E139" s="2"/>
      <c r="F139" s="2"/>
      <c r="G139" s="2"/>
      <c r="H139" s="2"/>
      <c r="I139" s="2"/>
      <c r="J139" s="538"/>
      <c r="K139" s="2"/>
      <c r="L139" s="2"/>
      <c r="M139" s="2"/>
      <c r="N139" s="2"/>
      <c r="O139" s="2"/>
      <c r="P139" s="2"/>
      <c r="Q139" s="2"/>
      <c r="R139" s="2"/>
      <c r="S139" s="2"/>
      <c r="T139" s="191"/>
    </row>
    <row r="140" spans="1:25" x14ac:dyDescent="0.25">
      <c r="A140" s="540" t="s">
        <v>5</v>
      </c>
      <c r="B140" s="541"/>
      <c r="C140" s="542" t="s">
        <v>6</v>
      </c>
      <c r="D140" s="544" t="s">
        <v>7</v>
      </c>
      <c r="E140" s="545"/>
      <c r="F140" s="545"/>
      <c r="G140" s="546"/>
      <c r="H140" s="544" t="s">
        <v>8</v>
      </c>
      <c r="I140" s="546"/>
      <c r="J140" s="538"/>
      <c r="K140" s="540" t="s">
        <v>5</v>
      </c>
      <c r="L140" s="541"/>
      <c r="M140" s="542" t="s">
        <v>6</v>
      </c>
      <c r="N140" s="544" t="s">
        <v>7</v>
      </c>
      <c r="O140" s="545"/>
      <c r="P140" s="545"/>
      <c r="Q140" s="546"/>
      <c r="R140" s="544" t="s">
        <v>8</v>
      </c>
      <c r="S140" s="546"/>
      <c r="T140" s="191"/>
    </row>
    <row r="141" spans="1:25" ht="15.75" thickBot="1" x14ac:dyDescent="0.3">
      <c r="A141" s="547"/>
      <c r="B141" s="548"/>
      <c r="C141" s="543"/>
      <c r="D141" s="110" t="s">
        <v>9</v>
      </c>
      <c r="E141" s="111" t="s">
        <v>10</v>
      </c>
      <c r="F141" s="111" t="s">
        <v>11</v>
      </c>
      <c r="G141" s="112" t="s">
        <v>12</v>
      </c>
      <c r="H141" s="113" t="s">
        <v>13</v>
      </c>
      <c r="I141" s="114" t="s">
        <v>14</v>
      </c>
      <c r="J141" s="539"/>
      <c r="K141" s="547"/>
      <c r="L141" s="548"/>
      <c r="M141" s="543"/>
      <c r="N141" s="110" t="s">
        <v>9</v>
      </c>
      <c r="O141" s="111" t="s">
        <v>10</v>
      </c>
      <c r="P141" s="111" t="s">
        <v>11</v>
      </c>
      <c r="Q141" s="112" t="s">
        <v>12</v>
      </c>
      <c r="R141" s="113" t="s">
        <v>13</v>
      </c>
      <c r="S141" s="114" t="s">
        <v>14</v>
      </c>
      <c r="T141" s="191"/>
    </row>
    <row r="142" spans="1:25" ht="15.75" thickBot="1" x14ac:dyDescent="0.3">
      <c r="A142" s="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191"/>
    </row>
    <row r="143" spans="1:25" x14ac:dyDescent="0.25">
      <c r="A143" s="531" t="s">
        <v>204</v>
      </c>
      <c r="B143" s="532"/>
      <c r="C143" s="3">
        <v>1</v>
      </c>
      <c r="D143" s="193">
        <v>90</v>
      </c>
      <c r="E143" s="194">
        <v>43</v>
      </c>
      <c r="F143" s="194">
        <v>1</v>
      </c>
      <c r="G143" s="32">
        <f t="shared" ref="G143:G146" si="287">D143+E143</f>
        <v>133</v>
      </c>
      <c r="H143" s="33">
        <f t="shared" ref="H143:H146" si="288">IF(AND(G143=Q143,G143&gt;1),0.5,IF(G143&gt;Q143,1,0))</f>
        <v>0</v>
      </c>
      <c r="I143" s="8"/>
      <c r="J143" s="2"/>
      <c r="K143" s="531" t="s">
        <v>208</v>
      </c>
      <c r="L143" s="532"/>
      <c r="M143" s="3">
        <v>1</v>
      </c>
      <c r="N143" s="193">
        <v>81</v>
      </c>
      <c r="O143" s="194">
        <v>53</v>
      </c>
      <c r="P143" s="194">
        <v>2</v>
      </c>
      <c r="Q143" s="32">
        <f t="shared" ref="Q143" si="289">SUM(N143:O143)</f>
        <v>134</v>
      </c>
      <c r="R143" s="33">
        <f t="shared" ref="R143:R146" si="290">IF(AND(Q143=G143,Q143&gt;1),0.5,IF(Q143&gt;G143,1,0))</f>
        <v>1</v>
      </c>
      <c r="S143" s="8"/>
      <c r="U143" s="195" t="s">
        <v>124</v>
      </c>
      <c r="V143" s="195">
        <f t="shared" ref="V143" si="291">G143</f>
        <v>133</v>
      </c>
      <c r="W143" s="195">
        <f t="shared" ref="W143" si="292">G144</f>
        <v>131</v>
      </c>
      <c r="X143" s="195">
        <f t="shared" ref="X143" si="293">G145</f>
        <v>138</v>
      </c>
      <c r="Y143" s="195">
        <f t="shared" ref="Y143" si="294">G146</f>
        <v>143</v>
      </c>
    </row>
    <row r="144" spans="1:25" x14ac:dyDescent="0.25">
      <c r="A144" s="533"/>
      <c r="B144" s="534"/>
      <c r="C144" s="4">
        <v>2</v>
      </c>
      <c r="D144" s="196">
        <v>87</v>
      </c>
      <c r="E144" s="197">
        <v>44</v>
      </c>
      <c r="F144" s="197">
        <v>1</v>
      </c>
      <c r="G144" s="34">
        <f t="shared" si="287"/>
        <v>131</v>
      </c>
      <c r="H144" s="35">
        <f t="shared" si="288"/>
        <v>0</v>
      </c>
      <c r="I144" s="8"/>
      <c r="J144" s="2"/>
      <c r="K144" s="533"/>
      <c r="L144" s="534"/>
      <c r="M144" s="4">
        <v>2</v>
      </c>
      <c r="N144" s="196">
        <v>83</v>
      </c>
      <c r="O144" s="197">
        <v>58</v>
      </c>
      <c r="P144" s="197">
        <v>0</v>
      </c>
      <c r="Q144" s="34">
        <f t="shared" ref="Q144:Q146" si="295">SUM(N144:O144)</f>
        <v>141</v>
      </c>
      <c r="R144" s="35">
        <f t="shared" si="290"/>
        <v>1</v>
      </c>
      <c r="S144" s="8"/>
      <c r="U144" s="195" t="s">
        <v>125</v>
      </c>
      <c r="V144" s="195">
        <f t="shared" ref="V144" si="296">G148</f>
        <v>134</v>
      </c>
      <c r="W144" s="195">
        <f t="shared" ref="W144" si="297">G149</f>
        <v>115</v>
      </c>
      <c r="X144" s="195">
        <f t="shared" ref="X144" si="298">G150</f>
        <v>126</v>
      </c>
      <c r="Y144" s="195">
        <f t="shared" ref="Y144" si="299">G151</f>
        <v>134</v>
      </c>
    </row>
    <row r="145" spans="1:25" ht="15.75" thickBot="1" x14ac:dyDescent="0.3">
      <c r="A145" s="517" t="s">
        <v>205</v>
      </c>
      <c r="B145" s="518"/>
      <c r="C145" s="4">
        <v>3</v>
      </c>
      <c r="D145" s="196">
        <v>85</v>
      </c>
      <c r="E145" s="197">
        <v>53</v>
      </c>
      <c r="F145" s="197">
        <v>0</v>
      </c>
      <c r="G145" s="34">
        <f t="shared" si="287"/>
        <v>138</v>
      </c>
      <c r="H145" s="35">
        <f t="shared" si="288"/>
        <v>1</v>
      </c>
      <c r="I145" s="13">
        <f t="shared" ref="I145" si="300">H147*1000+G147</f>
        <v>2545</v>
      </c>
      <c r="J145" s="2"/>
      <c r="K145" s="517" t="s">
        <v>209</v>
      </c>
      <c r="L145" s="518"/>
      <c r="M145" s="4">
        <v>3</v>
      </c>
      <c r="N145" s="196">
        <v>87</v>
      </c>
      <c r="O145" s="197">
        <v>43</v>
      </c>
      <c r="P145" s="197">
        <v>1</v>
      </c>
      <c r="Q145" s="34">
        <f t="shared" si="295"/>
        <v>130</v>
      </c>
      <c r="R145" s="35">
        <f t="shared" si="290"/>
        <v>0</v>
      </c>
      <c r="S145" s="13">
        <f t="shared" ref="S145" si="301">R147*1000+Q147</f>
        <v>2544</v>
      </c>
      <c r="T145" s="191"/>
      <c r="U145" s="195" t="s">
        <v>126</v>
      </c>
      <c r="V145" s="195">
        <f t="shared" ref="V145" si="302">Q143</f>
        <v>134</v>
      </c>
      <c r="W145" s="195">
        <f t="shared" ref="W145" si="303">Q144</f>
        <v>141</v>
      </c>
      <c r="X145" s="195">
        <f t="shared" ref="X145" si="304">Q145</f>
        <v>130</v>
      </c>
      <c r="Y145" s="195">
        <f t="shared" ref="Y145" si="305">Q146</f>
        <v>139</v>
      </c>
    </row>
    <row r="146" spans="1:25" x14ac:dyDescent="0.25">
      <c r="A146" s="519"/>
      <c r="B146" s="520"/>
      <c r="C146" s="5">
        <v>4</v>
      </c>
      <c r="D146" s="198">
        <v>80</v>
      </c>
      <c r="E146" s="199">
        <v>63</v>
      </c>
      <c r="F146" s="199">
        <v>0</v>
      </c>
      <c r="G146" s="36">
        <f t="shared" si="287"/>
        <v>143</v>
      </c>
      <c r="H146" s="35">
        <f t="shared" si="288"/>
        <v>1</v>
      </c>
      <c r="I146" s="521">
        <f t="shared" ref="I146" si="306">IF(AND(I145=S145,I145&gt;0.1),1,IF(I145&gt;S145,2,0))</f>
        <v>2</v>
      </c>
      <c r="J146" s="2"/>
      <c r="K146" s="519"/>
      <c r="L146" s="520"/>
      <c r="M146" s="5">
        <v>4</v>
      </c>
      <c r="N146" s="198">
        <v>91</v>
      </c>
      <c r="O146" s="199">
        <v>48</v>
      </c>
      <c r="P146" s="199">
        <v>0</v>
      </c>
      <c r="Q146" s="34">
        <f t="shared" si="295"/>
        <v>139</v>
      </c>
      <c r="R146" s="39">
        <f t="shared" si="290"/>
        <v>0</v>
      </c>
      <c r="S146" s="521">
        <f t="shared" ref="S146" si="307">IF(AND(S145=I145,S145&gt;0.1),1,IF(S145&gt;I145,2,0))</f>
        <v>0</v>
      </c>
      <c r="T146" s="191"/>
      <c r="U146" s="195" t="s">
        <v>127</v>
      </c>
      <c r="V146" s="195">
        <f t="shared" ref="V146" si="308">Q148</f>
        <v>139</v>
      </c>
      <c r="W146" s="195">
        <f t="shared" ref="W146" si="309">Q149</f>
        <v>140</v>
      </c>
      <c r="X146" s="195">
        <f t="shared" ref="X146" si="310">Q150</f>
        <v>139</v>
      </c>
      <c r="Y146" s="195">
        <f t="shared" ref="Y146" si="311">Q151</f>
        <v>131</v>
      </c>
    </row>
    <row r="147" spans="1:25" ht="16.5" thickBot="1" x14ac:dyDescent="0.3">
      <c r="A147" s="529">
        <v>1</v>
      </c>
      <c r="B147" s="530"/>
      <c r="C147" s="26" t="s">
        <v>12</v>
      </c>
      <c r="D147" s="122">
        <f t="shared" ref="D147" si="312">D143+D144+D145+D146</f>
        <v>342</v>
      </c>
      <c r="E147" s="28">
        <f t="shared" ref="E147:H147" si="313">SUM(E143:E146)</f>
        <v>203</v>
      </c>
      <c r="F147" s="28">
        <f t="shared" si="313"/>
        <v>2</v>
      </c>
      <c r="G147" s="29">
        <f t="shared" si="313"/>
        <v>545</v>
      </c>
      <c r="H147" s="30">
        <f t="shared" si="313"/>
        <v>2</v>
      </c>
      <c r="I147" s="522">
        <f t="shared" ref="I147" si="314">IF(AND(G147=N147,G147&gt;1),1,IF(G147&gt;N147,2,0))</f>
        <v>2</v>
      </c>
      <c r="J147" s="2"/>
      <c r="K147" s="529">
        <v>1</v>
      </c>
      <c r="L147" s="530"/>
      <c r="M147" s="26" t="s">
        <v>12</v>
      </c>
      <c r="N147" s="31">
        <f t="shared" ref="N147" si="315">SUM(N143:N146)</f>
        <v>342</v>
      </c>
      <c r="O147" s="31">
        <f t="shared" ref="O147:R147" si="316">SUM(O143:O146)</f>
        <v>202</v>
      </c>
      <c r="P147" s="31">
        <f t="shared" si="316"/>
        <v>3</v>
      </c>
      <c r="Q147" s="31">
        <f t="shared" si="316"/>
        <v>544</v>
      </c>
      <c r="R147" s="30">
        <f t="shared" si="316"/>
        <v>2</v>
      </c>
      <c r="S147" s="522">
        <f t="shared" ref="S147" si="317">IF(AND(Q147=J147,Q147&gt;1),1,IF(Q147&gt;J147,2,0))</f>
        <v>2</v>
      </c>
      <c r="T147" s="191"/>
    </row>
    <row r="148" spans="1:25" x14ac:dyDescent="0.25">
      <c r="A148" s="531" t="s">
        <v>206</v>
      </c>
      <c r="B148" s="532"/>
      <c r="C148" s="3">
        <v>1</v>
      </c>
      <c r="D148" s="193">
        <v>89</v>
      </c>
      <c r="E148" s="194">
        <v>45</v>
      </c>
      <c r="F148" s="194">
        <v>1</v>
      </c>
      <c r="G148" s="37">
        <f t="shared" ref="G148" si="318">SUM(D148:E148)</f>
        <v>134</v>
      </c>
      <c r="H148" s="33">
        <f t="shared" ref="H148:H151" si="319">IF(AND(G148=Q148,G148&gt;1),0.5,IF(G148&gt;Q148,1,0))</f>
        <v>0</v>
      </c>
      <c r="I148" s="8"/>
      <c r="J148" s="2"/>
      <c r="K148" s="531" t="s">
        <v>210</v>
      </c>
      <c r="L148" s="532"/>
      <c r="M148" s="3">
        <v>1</v>
      </c>
      <c r="N148" s="193">
        <v>95</v>
      </c>
      <c r="O148" s="194">
        <v>44</v>
      </c>
      <c r="P148" s="194">
        <v>0</v>
      </c>
      <c r="Q148" s="32">
        <f t="shared" ref="Q148:Q151" si="320">N148+O148</f>
        <v>139</v>
      </c>
      <c r="R148" s="33">
        <f t="shared" ref="R148:R151" si="321">IF(AND(Q148=G148,Q148&gt;1),0.5,IF(Q148&gt;G148,1,0))</f>
        <v>1</v>
      </c>
      <c r="S148" s="8"/>
      <c r="T148" s="191"/>
      <c r="U148" s="200" t="s">
        <v>92</v>
      </c>
      <c r="V148" s="201" t="s">
        <v>93</v>
      </c>
      <c r="W148" s="200" t="s">
        <v>93</v>
      </c>
      <c r="X148" s="201" t="s">
        <v>92</v>
      </c>
    </row>
    <row r="149" spans="1:25" x14ac:dyDescent="0.25">
      <c r="A149" s="533"/>
      <c r="B149" s="534"/>
      <c r="C149" s="4">
        <v>2</v>
      </c>
      <c r="D149" s="196">
        <v>80</v>
      </c>
      <c r="E149" s="197">
        <v>35</v>
      </c>
      <c r="F149" s="197">
        <v>2</v>
      </c>
      <c r="G149" s="34">
        <f t="shared" ref="G149:G151" si="322">SUM(D149:E149)</f>
        <v>115</v>
      </c>
      <c r="H149" s="35">
        <f t="shared" si="319"/>
        <v>0</v>
      </c>
      <c r="I149" s="8"/>
      <c r="J149" s="2"/>
      <c r="K149" s="533"/>
      <c r="L149" s="534"/>
      <c r="M149" s="4">
        <v>2</v>
      </c>
      <c r="N149" s="196">
        <v>96</v>
      </c>
      <c r="O149" s="197">
        <v>44</v>
      </c>
      <c r="P149" s="197">
        <v>0</v>
      </c>
      <c r="Q149" s="34">
        <f t="shared" si="320"/>
        <v>140</v>
      </c>
      <c r="R149" s="35">
        <f t="shared" si="321"/>
        <v>1</v>
      </c>
      <c r="S149" s="8"/>
      <c r="T149" s="191"/>
      <c r="U149" s="202">
        <f t="shared" ref="U149" si="323">I154</f>
        <v>2</v>
      </c>
      <c r="V149" s="203">
        <f t="shared" ref="V149" si="324">S154</f>
        <v>4</v>
      </c>
      <c r="W149" s="202">
        <f t="shared" ref="W149" si="325">S154</f>
        <v>4</v>
      </c>
      <c r="X149" s="203">
        <f t="shared" ref="X149" si="326">I154</f>
        <v>2</v>
      </c>
    </row>
    <row r="150" spans="1:25" ht="15.75" thickBot="1" x14ac:dyDescent="0.3">
      <c r="A150" s="517" t="s">
        <v>207</v>
      </c>
      <c r="B150" s="518"/>
      <c r="C150" s="4">
        <v>3</v>
      </c>
      <c r="D150" s="196">
        <v>87</v>
      </c>
      <c r="E150" s="197">
        <v>39</v>
      </c>
      <c r="F150" s="197">
        <v>2</v>
      </c>
      <c r="G150" s="34">
        <f t="shared" si="322"/>
        <v>126</v>
      </c>
      <c r="H150" s="35">
        <f t="shared" si="319"/>
        <v>0</v>
      </c>
      <c r="I150" s="13">
        <f t="shared" ref="I150" si="327">H152*1000+G152</f>
        <v>1509</v>
      </c>
      <c r="J150" s="2"/>
      <c r="K150" s="517" t="s">
        <v>211</v>
      </c>
      <c r="L150" s="518"/>
      <c r="M150" s="4">
        <v>3</v>
      </c>
      <c r="N150" s="196">
        <v>90</v>
      </c>
      <c r="O150" s="197">
        <v>49</v>
      </c>
      <c r="P150" s="197">
        <v>2</v>
      </c>
      <c r="Q150" s="34">
        <f t="shared" si="320"/>
        <v>139</v>
      </c>
      <c r="R150" s="35">
        <f t="shared" si="321"/>
        <v>1</v>
      </c>
      <c r="S150" s="13">
        <f t="shared" ref="S150" si="328">R152*1000+Q152</f>
        <v>3549</v>
      </c>
      <c r="T150" s="191"/>
      <c r="U150" s="202">
        <f t="shared" ref="U150" si="329">H154</f>
        <v>3</v>
      </c>
      <c r="V150" s="203">
        <f t="shared" ref="V150" si="330">R154</f>
        <v>5</v>
      </c>
      <c r="W150" s="202">
        <f t="shared" ref="W150" si="331">R154</f>
        <v>5</v>
      </c>
      <c r="X150" s="203">
        <f t="shared" ref="X150" si="332">H154</f>
        <v>3</v>
      </c>
    </row>
    <row r="151" spans="1:25" ht="15" customHeight="1" x14ac:dyDescent="0.25">
      <c r="A151" s="519"/>
      <c r="B151" s="520"/>
      <c r="C151" s="5">
        <v>4</v>
      </c>
      <c r="D151" s="198">
        <v>85</v>
      </c>
      <c r="E151" s="199">
        <v>49</v>
      </c>
      <c r="F151" s="199">
        <v>0</v>
      </c>
      <c r="G151" s="38">
        <f t="shared" si="322"/>
        <v>134</v>
      </c>
      <c r="H151" s="35">
        <f t="shared" si="319"/>
        <v>1</v>
      </c>
      <c r="I151" s="521">
        <f t="shared" ref="I151" si="333">IF(AND(I150=S150,I150&gt;0.1),1,IF(I150&gt;S150,2,0))</f>
        <v>0</v>
      </c>
      <c r="J151" s="2"/>
      <c r="K151" s="519"/>
      <c r="L151" s="520"/>
      <c r="M151" s="5">
        <v>4</v>
      </c>
      <c r="N151" s="198">
        <v>95</v>
      </c>
      <c r="O151" s="199">
        <v>36</v>
      </c>
      <c r="P151" s="199">
        <v>4</v>
      </c>
      <c r="Q151" s="34">
        <f t="shared" si="320"/>
        <v>131</v>
      </c>
      <c r="R151" s="39">
        <f t="shared" si="321"/>
        <v>0</v>
      </c>
      <c r="S151" s="561">
        <f t="shared" ref="S151" si="334">IF(AND(S150=I150,S150&gt;0.1),1,IF(S150&gt;I150,2,0))</f>
        <v>2</v>
      </c>
      <c r="T151" s="191"/>
      <c r="U151" s="204">
        <f t="shared" ref="U151" si="335">G154</f>
        <v>1054</v>
      </c>
      <c r="V151" s="205">
        <f t="shared" ref="V151" si="336">Q154</f>
        <v>1093</v>
      </c>
      <c r="W151" s="204">
        <f t="shared" ref="W151" si="337">Q154</f>
        <v>1093</v>
      </c>
      <c r="X151" s="205">
        <f t="shared" ref="X151" si="338">G154</f>
        <v>1054</v>
      </c>
    </row>
    <row r="152" spans="1:25" ht="16.5" customHeight="1" thickBot="1" x14ac:dyDescent="0.3">
      <c r="A152" s="529">
        <v>2</v>
      </c>
      <c r="B152" s="530"/>
      <c r="C152" s="26" t="s">
        <v>12</v>
      </c>
      <c r="D152" s="31">
        <f t="shared" ref="D152" si="339">SUM(D148:D151)</f>
        <v>341</v>
      </c>
      <c r="E152" s="31">
        <f t="shared" ref="E152:H152" si="340">SUM(E148:E151)</f>
        <v>168</v>
      </c>
      <c r="F152" s="31">
        <f t="shared" si="340"/>
        <v>5</v>
      </c>
      <c r="G152" s="31">
        <f t="shared" si="340"/>
        <v>509</v>
      </c>
      <c r="H152" s="30">
        <f t="shared" si="340"/>
        <v>1</v>
      </c>
      <c r="I152" s="522">
        <f t="shared" ref="I152" si="341">IF(AND(G152=N152,G152&gt;1),1,IF(G152&gt;N152,2,0))</f>
        <v>2</v>
      </c>
      <c r="J152" s="2"/>
      <c r="K152" s="529">
        <v>2</v>
      </c>
      <c r="L152" s="530"/>
      <c r="M152" s="26" t="s">
        <v>12</v>
      </c>
      <c r="N152" s="31">
        <f t="shared" ref="N152" si="342">SUM(N148:N151)</f>
        <v>376</v>
      </c>
      <c r="O152" s="31">
        <f t="shared" ref="O152:R152" si="343">SUM(O148:O151)</f>
        <v>173</v>
      </c>
      <c r="P152" s="31">
        <f t="shared" si="343"/>
        <v>6</v>
      </c>
      <c r="Q152" s="40">
        <f t="shared" si="343"/>
        <v>549</v>
      </c>
      <c r="R152" s="30">
        <f t="shared" si="343"/>
        <v>3</v>
      </c>
      <c r="S152" s="562">
        <f t="shared" ref="S152" si="344">IF(AND(Q152=X152,Q152&gt;1),1,IF(Q152&gt;X152,2,0))</f>
        <v>2</v>
      </c>
      <c r="T152" s="191"/>
    </row>
    <row r="153" spans="1:25" ht="15.75" thickBot="1" x14ac:dyDescent="0.3">
      <c r="A153" s="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191"/>
    </row>
    <row r="154" spans="1:25" ht="21" thickBot="1" x14ac:dyDescent="0.3">
      <c r="A154" s="17"/>
      <c r="B154" s="18"/>
      <c r="C154" s="19" t="s">
        <v>15</v>
      </c>
      <c r="D154" s="20">
        <f t="shared" ref="D154:H154" si="345">D147+D152</f>
        <v>683</v>
      </c>
      <c r="E154" s="21">
        <f t="shared" si="345"/>
        <v>371</v>
      </c>
      <c r="F154" s="21">
        <f t="shared" si="345"/>
        <v>7</v>
      </c>
      <c r="G154" s="22">
        <f t="shared" si="345"/>
        <v>1054</v>
      </c>
      <c r="H154" s="22">
        <f t="shared" si="345"/>
        <v>3</v>
      </c>
      <c r="I154" s="23">
        <f t="shared" ref="I154" si="346">I146+I151+J154</f>
        <v>2</v>
      </c>
      <c r="J154" s="206">
        <f t="shared" ref="J154" si="347">IF(AND(G154=Q154,G154&gt;0.1),1,IF(G154&gt;Q154,2,0))</f>
        <v>0</v>
      </c>
      <c r="K154" s="17"/>
      <c r="L154" s="18"/>
      <c r="M154" s="24" t="s">
        <v>15</v>
      </c>
      <c r="N154" s="20">
        <f t="shared" ref="N154:R154" si="348">N147+N152</f>
        <v>718</v>
      </c>
      <c r="O154" s="21">
        <f t="shared" si="348"/>
        <v>375</v>
      </c>
      <c r="P154" s="21">
        <f t="shared" si="348"/>
        <v>9</v>
      </c>
      <c r="Q154" s="22">
        <f t="shared" si="348"/>
        <v>1093</v>
      </c>
      <c r="R154" s="22">
        <f t="shared" si="348"/>
        <v>5</v>
      </c>
      <c r="S154" s="25">
        <f t="shared" ref="S154" si="349">S146+S151+T154</f>
        <v>4</v>
      </c>
      <c r="T154" s="206">
        <f t="shared" ref="T154" si="350">IF(AND(Q154=G154,Q154&gt;0.1),1,IF(Q154&gt;G154,2,0))</f>
        <v>2</v>
      </c>
    </row>
    <row r="155" spans="1:25" ht="15.75" thickBot="1" x14ac:dyDescent="0.3">
      <c r="A155" s="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191"/>
    </row>
    <row r="156" spans="1:25" ht="21" thickBot="1" x14ac:dyDescent="0.3">
      <c r="A156" s="109" t="s">
        <v>19</v>
      </c>
      <c r="B156" s="9" t="s">
        <v>16</v>
      </c>
      <c r="C156" s="515"/>
      <c r="D156" s="515"/>
      <c r="E156" s="515"/>
      <c r="F156" s="10"/>
      <c r="G156" s="516" t="s">
        <v>17</v>
      </c>
      <c r="H156" s="516"/>
      <c r="I156" s="23">
        <f t="shared" ref="I156" si="351">IF(AND(I154=S154,I154&gt;0.1),1,IF(I154&gt;S154,2,0))</f>
        <v>0</v>
      </c>
      <c r="J156" s="12"/>
      <c r="K156" s="14" t="s">
        <v>19</v>
      </c>
      <c r="L156" s="9" t="s">
        <v>20</v>
      </c>
      <c r="M156" s="515"/>
      <c r="N156" s="515"/>
      <c r="O156" s="515"/>
      <c r="P156" s="10"/>
      <c r="Q156" s="516" t="s">
        <v>17</v>
      </c>
      <c r="R156" s="516"/>
      <c r="S156" s="23">
        <f t="shared" ref="S156" si="352">IF(AND(S154=I154,S154&gt;0.1),1,IF(S154&gt;I154,2,0))</f>
        <v>2</v>
      </c>
      <c r="T156" s="191"/>
    </row>
    <row r="158" spans="1:25" ht="15.75" thickBot="1" x14ac:dyDescent="0.3"/>
    <row r="159" spans="1:25" ht="23.25" x14ac:dyDescent="0.35">
      <c r="A159" s="6"/>
      <c r="B159" s="523" t="s">
        <v>18</v>
      </c>
      <c r="C159" s="523"/>
      <c r="D159" s="524" t="s">
        <v>0</v>
      </c>
      <c r="E159" s="524"/>
      <c r="F159" s="524"/>
      <c r="G159" s="524"/>
      <c r="H159" s="524"/>
      <c r="I159" s="524"/>
      <c r="J159" s="94">
        <v>8</v>
      </c>
      <c r="K159" s="190" t="s">
        <v>1</v>
      </c>
      <c r="L159" s="525" t="s">
        <v>21</v>
      </c>
      <c r="M159" s="525"/>
      <c r="N159" s="525"/>
      <c r="O159" s="526" t="s">
        <v>2</v>
      </c>
      <c r="P159" s="526"/>
      <c r="Q159" s="527">
        <v>43377</v>
      </c>
      <c r="R159" s="528"/>
      <c r="S159" s="528"/>
      <c r="T159" s="191"/>
    </row>
    <row r="160" spans="1:25" ht="24" thickBot="1" x14ac:dyDescent="0.3">
      <c r="A160" s="7"/>
      <c r="B160" s="16"/>
      <c r="C160" s="16"/>
      <c r="D160" s="15"/>
      <c r="E160" s="15"/>
      <c r="F160" s="15"/>
      <c r="G160" s="15"/>
      <c r="H160" s="15"/>
      <c r="I160" s="1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191"/>
    </row>
    <row r="161" spans="1:25" ht="18.75" thickBot="1" x14ac:dyDescent="0.3">
      <c r="A161" s="1" t="s">
        <v>3</v>
      </c>
      <c r="B161" s="535" t="s">
        <v>147</v>
      </c>
      <c r="C161" s="535"/>
      <c r="D161" s="535"/>
      <c r="E161" s="535"/>
      <c r="F161" s="535"/>
      <c r="G161" s="535"/>
      <c r="H161" s="535"/>
      <c r="I161" s="536"/>
      <c r="J161" s="537">
        <f t="shared" ref="J161" si="353">G177-Q177</f>
        <v>174</v>
      </c>
      <c r="K161" s="11" t="s">
        <v>4</v>
      </c>
      <c r="L161" s="535" t="s">
        <v>113</v>
      </c>
      <c r="M161" s="535"/>
      <c r="N161" s="535"/>
      <c r="O161" s="535"/>
      <c r="P161" s="535"/>
      <c r="Q161" s="535"/>
      <c r="R161" s="535"/>
      <c r="S161" s="536"/>
      <c r="T161" s="191"/>
    </row>
    <row r="162" spans="1:25" ht="15.75" thickBot="1" x14ac:dyDescent="0.3">
      <c r="A162" s="7"/>
      <c r="B162" s="2"/>
      <c r="C162" s="2"/>
      <c r="D162" s="2"/>
      <c r="E162" s="2"/>
      <c r="F162" s="2"/>
      <c r="G162" s="2"/>
      <c r="H162" s="2"/>
      <c r="I162" s="2"/>
      <c r="J162" s="538"/>
      <c r="K162" s="2"/>
      <c r="L162" s="2"/>
      <c r="M162" s="2"/>
      <c r="N162" s="2"/>
      <c r="O162" s="2"/>
      <c r="P162" s="2"/>
      <c r="Q162" s="2"/>
      <c r="R162" s="2"/>
      <c r="S162" s="2"/>
      <c r="T162" s="191"/>
    </row>
    <row r="163" spans="1:25" x14ac:dyDescent="0.25">
      <c r="A163" s="540" t="s">
        <v>5</v>
      </c>
      <c r="B163" s="541"/>
      <c r="C163" s="542" t="s">
        <v>6</v>
      </c>
      <c r="D163" s="544" t="s">
        <v>7</v>
      </c>
      <c r="E163" s="545"/>
      <c r="F163" s="545"/>
      <c r="G163" s="546"/>
      <c r="H163" s="544" t="s">
        <v>8</v>
      </c>
      <c r="I163" s="546"/>
      <c r="J163" s="538"/>
      <c r="K163" s="540" t="s">
        <v>5</v>
      </c>
      <c r="L163" s="541"/>
      <c r="M163" s="542" t="s">
        <v>6</v>
      </c>
      <c r="N163" s="544" t="s">
        <v>7</v>
      </c>
      <c r="O163" s="545"/>
      <c r="P163" s="545"/>
      <c r="Q163" s="546"/>
      <c r="R163" s="544" t="s">
        <v>8</v>
      </c>
      <c r="S163" s="546"/>
      <c r="T163" s="191"/>
    </row>
    <row r="164" spans="1:25" ht="15.75" thickBot="1" x14ac:dyDescent="0.3">
      <c r="A164" s="547"/>
      <c r="B164" s="548"/>
      <c r="C164" s="543"/>
      <c r="D164" s="110" t="s">
        <v>9</v>
      </c>
      <c r="E164" s="111" t="s">
        <v>10</v>
      </c>
      <c r="F164" s="111" t="s">
        <v>11</v>
      </c>
      <c r="G164" s="112" t="s">
        <v>12</v>
      </c>
      <c r="H164" s="113" t="s">
        <v>13</v>
      </c>
      <c r="I164" s="114" t="s">
        <v>14</v>
      </c>
      <c r="J164" s="539"/>
      <c r="K164" s="547"/>
      <c r="L164" s="548"/>
      <c r="M164" s="543"/>
      <c r="N164" s="110" t="s">
        <v>9</v>
      </c>
      <c r="O164" s="111" t="s">
        <v>10</v>
      </c>
      <c r="P164" s="111" t="s">
        <v>11</v>
      </c>
      <c r="Q164" s="112" t="s">
        <v>12</v>
      </c>
      <c r="R164" s="113" t="s">
        <v>13</v>
      </c>
      <c r="S164" s="114" t="s">
        <v>14</v>
      </c>
      <c r="T164" s="191"/>
    </row>
    <row r="165" spans="1:25" ht="15.75" thickBot="1" x14ac:dyDescent="0.3">
      <c r="A165" s="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191"/>
    </row>
    <row r="166" spans="1:25" x14ac:dyDescent="0.25">
      <c r="A166" s="511" t="s">
        <v>231</v>
      </c>
      <c r="B166" s="512"/>
      <c r="C166" s="259">
        <v>1</v>
      </c>
      <c r="D166" s="260">
        <v>84</v>
      </c>
      <c r="E166" s="261">
        <v>42</v>
      </c>
      <c r="F166" s="261">
        <v>1</v>
      </c>
      <c r="G166" s="32">
        <f t="shared" ref="G166:G169" si="354">D166+E166</f>
        <v>126</v>
      </c>
      <c r="H166" s="33">
        <f t="shared" ref="H166:H169" si="355">IF(AND(G166=Q166,G166&gt;1),0.5,IF(G166&gt;Q166,1,0))</f>
        <v>1</v>
      </c>
      <c r="I166" s="8"/>
      <c r="J166" s="2"/>
      <c r="K166" s="511" t="s">
        <v>240</v>
      </c>
      <c r="L166" s="512"/>
      <c r="M166" s="271">
        <v>1</v>
      </c>
      <c r="N166" s="272">
        <v>72</v>
      </c>
      <c r="O166" s="273">
        <v>15</v>
      </c>
      <c r="P166" s="273">
        <v>8</v>
      </c>
      <c r="Q166" s="32">
        <f t="shared" ref="Q166" si="356">SUM(N166:O166)</f>
        <v>87</v>
      </c>
      <c r="R166" s="33">
        <f t="shared" ref="R166:R169" si="357">IF(AND(Q166=G166,Q166&gt;1),0.5,IF(Q166&gt;G166,1,0))</f>
        <v>0</v>
      </c>
      <c r="S166" s="8"/>
      <c r="U166" s="195" t="s">
        <v>124</v>
      </c>
      <c r="V166" s="195">
        <f t="shared" ref="V166" si="358">G166</f>
        <v>126</v>
      </c>
      <c r="W166" s="195">
        <f t="shared" ref="W166" si="359">G167</f>
        <v>128</v>
      </c>
      <c r="X166" s="195">
        <f t="shared" ref="X166" si="360">G168</f>
        <v>137</v>
      </c>
      <c r="Y166" s="195">
        <f t="shared" ref="Y166" si="361">G169</f>
        <v>125</v>
      </c>
    </row>
    <row r="167" spans="1:25" x14ac:dyDescent="0.25">
      <c r="A167" s="513"/>
      <c r="B167" s="514"/>
      <c r="C167" s="262">
        <v>2</v>
      </c>
      <c r="D167" s="263">
        <v>87</v>
      </c>
      <c r="E167" s="264">
        <v>41</v>
      </c>
      <c r="F167" s="264">
        <v>2</v>
      </c>
      <c r="G167" s="34">
        <f t="shared" si="354"/>
        <v>128</v>
      </c>
      <c r="H167" s="35">
        <f t="shared" si="355"/>
        <v>1</v>
      </c>
      <c r="I167" s="8"/>
      <c r="J167" s="2"/>
      <c r="K167" s="513"/>
      <c r="L167" s="514"/>
      <c r="M167" s="274">
        <v>2</v>
      </c>
      <c r="N167" s="275">
        <v>80</v>
      </c>
      <c r="O167" s="276">
        <v>26</v>
      </c>
      <c r="P167" s="276">
        <v>3</v>
      </c>
      <c r="Q167" s="34">
        <f t="shared" ref="Q167:Q169" si="362">SUM(N167:O167)</f>
        <v>106</v>
      </c>
      <c r="R167" s="35">
        <f t="shared" si="357"/>
        <v>0</v>
      </c>
      <c r="S167" s="8"/>
      <c r="U167" s="195" t="s">
        <v>125</v>
      </c>
      <c r="V167" s="195">
        <f t="shared" ref="V167" si="363">G171</f>
        <v>113</v>
      </c>
      <c r="W167" s="195">
        <f t="shared" ref="W167" si="364">G172</f>
        <v>149</v>
      </c>
      <c r="X167" s="195">
        <f t="shared" ref="X167" si="365">G173</f>
        <v>133</v>
      </c>
      <c r="Y167" s="195">
        <f t="shared" ref="Y167" si="366">G174</f>
        <v>119</v>
      </c>
    </row>
    <row r="168" spans="1:25" ht="15.75" thickBot="1" x14ac:dyDescent="0.3">
      <c r="A168" s="507" t="s">
        <v>245</v>
      </c>
      <c r="B168" s="508"/>
      <c r="C168" s="262">
        <v>3</v>
      </c>
      <c r="D168" s="263">
        <v>93</v>
      </c>
      <c r="E168" s="264">
        <v>44</v>
      </c>
      <c r="F168" s="264">
        <v>0</v>
      </c>
      <c r="G168" s="34">
        <f t="shared" si="354"/>
        <v>137</v>
      </c>
      <c r="H168" s="35">
        <f t="shared" si="355"/>
        <v>1</v>
      </c>
      <c r="I168" s="13">
        <f t="shared" ref="I168" si="367">H170*1000+G170</f>
        <v>4516</v>
      </c>
      <c r="J168" s="2"/>
      <c r="K168" s="507" t="s">
        <v>241</v>
      </c>
      <c r="L168" s="508"/>
      <c r="M168" s="274">
        <v>3</v>
      </c>
      <c r="N168" s="275">
        <v>83</v>
      </c>
      <c r="O168" s="276">
        <v>20</v>
      </c>
      <c r="P168" s="276">
        <v>6</v>
      </c>
      <c r="Q168" s="34">
        <f t="shared" si="362"/>
        <v>103</v>
      </c>
      <c r="R168" s="35">
        <f t="shared" si="357"/>
        <v>0</v>
      </c>
      <c r="S168" s="13">
        <f t="shared" ref="S168" si="368">R170*1000+Q170</f>
        <v>419</v>
      </c>
      <c r="T168" s="191"/>
      <c r="U168" s="195" t="s">
        <v>126</v>
      </c>
      <c r="V168" s="195">
        <f t="shared" ref="V168" si="369">Q166</f>
        <v>87</v>
      </c>
      <c r="W168" s="195">
        <f t="shared" ref="W168" si="370">Q167</f>
        <v>106</v>
      </c>
      <c r="X168" s="195">
        <f t="shared" ref="X168" si="371">Q168</f>
        <v>103</v>
      </c>
      <c r="Y168" s="195">
        <f t="shared" ref="Y168" si="372">Q169</f>
        <v>123</v>
      </c>
    </row>
    <row r="169" spans="1:25" x14ac:dyDescent="0.25">
      <c r="A169" s="509"/>
      <c r="B169" s="510"/>
      <c r="C169" s="265">
        <v>4</v>
      </c>
      <c r="D169" s="266">
        <v>90</v>
      </c>
      <c r="E169" s="267">
        <v>35</v>
      </c>
      <c r="F169" s="267">
        <v>2</v>
      </c>
      <c r="G169" s="36">
        <f t="shared" si="354"/>
        <v>125</v>
      </c>
      <c r="H169" s="35">
        <f t="shared" si="355"/>
        <v>1</v>
      </c>
      <c r="I169" s="521">
        <f t="shared" ref="I169" si="373">IF(AND(I168=S168,I168&gt;0.1),1,IF(I168&gt;S168,2,0))</f>
        <v>2</v>
      </c>
      <c r="J169" s="2"/>
      <c r="K169" s="509"/>
      <c r="L169" s="510"/>
      <c r="M169" s="277">
        <v>4</v>
      </c>
      <c r="N169" s="278">
        <v>78</v>
      </c>
      <c r="O169" s="279">
        <v>45</v>
      </c>
      <c r="P169" s="279">
        <v>0</v>
      </c>
      <c r="Q169" s="34">
        <f t="shared" si="362"/>
        <v>123</v>
      </c>
      <c r="R169" s="39">
        <f t="shared" si="357"/>
        <v>0</v>
      </c>
      <c r="S169" s="521">
        <f t="shared" ref="S169" si="374">IF(AND(S168=I168,S168&gt;0.1),1,IF(S168&gt;I168,2,0))</f>
        <v>0</v>
      </c>
      <c r="T169" s="191"/>
      <c r="U169" s="195" t="s">
        <v>127</v>
      </c>
      <c r="V169" s="195">
        <f t="shared" ref="V169" si="375">Q171</f>
        <v>107</v>
      </c>
      <c r="W169" s="195">
        <f t="shared" ref="W169" si="376">Q172</f>
        <v>125</v>
      </c>
      <c r="X169" s="195">
        <f t="shared" ref="X169" si="377">Q173</f>
        <v>103</v>
      </c>
      <c r="Y169" s="195">
        <f t="shared" ref="Y169" si="378">Q174</f>
        <v>102</v>
      </c>
    </row>
    <row r="170" spans="1:25" ht="16.5" thickBot="1" x14ac:dyDescent="0.3">
      <c r="A170" s="505"/>
      <c r="B170" s="506"/>
      <c r="C170" s="268" t="s">
        <v>12</v>
      </c>
      <c r="D170" s="269">
        <v>354</v>
      </c>
      <c r="E170" s="270">
        <v>162</v>
      </c>
      <c r="F170" s="270">
        <v>5</v>
      </c>
      <c r="G170" s="29">
        <f t="shared" ref="G170:H170" si="379">SUM(G166:G169)</f>
        <v>516</v>
      </c>
      <c r="H170" s="30">
        <f t="shared" si="379"/>
        <v>4</v>
      </c>
      <c r="I170" s="522">
        <f t="shared" ref="I170" si="380">IF(AND(G170=N170,G170&gt;1),1,IF(G170&gt;N170,2,0))</f>
        <v>2</v>
      </c>
      <c r="J170" s="2"/>
      <c r="K170" s="505"/>
      <c r="L170" s="506"/>
      <c r="M170" s="280" t="s">
        <v>12</v>
      </c>
      <c r="N170" s="281">
        <v>313</v>
      </c>
      <c r="O170" s="282">
        <v>106</v>
      </c>
      <c r="P170" s="282">
        <v>17</v>
      </c>
      <c r="Q170" s="31">
        <f t="shared" ref="Q170:R170" si="381">SUM(Q166:Q169)</f>
        <v>419</v>
      </c>
      <c r="R170" s="30">
        <f t="shared" si="381"/>
        <v>0</v>
      </c>
      <c r="S170" s="522">
        <f t="shared" ref="S170" si="382">IF(AND(Q170=J170,Q170&gt;1),1,IF(Q170&gt;J170,2,0))</f>
        <v>2</v>
      </c>
      <c r="T170" s="191"/>
    </row>
    <row r="171" spans="1:25" x14ac:dyDescent="0.25">
      <c r="A171" s="511" t="s">
        <v>246</v>
      </c>
      <c r="B171" s="512"/>
      <c r="C171" s="259">
        <v>1</v>
      </c>
      <c r="D171" s="260">
        <v>87</v>
      </c>
      <c r="E171" s="261">
        <v>26</v>
      </c>
      <c r="F171" s="261">
        <v>4</v>
      </c>
      <c r="G171" s="37">
        <f t="shared" ref="G171" si="383">SUM(D171:E171)</f>
        <v>113</v>
      </c>
      <c r="H171" s="33">
        <f t="shared" ref="H171:H174" si="384">IF(AND(G171=Q171,G171&gt;1),0.5,IF(G171&gt;Q171,1,0))</f>
        <v>1</v>
      </c>
      <c r="I171" s="8"/>
      <c r="J171" s="2"/>
      <c r="K171" s="511" t="s">
        <v>204</v>
      </c>
      <c r="L171" s="512"/>
      <c r="M171" s="271">
        <v>1</v>
      </c>
      <c r="N171" s="272">
        <v>73</v>
      </c>
      <c r="O171" s="273">
        <v>34</v>
      </c>
      <c r="P171" s="273">
        <v>4</v>
      </c>
      <c r="Q171" s="32">
        <f t="shared" ref="Q171:Q174" si="385">N171+O171</f>
        <v>107</v>
      </c>
      <c r="R171" s="33">
        <f t="shared" ref="R171:R174" si="386">IF(AND(Q171=G171,Q171&gt;1),0.5,IF(Q171&gt;G171,1,0))</f>
        <v>0</v>
      </c>
      <c r="S171" s="8"/>
      <c r="T171" s="191"/>
      <c r="U171" s="200" t="s">
        <v>92</v>
      </c>
      <c r="V171" s="201" t="s">
        <v>93</v>
      </c>
      <c r="W171" s="200" t="s">
        <v>93</v>
      </c>
      <c r="X171" s="201" t="s">
        <v>92</v>
      </c>
    </row>
    <row r="172" spans="1:25" x14ac:dyDescent="0.25">
      <c r="A172" s="513"/>
      <c r="B172" s="514"/>
      <c r="C172" s="262">
        <v>2</v>
      </c>
      <c r="D172" s="263">
        <v>98</v>
      </c>
      <c r="E172" s="264">
        <v>51</v>
      </c>
      <c r="F172" s="264">
        <v>1</v>
      </c>
      <c r="G172" s="34">
        <f t="shared" ref="G172:G174" si="387">SUM(D172:E172)</f>
        <v>149</v>
      </c>
      <c r="H172" s="35">
        <f t="shared" si="384"/>
        <v>1</v>
      </c>
      <c r="I172" s="8"/>
      <c r="J172" s="2"/>
      <c r="K172" s="513"/>
      <c r="L172" s="514"/>
      <c r="M172" s="274">
        <v>2</v>
      </c>
      <c r="N172" s="275">
        <v>83</v>
      </c>
      <c r="O172" s="276">
        <v>42</v>
      </c>
      <c r="P172" s="276">
        <v>2</v>
      </c>
      <c r="Q172" s="34">
        <f t="shared" si="385"/>
        <v>125</v>
      </c>
      <c r="R172" s="35">
        <f t="shared" si="386"/>
        <v>0</v>
      </c>
      <c r="S172" s="8"/>
      <c r="T172" s="191"/>
      <c r="U172" s="202">
        <f t="shared" ref="U172" si="388">I177</f>
        <v>6</v>
      </c>
      <c r="V172" s="203">
        <f t="shared" ref="V172" si="389">S177</f>
        <v>0</v>
      </c>
      <c r="W172" s="202">
        <f t="shared" ref="W172" si="390">S177</f>
        <v>0</v>
      </c>
      <c r="X172" s="203">
        <f t="shared" ref="X172" si="391">I177</f>
        <v>6</v>
      </c>
    </row>
    <row r="173" spans="1:25" ht="15.75" thickBot="1" x14ac:dyDescent="0.3">
      <c r="A173" s="507" t="s">
        <v>247</v>
      </c>
      <c r="B173" s="508"/>
      <c r="C173" s="262">
        <v>3</v>
      </c>
      <c r="D173" s="263">
        <v>85</v>
      </c>
      <c r="E173" s="264">
        <v>48</v>
      </c>
      <c r="F173" s="264">
        <v>1</v>
      </c>
      <c r="G173" s="34">
        <f t="shared" si="387"/>
        <v>133</v>
      </c>
      <c r="H173" s="35">
        <f t="shared" si="384"/>
        <v>1</v>
      </c>
      <c r="I173" s="13">
        <f t="shared" ref="I173" si="392">H175*1000+G175</f>
        <v>4514</v>
      </c>
      <c r="J173" s="2"/>
      <c r="K173" s="507" t="s">
        <v>237</v>
      </c>
      <c r="L173" s="508"/>
      <c r="M173" s="274">
        <v>3</v>
      </c>
      <c r="N173" s="275">
        <v>78</v>
      </c>
      <c r="O173" s="276">
        <v>25</v>
      </c>
      <c r="P173" s="276">
        <v>2</v>
      </c>
      <c r="Q173" s="34">
        <f t="shared" si="385"/>
        <v>103</v>
      </c>
      <c r="R173" s="35">
        <f t="shared" si="386"/>
        <v>0</v>
      </c>
      <c r="S173" s="13">
        <f t="shared" ref="S173" si="393">R175*1000+Q175</f>
        <v>437</v>
      </c>
      <c r="T173" s="191"/>
      <c r="U173" s="202">
        <f t="shared" ref="U173" si="394">H177</f>
        <v>8</v>
      </c>
      <c r="V173" s="203">
        <f t="shared" ref="V173" si="395">R177</f>
        <v>0</v>
      </c>
      <c r="W173" s="202">
        <f t="shared" ref="W173" si="396">R177</f>
        <v>0</v>
      </c>
      <c r="X173" s="203">
        <f t="shared" ref="X173" si="397">H177</f>
        <v>8</v>
      </c>
    </row>
    <row r="174" spans="1:25" x14ac:dyDescent="0.25">
      <c r="A174" s="509"/>
      <c r="B174" s="510"/>
      <c r="C174" s="265">
        <v>4</v>
      </c>
      <c r="D174" s="266">
        <v>84</v>
      </c>
      <c r="E174" s="267">
        <v>35</v>
      </c>
      <c r="F174" s="267">
        <v>0</v>
      </c>
      <c r="G174" s="38">
        <f t="shared" si="387"/>
        <v>119</v>
      </c>
      <c r="H174" s="35">
        <f t="shared" si="384"/>
        <v>1</v>
      </c>
      <c r="I174" s="521">
        <f t="shared" ref="I174" si="398">IF(AND(I173=S173,I173&gt;0.1),1,IF(I173&gt;S173,2,0))</f>
        <v>2</v>
      </c>
      <c r="J174" s="2"/>
      <c r="K174" s="509"/>
      <c r="L174" s="510"/>
      <c r="M174" s="277">
        <v>4</v>
      </c>
      <c r="N174" s="278">
        <v>75</v>
      </c>
      <c r="O174" s="279">
        <v>27</v>
      </c>
      <c r="P174" s="279">
        <v>3</v>
      </c>
      <c r="Q174" s="34">
        <f t="shared" si="385"/>
        <v>102</v>
      </c>
      <c r="R174" s="39">
        <f t="shared" si="386"/>
        <v>0</v>
      </c>
      <c r="S174" s="521">
        <f t="shared" ref="S174" si="399">IF(AND(S173=I173,S173&gt;0.1),1,IF(S173&gt;I173,2,0))</f>
        <v>0</v>
      </c>
      <c r="T174" s="191"/>
      <c r="U174" s="204">
        <f t="shared" ref="U174" si="400">G177</f>
        <v>1030</v>
      </c>
      <c r="V174" s="205">
        <f t="shared" ref="V174" si="401">Q177</f>
        <v>856</v>
      </c>
      <c r="W174" s="204">
        <f t="shared" ref="W174" si="402">Q177</f>
        <v>856</v>
      </c>
      <c r="X174" s="205">
        <f t="shared" ref="X174" si="403">G177</f>
        <v>1030</v>
      </c>
    </row>
    <row r="175" spans="1:25" ht="16.5" thickBot="1" x14ac:dyDescent="0.3">
      <c r="A175" s="505"/>
      <c r="B175" s="506"/>
      <c r="C175" s="268" t="s">
        <v>12</v>
      </c>
      <c r="D175" s="269">
        <v>354</v>
      </c>
      <c r="E175" s="270">
        <v>160</v>
      </c>
      <c r="F175" s="270">
        <v>6</v>
      </c>
      <c r="G175" s="31">
        <f t="shared" ref="G175:H175" si="404">SUM(G171:G174)</f>
        <v>514</v>
      </c>
      <c r="H175" s="30">
        <f t="shared" si="404"/>
        <v>4</v>
      </c>
      <c r="I175" s="522">
        <f t="shared" ref="I175" si="405">IF(AND(G175=N175,G175&gt;1),1,IF(G175&gt;N175,2,0))</f>
        <v>2</v>
      </c>
      <c r="J175" s="2"/>
      <c r="K175" s="505"/>
      <c r="L175" s="506"/>
      <c r="M175" s="280" t="s">
        <v>12</v>
      </c>
      <c r="N175" s="281">
        <v>309</v>
      </c>
      <c r="O175" s="282">
        <v>128</v>
      </c>
      <c r="P175" s="282">
        <v>11</v>
      </c>
      <c r="Q175" s="40">
        <f t="shared" ref="Q175:R175" si="406">SUM(Q171:Q174)</f>
        <v>437</v>
      </c>
      <c r="R175" s="30">
        <f t="shared" si="406"/>
        <v>0</v>
      </c>
      <c r="S175" s="522">
        <f t="shared" ref="S175" si="407">IF(AND(Q175=X175,Q175&gt;1),1,IF(Q175&gt;X175,2,0))</f>
        <v>2</v>
      </c>
      <c r="T175" s="191"/>
    </row>
    <row r="176" spans="1:25" ht="15.75" thickBot="1" x14ac:dyDescent="0.3">
      <c r="A176" s="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191"/>
    </row>
    <row r="177" spans="1:25" ht="21" thickBot="1" x14ac:dyDescent="0.3">
      <c r="A177" s="17"/>
      <c r="B177" s="18"/>
      <c r="C177" s="19" t="s">
        <v>15</v>
      </c>
      <c r="D177" s="20">
        <f t="shared" ref="D177:H177" si="408">D170+D175</f>
        <v>708</v>
      </c>
      <c r="E177" s="21">
        <f t="shared" si="408"/>
        <v>322</v>
      </c>
      <c r="F177" s="21">
        <f t="shared" si="408"/>
        <v>11</v>
      </c>
      <c r="G177" s="22">
        <f t="shared" si="408"/>
        <v>1030</v>
      </c>
      <c r="H177" s="22">
        <f t="shared" si="408"/>
        <v>8</v>
      </c>
      <c r="I177" s="23">
        <f t="shared" ref="I177" si="409">I169+I174+J177</f>
        <v>6</v>
      </c>
      <c r="J177" s="206">
        <f t="shared" ref="J177" si="410">IF(AND(G177=Q177,G177&gt;0.1),1,IF(G177&gt;Q177,2,0))</f>
        <v>2</v>
      </c>
      <c r="K177" s="17"/>
      <c r="L177" s="18"/>
      <c r="M177" s="24" t="s">
        <v>15</v>
      </c>
      <c r="N177" s="20">
        <f t="shared" ref="N177:R177" si="411">N170+N175</f>
        <v>622</v>
      </c>
      <c r="O177" s="21">
        <f t="shared" si="411"/>
        <v>234</v>
      </c>
      <c r="P177" s="21">
        <f t="shared" si="411"/>
        <v>28</v>
      </c>
      <c r="Q177" s="22">
        <f t="shared" si="411"/>
        <v>856</v>
      </c>
      <c r="R177" s="22">
        <f t="shared" si="411"/>
        <v>0</v>
      </c>
      <c r="S177" s="25">
        <f t="shared" ref="S177" si="412">S169+S174+T177</f>
        <v>0</v>
      </c>
      <c r="T177" s="206">
        <f t="shared" ref="T177" si="413">IF(AND(Q177=G177,Q177&gt;0.1),1,IF(Q177&gt;G177,2,0))</f>
        <v>0</v>
      </c>
    </row>
    <row r="178" spans="1:25" ht="15.75" thickBot="1" x14ac:dyDescent="0.3">
      <c r="A178" s="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191"/>
    </row>
    <row r="179" spans="1:25" ht="21" thickBot="1" x14ac:dyDescent="0.3">
      <c r="A179" s="109" t="s">
        <v>19</v>
      </c>
      <c r="B179" s="9" t="s">
        <v>16</v>
      </c>
      <c r="C179" s="515"/>
      <c r="D179" s="515"/>
      <c r="E179" s="515"/>
      <c r="F179" s="10"/>
      <c r="G179" s="516" t="s">
        <v>17</v>
      </c>
      <c r="H179" s="516"/>
      <c r="I179" s="23">
        <f t="shared" ref="I179" si="414">IF(AND(I177=S177,I177&gt;0.1),1,IF(I177&gt;S177,2,0))</f>
        <v>2</v>
      </c>
      <c r="J179" s="12"/>
      <c r="K179" s="14" t="s">
        <v>19</v>
      </c>
      <c r="L179" s="9" t="s">
        <v>20</v>
      </c>
      <c r="M179" s="515"/>
      <c r="N179" s="515"/>
      <c r="O179" s="515"/>
      <c r="P179" s="10"/>
      <c r="Q179" s="516" t="s">
        <v>17</v>
      </c>
      <c r="R179" s="516"/>
      <c r="S179" s="23">
        <f t="shared" ref="S179" si="415">IF(AND(S177=I177,S177&gt;0.1),1,IF(S177&gt;I177,2,0))</f>
        <v>0</v>
      </c>
      <c r="T179" s="191"/>
    </row>
    <row r="180" spans="1:25" ht="23.25" x14ac:dyDescent="0.35">
      <c r="A180" s="6"/>
      <c r="B180" s="523" t="s">
        <v>18</v>
      </c>
      <c r="C180" s="523"/>
      <c r="D180" s="524" t="s">
        <v>0</v>
      </c>
      <c r="E180" s="524"/>
      <c r="F180" s="524"/>
      <c r="G180" s="524"/>
      <c r="H180" s="524"/>
      <c r="I180" s="524"/>
      <c r="J180" s="94">
        <v>9</v>
      </c>
      <c r="K180" s="190" t="s">
        <v>1</v>
      </c>
      <c r="L180" s="525" t="s">
        <v>21</v>
      </c>
      <c r="M180" s="525"/>
      <c r="N180" s="525"/>
      <c r="O180" s="526" t="s">
        <v>2</v>
      </c>
      <c r="P180" s="526"/>
      <c r="Q180" s="527"/>
      <c r="R180" s="528"/>
      <c r="S180" s="528"/>
      <c r="T180" s="191"/>
    </row>
    <row r="181" spans="1:25" ht="24" thickBot="1" x14ac:dyDescent="0.3">
      <c r="A181" s="7"/>
      <c r="B181" s="16"/>
      <c r="C181" s="16"/>
      <c r="D181" s="15"/>
      <c r="E181" s="15"/>
      <c r="F181" s="15"/>
      <c r="G181" s="15"/>
      <c r="H181" s="15"/>
      <c r="I181" s="1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191"/>
    </row>
    <row r="182" spans="1:25" ht="18.75" thickBot="1" x14ac:dyDescent="0.3">
      <c r="A182" s="1" t="s">
        <v>3</v>
      </c>
      <c r="B182" s="535" t="s">
        <v>185</v>
      </c>
      <c r="C182" s="535"/>
      <c r="D182" s="535"/>
      <c r="E182" s="535"/>
      <c r="F182" s="535"/>
      <c r="G182" s="535"/>
      <c r="H182" s="535"/>
      <c r="I182" s="536"/>
      <c r="J182" s="537">
        <f t="shared" ref="J182" si="416">G198-Q198</f>
        <v>15</v>
      </c>
      <c r="K182" s="11" t="s">
        <v>4</v>
      </c>
      <c r="L182" s="535" t="s">
        <v>140</v>
      </c>
      <c r="M182" s="535"/>
      <c r="N182" s="535"/>
      <c r="O182" s="535"/>
      <c r="P182" s="535"/>
      <c r="Q182" s="535"/>
      <c r="R182" s="535"/>
      <c r="S182" s="536"/>
      <c r="T182" s="191"/>
    </row>
    <row r="183" spans="1:25" ht="15.75" thickBot="1" x14ac:dyDescent="0.3">
      <c r="A183" s="7"/>
      <c r="B183" s="2"/>
      <c r="C183" s="2"/>
      <c r="D183" s="2"/>
      <c r="E183" s="2"/>
      <c r="F183" s="2"/>
      <c r="G183" s="2"/>
      <c r="H183" s="2"/>
      <c r="I183" s="2"/>
      <c r="J183" s="538"/>
      <c r="K183" s="2"/>
      <c r="L183" s="2"/>
      <c r="M183" s="2"/>
      <c r="N183" s="2"/>
      <c r="O183" s="2"/>
      <c r="P183" s="2"/>
      <c r="Q183" s="2"/>
      <c r="R183" s="2"/>
      <c r="S183" s="2"/>
      <c r="T183" s="191"/>
    </row>
    <row r="184" spans="1:25" x14ac:dyDescent="0.25">
      <c r="A184" s="540" t="s">
        <v>5</v>
      </c>
      <c r="B184" s="541"/>
      <c r="C184" s="542" t="s">
        <v>6</v>
      </c>
      <c r="D184" s="544" t="s">
        <v>7</v>
      </c>
      <c r="E184" s="545"/>
      <c r="F184" s="545"/>
      <c r="G184" s="546"/>
      <c r="H184" s="544" t="s">
        <v>8</v>
      </c>
      <c r="I184" s="546"/>
      <c r="J184" s="538"/>
      <c r="K184" s="540" t="s">
        <v>5</v>
      </c>
      <c r="L184" s="541"/>
      <c r="M184" s="542" t="s">
        <v>6</v>
      </c>
      <c r="N184" s="544" t="s">
        <v>7</v>
      </c>
      <c r="O184" s="545"/>
      <c r="P184" s="545"/>
      <c r="Q184" s="546"/>
      <c r="R184" s="544" t="s">
        <v>8</v>
      </c>
      <c r="S184" s="546"/>
      <c r="T184" s="191"/>
    </row>
    <row r="185" spans="1:25" ht="15.75" thickBot="1" x14ac:dyDescent="0.3">
      <c r="A185" s="547"/>
      <c r="B185" s="548"/>
      <c r="C185" s="543"/>
      <c r="D185" s="110" t="s">
        <v>9</v>
      </c>
      <c r="E185" s="111" t="s">
        <v>10</v>
      </c>
      <c r="F185" s="111" t="s">
        <v>11</v>
      </c>
      <c r="G185" s="112" t="s">
        <v>12</v>
      </c>
      <c r="H185" s="113" t="s">
        <v>13</v>
      </c>
      <c r="I185" s="114" t="s">
        <v>14</v>
      </c>
      <c r="J185" s="539"/>
      <c r="K185" s="547"/>
      <c r="L185" s="548"/>
      <c r="M185" s="543"/>
      <c r="N185" s="110" t="s">
        <v>9</v>
      </c>
      <c r="O185" s="111" t="s">
        <v>10</v>
      </c>
      <c r="P185" s="111" t="s">
        <v>11</v>
      </c>
      <c r="Q185" s="112" t="s">
        <v>12</v>
      </c>
      <c r="R185" s="113" t="s">
        <v>13</v>
      </c>
      <c r="S185" s="114" t="s">
        <v>14</v>
      </c>
      <c r="T185" s="191"/>
    </row>
    <row r="186" spans="1:25" ht="15.75" thickBot="1" x14ac:dyDescent="0.3">
      <c r="A186" s="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191"/>
    </row>
    <row r="187" spans="1:25" x14ac:dyDescent="0.25">
      <c r="A187" s="531" t="s">
        <v>216</v>
      </c>
      <c r="B187" s="532"/>
      <c r="C187" s="3"/>
      <c r="D187" s="207">
        <v>102</v>
      </c>
      <c r="E187" s="208">
        <v>44</v>
      </c>
      <c r="F187" s="194">
        <v>2</v>
      </c>
      <c r="G187" s="32">
        <f t="shared" ref="G187:G190" si="417">D187+E187</f>
        <v>146</v>
      </c>
      <c r="H187" s="33">
        <f t="shared" ref="H187:H190" si="418">IF(AND(G187=Q187,G187&gt;1),0.5,IF(G187&gt;Q187,1,0))</f>
        <v>1</v>
      </c>
      <c r="I187" s="8"/>
      <c r="J187" s="2"/>
      <c r="K187" s="531" t="s">
        <v>220</v>
      </c>
      <c r="L187" s="532"/>
      <c r="M187" s="3"/>
      <c r="N187" s="207">
        <v>80</v>
      </c>
      <c r="O187" s="208">
        <v>44</v>
      </c>
      <c r="P187" s="194"/>
      <c r="Q187" s="32">
        <f t="shared" ref="Q187" si="419">SUM(N187:O187)</f>
        <v>124</v>
      </c>
      <c r="R187" s="33">
        <f t="shared" ref="R187:R190" si="420">IF(AND(Q187=G187,Q187&gt;1),0.5,IF(Q187&gt;G187,1,0))</f>
        <v>0</v>
      </c>
      <c r="S187" s="8"/>
      <c r="U187" s="195" t="s">
        <v>124</v>
      </c>
      <c r="V187" s="195">
        <f t="shared" ref="V187" si="421">G187</f>
        <v>146</v>
      </c>
      <c r="W187" s="195">
        <f t="shared" ref="W187" si="422">G188</f>
        <v>120</v>
      </c>
      <c r="X187" s="195">
        <f t="shared" ref="X187" si="423">G189</f>
        <v>126</v>
      </c>
      <c r="Y187" s="195">
        <f t="shared" ref="Y187" si="424">G190</f>
        <v>126</v>
      </c>
    </row>
    <row r="188" spans="1:25" x14ac:dyDescent="0.25">
      <c r="A188" s="533"/>
      <c r="B188" s="534"/>
      <c r="C188" s="4"/>
      <c r="D188" s="209">
        <v>88</v>
      </c>
      <c r="E188" s="197">
        <v>32</v>
      </c>
      <c r="F188" s="210">
        <v>0</v>
      </c>
      <c r="G188" s="34">
        <f t="shared" si="417"/>
        <v>120</v>
      </c>
      <c r="H188" s="35">
        <f t="shared" si="418"/>
        <v>0</v>
      </c>
      <c r="I188" s="8"/>
      <c r="J188" s="2"/>
      <c r="K188" s="533"/>
      <c r="L188" s="534"/>
      <c r="M188" s="4"/>
      <c r="N188" s="210">
        <v>78</v>
      </c>
      <c r="O188" s="197">
        <v>45</v>
      </c>
      <c r="P188" s="210"/>
      <c r="Q188" s="34">
        <f t="shared" ref="Q188:Q190" si="425">SUM(N188:O188)</f>
        <v>123</v>
      </c>
      <c r="R188" s="35">
        <f t="shared" si="420"/>
        <v>1</v>
      </c>
      <c r="S188" s="8"/>
      <c r="U188" s="195" t="s">
        <v>125</v>
      </c>
      <c r="V188" s="195">
        <f t="shared" ref="V188" si="426">G192</f>
        <v>131</v>
      </c>
      <c r="W188" s="195">
        <f t="shared" ref="W188" si="427">G193</f>
        <v>128</v>
      </c>
      <c r="X188" s="195">
        <f t="shared" ref="X188" si="428">G194</f>
        <v>124</v>
      </c>
      <c r="Y188" s="195">
        <f t="shared" ref="Y188" si="429">G195</f>
        <v>118</v>
      </c>
    </row>
    <row r="189" spans="1:25" ht="15.75" thickBot="1" x14ac:dyDescent="0.3">
      <c r="A189" s="517" t="s">
        <v>217</v>
      </c>
      <c r="B189" s="518"/>
      <c r="C189" s="4"/>
      <c r="D189" s="209">
        <v>84</v>
      </c>
      <c r="E189" s="197">
        <v>42</v>
      </c>
      <c r="F189" s="210">
        <v>1</v>
      </c>
      <c r="G189" s="34">
        <f t="shared" si="417"/>
        <v>126</v>
      </c>
      <c r="H189" s="35">
        <f t="shared" si="418"/>
        <v>0</v>
      </c>
      <c r="I189" s="13">
        <f t="shared" ref="I189" si="430">H191*1000+G191</f>
        <v>1518</v>
      </c>
      <c r="J189" s="2"/>
      <c r="K189" s="517" t="s">
        <v>221</v>
      </c>
      <c r="L189" s="518"/>
      <c r="M189" s="4"/>
      <c r="N189" s="210">
        <v>92</v>
      </c>
      <c r="O189" s="197">
        <v>45</v>
      </c>
      <c r="P189" s="210"/>
      <c r="Q189" s="34">
        <f t="shared" si="425"/>
        <v>137</v>
      </c>
      <c r="R189" s="35">
        <f t="shared" si="420"/>
        <v>1</v>
      </c>
      <c r="S189" s="13">
        <f t="shared" ref="S189" si="431">R191*1000+Q191</f>
        <v>3529</v>
      </c>
      <c r="T189" s="191"/>
      <c r="U189" s="195" t="s">
        <v>126</v>
      </c>
      <c r="V189" s="195">
        <f t="shared" ref="V189" si="432">Q187</f>
        <v>124</v>
      </c>
      <c r="W189" s="195">
        <f t="shared" ref="W189" si="433">Q188</f>
        <v>123</v>
      </c>
      <c r="X189" s="195">
        <f t="shared" ref="X189" si="434">Q189</f>
        <v>137</v>
      </c>
      <c r="Y189" s="195">
        <f t="shared" ref="Y189" si="435">Q190</f>
        <v>145</v>
      </c>
    </row>
    <row r="190" spans="1:25" x14ac:dyDescent="0.25">
      <c r="A190" s="519"/>
      <c r="B190" s="520"/>
      <c r="C190" s="5"/>
      <c r="D190" s="211">
        <v>85</v>
      </c>
      <c r="E190" s="197">
        <v>41</v>
      </c>
      <c r="F190" s="199">
        <v>2</v>
      </c>
      <c r="G190" s="36">
        <f t="shared" si="417"/>
        <v>126</v>
      </c>
      <c r="H190" s="35">
        <f t="shared" si="418"/>
        <v>0</v>
      </c>
      <c r="I190" s="521">
        <f t="shared" ref="I190" si="436">IF(AND(I189=S189,I189&gt;0.1),1,IF(I189&gt;S189,2,0))</f>
        <v>0</v>
      </c>
      <c r="J190" s="2"/>
      <c r="K190" s="519"/>
      <c r="L190" s="520"/>
      <c r="M190" s="5"/>
      <c r="N190" s="211">
        <v>93</v>
      </c>
      <c r="O190" s="212">
        <v>52</v>
      </c>
      <c r="P190" s="199"/>
      <c r="Q190" s="34">
        <f t="shared" si="425"/>
        <v>145</v>
      </c>
      <c r="R190" s="39">
        <f t="shared" si="420"/>
        <v>1</v>
      </c>
      <c r="S190" s="521">
        <f t="shared" ref="S190" si="437">IF(AND(S189=I189,S189&gt;0.1),1,IF(S189&gt;I189,2,0))</f>
        <v>2</v>
      </c>
      <c r="T190" s="191"/>
      <c r="U190" s="195" t="s">
        <v>127</v>
      </c>
      <c r="V190" s="195">
        <f t="shared" ref="V190" si="438">Q192</f>
        <v>121</v>
      </c>
      <c r="W190" s="195">
        <f t="shared" ref="W190" si="439">Q193</f>
        <v>99</v>
      </c>
      <c r="X190" s="195">
        <f t="shared" ref="X190" si="440">Q194</f>
        <v>122</v>
      </c>
      <c r="Y190" s="195">
        <f t="shared" ref="Y190" si="441">Q195</f>
        <v>133</v>
      </c>
    </row>
    <row r="191" spans="1:25" ht="16.5" thickBot="1" x14ac:dyDescent="0.3">
      <c r="A191" s="529">
        <v>1</v>
      </c>
      <c r="B191" s="530"/>
      <c r="C191" s="26" t="s">
        <v>12</v>
      </c>
      <c r="D191" s="122">
        <f t="shared" ref="D191" si="442">D187+D188+D189+D190</f>
        <v>359</v>
      </c>
      <c r="E191" s="28">
        <f t="shared" ref="E191:H191" si="443">SUM(E187:E190)</f>
        <v>159</v>
      </c>
      <c r="F191" s="28">
        <f t="shared" si="443"/>
        <v>5</v>
      </c>
      <c r="G191" s="29">
        <f t="shared" si="443"/>
        <v>518</v>
      </c>
      <c r="H191" s="30">
        <f t="shared" si="443"/>
        <v>1</v>
      </c>
      <c r="I191" s="522">
        <f t="shared" ref="I191" si="444">IF(AND(G191=N191,G191&gt;1),1,IF(G191&gt;N191,2,0))</f>
        <v>2</v>
      </c>
      <c r="J191" s="2"/>
      <c r="K191" s="529">
        <v>1</v>
      </c>
      <c r="L191" s="530"/>
      <c r="M191" s="26" t="s">
        <v>12</v>
      </c>
      <c r="N191" s="31">
        <f t="shared" ref="N191" si="445">SUM(N187:N190)</f>
        <v>343</v>
      </c>
      <c r="O191" s="31">
        <f t="shared" ref="O191:R191" si="446">SUM(O187:O190)</f>
        <v>186</v>
      </c>
      <c r="P191" s="31">
        <f t="shared" si="446"/>
        <v>0</v>
      </c>
      <c r="Q191" s="31">
        <f t="shared" si="446"/>
        <v>529</v>
      </c>
      <c r="R191" s="30">
        <f t="shared" si="446"/>
        <v>3</v>
      </c>
      <c r="S191" s="522">
        <f t="shared" ref="S191" si="447">IF(AND(Q191=J191,Q191&gt;1),1,IF(Q191&gt;J191,2,0))</f>
        <v>2</v>
      </c>
      <c r="T191" s="191"/>
    </row>
    <row r="192" spans="1:25" x14ac:dyDescent="0.25">
      <c r="A192" s="531" t="s">
        <v>218</v>
      </c>
      <c r="B192" s="532"/>
      <c r="C192" s="3"/>
      <c r="D192" s="207">
        <v>79</v>
      </c>
      <c r="E192" s="208">
        <v>52</v>
      </c>
      <c r="F192" s="194">
        <v>1</v>
      </c>
      <c r="G192" s="37">
        <f t="shared" ref="G192" si="448">SUM(D192:E192)</f>
        <v>131</v>
      </c>
      <c r="H192" s="33">
        <f t="shared" ref="H192:H195" si="449">IF(AND(G192=Q192,G192&gt;1),0.5,IF(G192&gt;Q192,1,0))</f>
        <v>1</v>
      </c>
      <c r="I192" s="8"/>
      <c r="J192" s="2"/>
      <c r="K192" s="531" t="s">
        <v>222</v>
      </c>
      <c r="L192" s="532"/>
      <c r="M192" s="3"/>
      <c r="N192" s="207">
        <v>80</v>
      </c>
      <c r="O192" s="208">
        <v>41</v>
      </c>
      <c r="P192" s="194"/>
      <c r="Q192" s="32">
        <f t="shared" ref="Q192:Q195" si="450">N192+O192</f>
        <v>121</v>
      </c>
      <c r="R192" s="33">
        <f t="shared" ref="R192:R195" si="451">IF(AND(Q192=G192,Q192&gt;1),0.5,IF(Q192&gt;G192,1,0))</f>
        <v>0</v>
      </c>
      <c r="S192" s="8"/>
      <c r="T192" s="191"/>
      <c r="U192" s="200" t="s">
        <v>92</v>
      </c>
      <c r="V192" s="201" t="s">
        <v>93</v>
      </c>
      <c r="W192" s="200" t="s">
        <v>93</v>
      </c>
      <c r="X192" s="201" t="s">
        <v>92</v>
      </c>
    </row>
    <row r="193" spans="1:24" x14ac:dyDescent="0.25">
      <c r="A193" s="533"/>
      <c r="B193" s="534"/>
      <c r="C193" s="4"/>
      <c r="D193" s="210">
        <v>87</v>
      </c>
      <c r="E193" s="197">
        <v>41</v>
      </c>
      <c r="F193" s="210">
        <v>1</v>
      </c>
      <c r="G193" s="34">
        <f t="shared" ref="G193:G195" si="452">SUM(D193:E193)</f>
        <v>128</v>
      </c>
      <c r="H193" s="35">
        <f t="shared" si="449"/>
        <v>1</v>
      </c>
      <c r="I193" s="8"/>
      <c r="J193" s="2"/>
      <c r="K193" s="533"/>
      <c r="L193" s="534"/>
      <c r="M193" s="4"/>
      <c r="N193" s="210">
        <v>72</v>
      </c>
      <c r="O193" s="197">
        <v>27</v>
      </c>
      <c r="P193" s="210"/>
      <c r="Q193" s="34">
        <f t="shared" si="450"/>
        <v>99</v>
      </c>
      <c r="R193" s="35">
        <f t="shared" si="451"/>
        <v>0</v>
      </c>
      <c r="S193" s="8"/>
      <c r="T193" s="191"/>
      <c r="U193" s="202">
        <f t="shared" ref="U193" si="453">I198</f>
        <v>4</v>
      </c>
      <c r="V193" s="203">
        <f t="shared" ref="V193" si="454">S198</f>
        <v>2</v>
      </c>
      <c r="W193" s="202">
        <f t="shared" ref="W193" si="455">S198</f>
        <v>2</v>
      </c>
      <c r="X193" s="203">
        <f t="shared" ref="X193" si="456">I198</f>
        <v>4</v>
      </c>
    </row>
    <row r="194" spans="1:24" ht="15.75" thickBot="1" x14ac:dyDescent="0.3">
      <c r="A194" s="517" t="s">
        <v>219</v>
      </c>
      <c r="B194" s="518"/>
      <c r="C194" s="4"/>
      <c r="D194" s="210">
        <v>89</v>
      </c>
      <c r="E194" s="197">
        <v>35</v>
      </c>
      <c r="F194" s="210">
        <v>1</v>
      </c>
      <c r="G194" s="34">
        <f t="shared" si="452"/>
        <v>124</v>
      </c>
      <c r="H194" s="35">
        <f t="shared" si="449"/>
        <v>1</v>
      </c>
      <c r="I194" s="13">
        <f t="shared" ref="I194" si="457">H196*1000+G196</f>
        <v>3501</v>
      </c>
      <c r="J194" s="2"/>
      <c r="K194" s="517" t="s">
        <v>223</v>
      </c>
      <c r="L194" s="518"/>
      <c r="M194" s="4"/>
      <c r="N194" s="210">
        <v>90</v>
      </c>
      <c r="O194" s="197">
        <v>32</v>
      </c>
      <c r="P194" s="210"/>
      <c r="Q194" s="34">
        <f t="shared" si="450"/>
        <v>122</v>
      </c>
      <c r="R194" s="35">
        <f t="shared" si="451"/>
        <v>0</v>
      </c>
      <c r="S194" s="13">
        <f t="shared" ref="S194" si="458">R196*1000+Q196</f>
        <v>1475</v>
      </c>
      <c r="T194" s="191"/>
      <c r="U194" s="202">
        <f t="shared" ref="U194" si="459">H198</f>
        <v>4</v>
      </c>
      <c r="V194" s="203">
        <f t="shared" ref="V194" si="460">R198</f>
        <v>4</v>
      </c>
      <c r="W194" s="202">
        <f t="shared" ref="W194" si="461">R198</f>
        <v>4</v>
      </c>
      <c r="X194" s="203">
        <f t="shared" ref="X194" si="462">H198</f>
        <v>4</v>
      </c>
    </row>
    <row r="195" spans="1:24" x14ac:dyDescent="0.25">
      <c r="A195" s="519"/>
      <c r="B195" s="520"/>
      <c r="C195" s="5"/>
      <c r="D195" s="211">
        <v>74</v>
      </c>
      <c r="E195" s="212">
        <v>44</v>
      </c>
      <c r="F195" s="199">
        <v>2</v>
      </c>
      <c r="G195" s="38">
        <f t="shared" si="452"/>
        <v>118</v>
      </c>
      <c r="H195" s="35">
        <f t="shared" si="449"/>
        <v>0</v>
      </c>
      <c r="I195" s="521">
        <f t="shared" ref="I195" si="463">IF(AND(I194=S194,I194&gt;0.1),1,IF(I194&gt;S194,2,0))</f>
        <v>2</v>
      </c>
      <c r="J195" s="2"/>
      <c r="K195" s="519"/>
      <c r="L195" s="520"/>
      <c r="M195" s="5"/>
      <c r="N195" s="211">
        <v>97</v>
      </c>
      <c r="O195" s="212">
        <v>36</v>
      </c>
      <c r="P195" s="199"/>
      <c r="Q195" s="34">
        <f t="shared" si="450"/>
        <v>133</v>
      </c>
      <c r="R195" s="39">
        <f t="shared" si="451"/>
        <v>1</v>
      </c>
      <c r="S195" s="521">
        <f t="shared" ref="S195" si="464">IF(AND(S194=I194,S194&gt;0.1),1,IF(S194&gt;I194,2,0))</f>
        <v>0</v>
      </c>
      <c r="T195" s="191"/>
      <c r="U195" s="204">
        <f t="shared" ref="U195" si="465">G198</f>
        <v>1019</v>
      </c>
      <c r="V195" s="205">
        <f t="shared" ref="V195" si="466">Q198</f>
        <v>1004</v>
      </c>
      <c r="W195" s="204">
        <f t="shared" ref="W195" si="467">Q198</f>
        <v>1004</v>
      </c>
      <c r="X195" s="205">
        <f t="shared" ref="X195" si="468">G198</f>
        <v>1019</v>
      </c>
    </row>
    <row r="196" spans="1:24" ht="16.5" thickBot="1" x14ac:dyDescent="0.3">
      <c r="A196" s="529">
        <v>2</v>
      </c>
      <c r="B196" s="530"/>
      <c r="C196" s="26" t="s">
        <v>12</v>
      </c>
      <c r="D196" s="31">
        <f t="shared" ref="D196" si="469">SUM(D192:D195)</f>
        <v>329</v>
      </c>
      <c r="E196" s="31">
        <f t="shared" ref="E196:H196" si="470">SUM(E192:E195)</f>
        <v>172</v>
      </c>
      <c r="F196" s="31">
        <f t="shared" si="470"/>
        <v>5</v>
      </c>
      <c r="G196" s="31">
        <f t="shared" si="470"/>
        <v>501</v>
      </c>
      <c r="H196" s="30">
        <f t="shared" si="470"/>
        <v>3</v>
      </c>
      <c r="I196" s="522">
        <f t="shared" ref="I196" si="471">IF(AND(G196=N196,G196&gt;1),1,IF(G196&gt;N196,2,0))</f>
        <v>2</v>
      </c>
      <c r="J196" s="2"/>
      <c r="K196" s="529">
        <v>2</v>
      </c>
      <c r="L196" s="530"/>
      <c r="M196" s="26" t="s">
        <v>12</v>
      </c>
      <c r="N196" s="31">
        <f t="shared" ref="N196" si="472">SUM(N192:N195)</f>
        <v>339</v>
      </c>
      <c r="O196" s="31">
        <f t="shared" ref="O196:R196" si="473">SUM(O192:O195)</f>
        <v>136</v>
      </c>
      <c r="P196" s="31">
        <f t="shared" si="473"/>
        <v>0</v>
      </c>
      <c r="Q196" s="40">
        <f t="shared" si="473"/>
        <v>475</v>
      </c>
      <c r="R196" s="30">
        <f t="shared" si="473"/>
        <v>1</v>
      </c>
      <c r="S196" s="522">
        <f t="shared" ref="S196" si="474">IF(AND(Q196=X196,Q196&gt;1),1,IF(Q196&gt;X196,2,0))</f>
        <v>2</v>
      </c>
      <c r="T196" s="191"/>
    </row>
    <row r="197" spans="1:24" ht="15.75" thickBot="1" x14ac:dyDescent="0.3">
      <c r="A197" s="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191"/>
    </row>
    <row r="198" spans="1:24" ht="21" thickBot="1" x14ac:dyDescent="0.3">
      <c r="A198" s="17"/>
      <c r="B198" s="18"/>
      <c r="C198" s="19" t="s">
        <v>15</v>
      </c>
      <c r="D198" s="20">
        <f t="shared" ref="D198:H198" si="475">D191+D196</f>
        <v>688</v>
      </c>
      <c r="E198" s="21">
        <f t="shared" si="475"/>
        <v>331</v>
      </c>
      <c r="F198" s="21">
        <f t="shared" si="475"/>
        <v>10</v>
      </c>
      <c r="G198" s="22">
        <f t="shared" si="475"/>
        <v>1019</v>
      </c>
      <c r="H198" s="22">
        <f t="shared" si="475"/>
        <v>4</v>
      </c>
      <c r="I198" s="23">
        <f t="shared" ref="I198" si="476">I190+I195+J198</f>
        <v>4</v>
      </c>
      <c r="J198" s="206">
        <f t="shared" ref="J198" si="477">IF(AND(G198=Q198,G198&gt;0.1),1,IF(G198&gt;Q198,2,0))</f>
        <v>2</v>
      </c>
      <c r="K198" s="17"/>
      <c r="L198" s="18"/>
      <c r="M198" s="24" t="s">
        <v>15</v>
      </c>
      <c r="N198" s="20">
        <f t="shared" ref="N198:R198" si="478">N191+N196</f>
        <v>682</v>
      </c>
      <c r="O198" s="21">
        <f t="shared" si="478"/>
        <v>322</v>
      </c>
      <c r="P198" s="21">
        <f t="shared" si="478"/>
        <v>0</v>
      </c>
      <c r="Q198" s="22">
        <f t="shared" si="478"/>
        <v>1004</v>
      </c>
      <c r="R198" s="22">
        <f t="shared" si="478"/>
        <v>4</v>
      </c>
      <c r="S198" s="25">
        <f t="shared" ref="S198" si="479">S190+S195+T198</f>
        <v>2</v>
      </c>
      <c r="T198" s="206">
        <f t="shared" ref="T198" si="480">IF(AND(Q198=G198,Q198&gt;0.1),1,IF(Q198&gt;G198,2,0))</f>
        <v>0</v>
      </c>
    </row>
    <row r="199" spans="1:24" ht="15.75" thickBot="1" x14ac:dyDescent="0.3">
      <c r="A199" s="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191"/>
    </row>
    <row r="200" spans="1:24" ht="21" thickBot="1" x14ac:dyDescent="0.3">
      <c r="A200" s="109" t="s">
        <v>19</v>
      </c>
      <c r="B200" s="9" t="s">
        <v>16</v>
      </c>
      <c r="C200" s="515"/>
      <c r="D200" s="515"/>
      <c r="E200" s="515"/>
      <c r="F200" s="10"/>
      <c r="G200" s="516" t="s">
        <v>17</v>
      </c>
      <c r="H200" s="516"/>
      <c r="I200" s="23">
        <f t="shared" ref="I200" si="481">IF(AND(I198=S198,I198&gt;0.1),1,IF(I198&gt;S198,2,0))</f>
        <v>2</v>
      </c>
      <c r="J200" s="12"/>
      <c r="K200" s="14" t="s">
        <v>19</v>
      </c>
      <c r="L200" s="9" t="s">
        <v>20</v>
      </c>
      <c r="M200" s="515"/>
      <c r="N200" s="515"/>
      <c r="O200" s="515"/>
      <c r="P200" s="10"/>
      <c r="Q200" s="516" t="s">
        <v>17</v>
      </c>
      <c r="R200" s="516"/>
      <c r="S200" s="23">
        <f t="shared" ref="S200" si="482">IF(AND(S198=I198,S198&gt;0.1),1,IF(S198&gt;I198,2,0))</f>
        <v>0</v>
      </c>
      <c r="T200" s="191"/>
    </row>
    <row r="202" spans="1:24" ht="15.75" thickBot="1" x14ac:dyDescent="0.3"/>
    <row r="203" spans="1:24" ht="23.25" x14ac:dyDescent="0.35">
      <c r="A203" s="6"/>
      <c r="B203" s="523" t="s">
        <v>18</v>
      </c>
      <c r="C203" s="523"/>
      <c r="D203" s="524" t="s">
        <v>0</v>
      </c>
      <c r="E203" s="524"/>
      <c r="F203" s="524"/>
      <c r="G203" s="524"/>
      <c r="H203" s="524"/>
      <c r="I203" s="524"/>
      <c r="J203" s="94">
        <v>10</v>
      </c>
      <c r="K203" s="190" t="s">
        <v>1</v>
      </c>
      <c r="L203" s="525" t="s">
        <v>21</v>
      </c>
      <c r="M203" s="525"/>
      <c r="N203" s="525"/>
      <c r="O203" s="526" t="s">
        <v>2</v>
      </c>
      <c r="P203" s="526"/>
      <c r="Q203" s="527">
        <v>43227</v>
      </c>
      <c r="R203" s="528"/>
      <c r="S203" s="528"/>
      <c r="T203" s="191"/>
    </row>
    <row r="204" spans="1:24" ht="24" thickBot="1" x14ac:dyDescent="0.3">
      <c r="A204" s="7"/>
      <c r="B204" s="16"/>
      <c r="C204" s="16"/>
      <c r="D204" s="15"/>
      <c r="E204" s="15"/>
      <c r="F204" s="15"/>
      <c r="G204" s="15"/>
      <c r="H204" s="15"/>
      <c r="I204" s="1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191"/>
    </row>
    <row r="205" spans="1:24" ht="18.75" thickBot="1" x14ac:dyDescent="0.3">
      <c r="A205" s="1" t="s">
        <v>3</v>
      </c>
      <c r="B205" s="535" t="s">
        <v>146</v>
      </c>
      <c r="C205" s="535"/>
      <c r="D205" s="535"/>
      <c r="E205" s="535"/>
      <c r="F205" s="535"/>
      <c r="G205" s="535"/>
      <c r="H205" s="535"/>
      <c r="I205" s="536"/>
      <c r="J205" s="537">
        <f t="shared" ref="J205" si="483">G221-Q221</f>
        <v>50</v>
      </c>
      <c r="K205" s="11" t="s">
        <v>4</v>
      </c>
      <c r="L205" s="535" t="s">
        <v>143</v>
      </c>
      <c r="M205" s="535"/>
      <c r="N205" s="535"/>
      <c r="O205" s="535"/>
      <c r="P205" s="535"/>
      <c r="Q205" s="535"/>
      <c r="R205" s="535"/>
      <c r="S205" s="536"/>
      <c r="T205" s="191"/>
    </row>
    <row r="206" spans="1:24" ht="15.75" thickBot="1" x14ac:dyDescent="0.3">
      <c r="A206" s="7"/>
      <c r="B206" s="2"/>
      <c r="C206" s="2"/>
      <c r="D206" s="2"/>
      <c r="E206" s="2"/>
      <c r="F206" s="2"/>
      <c r="G206" s="2"/>
      <c r="H206" s="2"/>
      <c r="I206" s="2"/>
      <c r="J206" s="538"/>
      <c r="K206" s="2"/>
      <c r="L206" s="2"/>
      <c r="M206" s="2"/>
      <c r="N206" s="2"/>
      <c r="O206" s="2"/>
      <c r="P206" s="2"/>
      <c r="Q206" s="2"/>
      <c r="R206" s="2"/>
      <c r="S206" s="2"/>
      <c r="T206" s="191"/>
    </row>
    <row r="207" spans="1:24" x14ac:dyDescent="0.25">
      <c r="A207" s="540" t="s">
        <v>5</v>
      </c>
      <c r="B207" s="541"/>
      <c r="C207" s="542" t="s">
        <v>6</v>
      </c>
      <c r="D207" s="544" t="s">
        <v>7</v>
      </c>
      <c r="E207" s="545"/>
      <c r="F207" s="545"/>
      <c r="G207" s="546"/>
      <c r="H207" s="544" t="s">
        <v>8</v>
      </c>
      <c r="I207" s="546"/>
      <c r="J207" s="538"/>
      <c r="K207" s="540" t="s">
        <v>5</v>
      </c>
      <c r="L207" s="541"/>
      <c r="M207" s="542" t="s">
        <v>6</v>
      </c>
      <c r="N207" s="544" t="s">
        <v>7</v>
      </c>
      <c r="O207" s="545"/>
      <c r="P207" s="545"/>
      <c r="Q207" s="546"/>
      <c r="R207" s="544" t="s">
        <v>8</v>
      </c>
      <c r="S207" s="546"/>
      <c r="T207" s="191"/>
    </row>
    <row r="208" spans="1:24" ht="15.75" thickBot="1" x14ac:dyDescent="0.3">
      <c r="A208" s="547"/>
      <c r="B208" s="548"/>
      <c r="C208" s="543"/>
      <c r="D208" s="110" t="s">
        <v>9</v>
      </c>
      <c r="E208" s="111" t="s">
        <v>10</v>
      </c>
      <c r="F208" s="111" t="s">
        <v>11</v>
      </c>
      <c r="G208" s="112" t="s">
        <v>12</v>
      </c>
      <c r="H208" s="113" t="s">
        <v>13</v>
      </c>
      <c r="I208" s="114" t="s">
        <v>14</v>
      </c>
      <c r="J208" s="539"/>
      <c r="K208" s="547"/>
      <c r="L208" s="548"/>
      <c r="M208" s="543"/>
      <c r="N208" s="110" t="s">
        <v>9</v>
      </c>
      <c r="O208" s="111" t="s">
        <v>10</v>
      </c>
      <c r="P208" s="111" t="s">
        <v>11</v>
      </c>
      <c r="Q208" s="112" t="s">
        <v>12</v>
      </c>
      <c r="R208" s="113" t="s">
        <v>13</v>
      </c>
      <c r="S208" s="114" t="s">
        <v>14</v>
      </c>
      <c r="T208" s="191"/>
    </row>
    <row r="209" spans="1:25" ht="15.75" thickBot="1" x14ac:dyDescent="0.3">
      <c r="A209" s="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191"/>
    </row>
    <row r="210" spans="1:25" x14ac:dyDescent="0.25">
      <c r="A210" s="555" t="s">
        <v>210</v>
      </c>
      <c r="B210" s="556"/>
      <c r="C210" s="3">
        <v>1</v>
      </c>
      <c r="D210" s="213">
        <v>80</v>
      </c>
      <c r="E210" s="214">
        <v>35</v>
      </c>
      <c r="F210" s="214">
        <v>1</v>
      </c>
      <c r="G210" s="32">
        <f t="shared" ref="G210:G213" si="484">D210+E210</f>
        <v>115</v>
      </c>
      <c r="H210" s="33">
        <f t="shared" ref="H210:H213" si="485">IF(AND(G210=Q210,G210&gt;1),0.5,IF(G210&gt;Q210,1,0))</f>
        <v>0</v>
      </c>
      <c r="I210" s="8"/>
      <c r="J210" s="2"/>
      <c r="K210" s="555" t="s">
        <v>214</v>
      </c>
      <c r="L210" s="556"/>
      <c r="M210" s="3">
        <v>1</v>
      </c>
      <c r="N210" s="213">
        <v>83</v>
      </c>
      <c r="O210" s="214">
        <v>44</v>
      </c>
      <c r="P210" s="214">
        <v>5</v>
      </c>
      <c r="Q210" s="32">
        <f t="shared" ref="Q210" si="486">SUM(N210:O210)</f>
        <v>127</v>
      </c>
      <c r="R210" s="33">
        <f t="shared" ref="R210:R213" si="487">IF(AND(Q210=G210,Q210&gt;1),0.5,IF(Q210&gt;G210,1,0))</f>
        <v>1</v>
      </c>
      <c r="S210" s="8"/>
      <c r="U210" s="195" t="s">
        <v>124</v>
      </c>
      <c r="V210" s="195">
        <f t="shared" ref="V210" si="488">G210</f>
        <v>115</v>
      </c>
      <c r="W210" s="195">
        <f t="shared" ref="W210" si="489">G211</f>
        <v>114</v>
      </c>
      <c r="X210" s="195">
        <f t="shared" ref="X210" si="490">G212</f>
        <v>141</v>
      </c>
      <c r="Y210" s="195">
        <f t="shared" ref="Y210" si="491">G213</f>
        <v>128</v>
      </c>
    </row>
    <row r="211" spans="1:25" x14ac:dyDescent="0.25">
      <c r="A211" s="557"/>
      <c r="B211" s="558"/>
      <c r="C211" s="4">
        <v>2</v>
      </c>
      <c r="D211" s="215">
        <v>87</v>
      </c>
      <c r="E211" s="216">
        <v>27</v>
      </c>
      <c r="F211" s="216">
        <v>2</v>
      </c>
      <c r="G211" s="34">
        <f t="shared" si="484"/>
        <v>114</v>
      </c>
      <c r="H211" s="35">
        <f t="shared" si="485"/>
        <v>1</v>
      </c>
      <c r="I211" s="8"/>
      <c r="J211" s="2"/>
      <c r="K211" s="557"/>
      <c r="L211" s="558"/>
      <c r="M211" s="4">
        <v>2</v>
      </c>
      <c r="N211" s="215">
        <v>77</v>
      </c>
      <c r="O211" s="216">
        <v>24</v>
      </c>
      <c r="P211" s="216">
        <v>6</v>
      </c>
      <c r="Q211" s="34">
        <f t="shared" ref="Q211:Q213" si="492">SUM(N211:O211)</f>
        <v>101</v>
      </c>
      <c r="R211" s="35">
        <f t="shared" si="487"/>
        <v>0</v>
      </c>
      <c r="S211" s="8"/>
      <c r="U211" s="195" t="s">
        <v>125</v>
      </c>
      <c r="V211" s="195">
        <f t="shared" ref="V211" si="493">G215</f>
        <v>113</v>
      </c>
      <c r="W211" s="195">
        <f t="shared" ref="W211" si="494">G216</f>
        <v>145</v>
      </c>
      <c r="X211" s="195">
        <f t="shared" ref="X211" si="495">G217</f>
        <v>103</v>
      </c>
      <c r="Y211" s="195">
        <f t="shared" ref="Y211" si="496">G218</f>
        <v>112</v>
      </c>
    </row>
    <row r="212" spans="1:25" ht="15.75" thickBot="1" x14ac:dyDescent="0.3">
      <c r="A212" s="549" t="s">
        <v>233</v>
      </c>
      <c r="B212" s="550"/>
      <c r="C212" s="4">
        <v>3</v>
      </c>
      <c r="D212" s="215">
        <v>96</v>
      </c>
      <c r="E212" s="216">
        <v>45</v>
      </c>
      <c r="F212" s="216">
        <v>2</v>
      </c>
      <c r="G212" s="34">
        <f t="shared" si="484"/>
        <v>141</v>
      </c>
      <c r="H212" s="35">
        <f t="shared" si="485"/>
        <v>1</v>
      </c>
      <c r="I212" s="13">
        <f t="shared" ref="I212" si="497">H214*1000+G214</f>
        <v>3498</v>
      </c>
      <c r="J212" s="2"/>
      <c r="K212" s="549" t="s">
        <v>215</v>
      </c>
      <c r="L212" s="550"/>
      <c r="M212" s="4">
        <v>3</v>
      </c>
      <c r="N212" s="215">
        <v>69</v>
      </c>
      <c r="O212" s="216">
        <v>17</v>
      </c>
      <c r="P212" s="216">
        <v>7</v>
      </c>
      <c r="Q212" s="34">
        <f t="shared" si="492"/>
        <v>86</v>
      </c>
      <c r="R212" s="35">
        <f t="shared" si="487"/>
        <v>0</v>
      </c>
      <c r="S212" s="13">
        <f t="shared" ref="S212" si="498">R214*1000+Q214</f>
        <v>1430</v>
      </c>
      <c r="T212" s="191"/>
      <c r="U212" s="195" t="s">
        <v>126</v>
      </c>
      <c r="V212" s="195">
        <f t="shared" ref="V212" si="499">Q210</f>
        <v>127</v>
      </c>
      <c r="W212" s="195">
        <f t="shared" ref="W212" si="500">Q211</f>
        <v>101</v>
      </c>
      <c r="X212" s="195">
        <f t="shared" ref="X212" si="501">Q212</f>
        <v>86</v>
      </c>
      <c r="Y212" s="195">
        <f t="shared" ref="Y212" si="502">Q213</f>
        <v>116</v>
      </c>
    </row>
    <row r="213" spans="1:25" x14ac:dyDescent="0.25">
      <c r="A213" s="551"/>
      <c r="B213" s="552"/>
      <c r="C213" s="5">
        <v>4</v>
      </c>
      <c r="D213" s="217">
        <v>93</v>
      </c>
      <c r="E213" s="218">
        <v>35</v>
      </c>
      <c r="F213" s="218">
        <v>3</v>
      </c>
      <c r="G213" s="36">
        <f t="shared" si="484"/>
        <v>128</v>
      </c>
      <c r="H213" s="35">
        <f t="shared" si="485"/>
        <v>1</v>
      </c>
      <c r="I213" s="521">
        <f t="shared" ref="I213" si="503">IF(AND(I212=S212,I212&gt;0.1),1,IF(I212&gt;S212,2,0))</f>
        <v>2</v>
      </c>
      <c r="J213" s="2"/>
      <c r="K213" s="551"/>
      <c r="L213" s="552"/>
      <c r="M213" s="5">
        <v>4</v>
      </c>
      <c r="N213" s="217">
        <v>81</v>
      </c>
      <c r="O213" s="218">
        <v>35</v>
      </c>
      <c r="P213" s="218">
        <v>3</v>
      </c>
      <c r="Q213" s="34">
        <f t="shared" si="492"/>
        <v>116</v>
      </c>
      <c r="R213" s="39">
        <f t="shared" si="487"/>
        <v>0</v>
      </c>
      <c r="S213" s="521">
        <f t="shared" ref="S213" si="504">IF(AND(S212=I212,S212&gt;0.1),1,IF(S212&gt;I212,2,0))</f>
        <v>0</v>
      </c>
      <c r="T213" s="191"/>
      <c r="U213" s="195" t="s">
        <v>127</v>
      </c>
      <c r="V213" s="195">
        <f t="shared" ref="V213" si="505">Q215</f>
        <v>110</v>
      </c>
      <c r="W213" s="195">
        <f t="shared" ref="W213" si="506">Q216</f>
        <v>124</v>
      </c>
      <c r="X213" s="195">
        <f t="shared" ref="X213" si="507">Q217</f>
        <v>128</v>
      </c>
      <c r="Y213" s="195">
        <f t="shared" ref="Y213" si="508">Q218</f>
        <v>129</v>
      </c>
    </row>
    <row r="214" spans="1:25" ht="16.5" thickBot="1" x14ac:dyDescent="0.3">
      <c r="A214" s="529">
        <v>1</v>
      </c>
      <c r="B214" s="530"/>
      <c r="C214" s="26" t="s">
        <v>12</v>
      </c>
      <c r="D214" s="27">
        <f t="shared" ref="D214" si="509">D210+D211+D212+D213</f>
        <v>356</v>
      </c>
      <c r="E214" s="28">
        <f t="shared" ref="E214:H214" si="510">SUM(E210:E213)</f>
        <v>142</v>
      </c>
      <c r="F214" s="28">
        <f t="shared" si="510"/>
        <v>8</v>
      </c>
      <c r="G214" s="29">
        <f t="shared" si="510"/>
        <v>498</v>
      </c>
      <c r="H214" s="30">
        <f t="shared" si="510"/>
        <v>3</v>
      </c>
      <c r="I214" s="522">
        <f t="shared" ref="I214" si="511">IF(AND(G214=N214,G214&gt;1),1,IF(G214&gt;N214,2,0))</f>
        <v>2</v>
      </c>
      <c r="J214" s="2"/>
      <c r="K214" s="529">
        <v>1</v>
      </c>
      <c r="L214" s="530"/>
      <c r="M214" s="26" t="s">
        <v>12</v>
      </c>
      <c r="N214" s="31">
        <f t="shared" ref="N214" si="512">SUM(N210:N213)</f>
        <v>310</v>
      </c>
      <c r="O214" s="31">
        <f t="shared" ref="O214:R214" si="513">SUM(O210:O213)</f>
        <v>120</v>
      </c>
      <c r="P214" s="31">
        <f t="shared" si="513"/>
        <v>21</v>
      </c>
      <c r="Q214" s="31">
        <f t="shared" si="513"/>
        <v>430</v>
      </c>
      <c r="R214" s="30">
        <f t="shared" si="513"/>
        <v>1</v>
      </c>
      <c r="S214" s="522">
        <f t="shared" ref="S214" si="514">IF(AND(Q214=J214,Q214&gt;1),1,IF(Q214&gt;J214,2,0))</f>
        <v>2</v>
      </c>
      <c r="T214" s="191"/>
    </row>
    <row r="215" spans="1:25" x14ac:dyDescent="0.25">
      <c r="A215" s="555" t="s">
        <v>249</v>
      </c>
      <c r="B215" s="556"/>
      <c r="C215" s="3">
        <v>1</v>
      </c>
      <c r="D215" s="213">
        <v>88</v>
      </c>
      <c r="E215" s="214">
        <v>25</v>
      </c>
      <c r="F215" s="214">
        <v>3</v>
      </c>
      <c r="G215" s="37">
        <f t="shared" ref="G215" si="515">SUM(D215:E215)</f>
        <v>113</v>
      </c>
      <c r="H215" s="33">
        <f t="shared" ref="H215:H218" si="516">IF(AND(G215=Q215,G215&gt;1),0.5,IF(G215&gt;Q215,1,0))</f>
        <v>1</v>
      </c>
      <c r="I215" s="8"/>
      <c r="J215" s="2"/>
      <c r="K215" s="555" t="s">
        <v>212</v>
      </c>
      <c r="L215" s="556"/>
      <c r="M215" s="3">
        <v>1</v>
      </c>
      <c r="N215" s="213">
        <v>83</v>
      </c>
      <c r="O215" s="214">
        <v>27</v>
      </c>
      <c r="P215" s="214">
        <v>4</v>
      </c>
      <c r="Q215" s="32">
        <f t="shared" ref="Q215:Q218" si="517">N215+O215</f>
        <v>110</v>
      </c>
      <c r="R215" s="33">
        <f t="shared" ref="R215:R218" si="518">IF(AND(Q215=G215,Q215&gt;1),0.5,IF(Q215&gt;G215,1,0))</f>
        <v>0</v>
      </c>
      <c r="S215" s="8"/>
      <c r="T215" s="191"/>
      <c r="U215" s="200" t="s">
        <v>92</v>
      </c>
      <c r="V215" s="201" t="s">
        <v>93</v>
      </c>
      <c r="W215" s="200" t="s">
        <v>93</v>
      </c>
      <c r="X215" s="201" t="s">
        <v>92</v>
      </c>
    </row>
    <row r="216" spans="1:25" x14ac:dyDescent="0.25">
      <c r="A216" s="557"/>
      <c r="B216" s="558"/>
      <c r="C216" s="4">
        <v>2</v>
      </c>
      <c r="D216" s="215">
        <v>92</v>
      </c>
      <c r="E216" s="216">
        <v>53</v>
      </c>
      <c r="F216" s="216">
        <v>0</v>
      </c>
      <c r="G216" s="34">
        <f t="shared" ref="G216:G218" si="519">SUM(D216:E216)</f>
        <v>145</v>
      </c>
      <c r="H216" s="35">
        <f t="shared" si="516"/>
        <v>1</v>
      </c>
      <c r="I216" s="8"/>
      <c r="J216" s="2"/>
      <c r="K216" s="557"/>
      <c r="L216" s="558"/>
      <c r="M216" s="4">
        <v>2</v>
      </c>
      <c r="N216" s="215">
        <v>80</v>
      </c>
      <c r="O216" s="216">
        <v>44</v>
      </c>
      <c r="P216" s="216">
        <v>1</v>
      </c>
      <c r="Q216" s="34">
        <f t="shared" si="517"/>
        <v>124</v>
      </c>
      <c r="R216" s="35">
        <f t="shared" si="518"/>
        <v>0</v>
      </c>
      <c r="S216" s="8"/>
      <c r="T216" s="191"/>
      <c r="U216" s="202">
        <f t="shared" ref="U216" si="520">I221</f>
        <v>4</v>
      </c>
      <c r="V216" s="203">
        <f t="shared" ref="V216" si="521">S221</f>
        <v>2</v>
      </c>
      <c r="W216" s="202">
        <f t="shared" ref="W216" si="522">S221</f>
        <v>2</v>
      </c>
      <c r="X216" s="203">
        <f t="shared" ref="X216" si="523">I221</f>
        <v>4</v>
      </c>
    </row>
    <row r="217" spans="1:25" ht="15.75" thickBot="1" x14ac:dyDescent="0.3">
      <c r="A217" s="549" t="s">
        <v>250</v>
      </c>
      <c r="B217" s="550"/>
      <c r="C217" s="4">
        <v>3</v>
      </c>
      <c r="D217" s="215">
        <v>77</v>
      </c>
      <c r="E217" s="216">
        <v>26</v>
      </c>
      <c r="F217" s="216">
        <v>5</v>
      </c>
      <c r="G217" s="34">
        <f t="shared" si="519"/>
        <v>103</v>
      </c>
      <c r="H217" s="35">
        <f t="shared" si="516"/>
        <v>0</v>
      </c>
      <c r="I217" s="13">
        <f t="shared" ref="I217" si="524">H219*1000+G219</f>
        <v>2473</v>
      </c>
      <c r="J217" s="2"/>
      <c r="K217" s="549" t="s">
        <v>213</v>
      </c>
      <c r="L217" s="550"/>
      <c r="M217" s="4">
        <v>3</v>
      </c>
      <c r="N217" s="215">
        <v>92</v>
      </c>
      <c r="O217" s="216">
        <v>36</v>
      </c>
      <c r="P217" s="216">
        <v>0</v>
      </c>
      <c r="Q217" s="34">
        <f t="shared" si="517"/>
        <v>128</v>
      </c>
      <c r="R217" s="35">
        <f t="shared" si="518"/>
        <v>1</v>
      </c>
      <c r="S217" s="13">
        <f t="shared" ref="S217" si="525">R219*1000+Q219</f>
        <v>2491</v>
      </c>
      <c r="T217" s="191"/>
      <c r="U217" s="202">
        <f t="shared" ref="U217" si="526">H221</f>
        <v>5</v>
      </c>
      <c r="V217" s="203">
        <f t="shared" ref="V217" si="527">R221</f>
        <v>3</v>
      </c>
      <c r="W217" s="202">
        <f t="shared" ref="W217" si="528">R221</f>
        <v>3</v>
      </c>
      <c r="X217" s="203">
        <f t="shared" ref="X217" si="529">H221</f>
        <v>5</v>
      </c>
    </row>
    <row r="218" spans="1:25" x14ac:dyDescent="0.25">
      <c r="A218" s="551"/>
      <c r="B218" s="552"/>
      <c r="C218" s="5">
        <v>4</v>
      </c>
      <c r="D218" s="217">
        <v>77</v>
      </c>
      <c r="E218" s="218">
        <v>35</v>
      </c>
      <c r="F218" s="218">
        <v>3</v>
      </c>
      <c r="G218" s="38">
        <f t="shared" si="519"/>
        <v>112</v>
      </c>
      <c r="H218" s="35">
        <f t="shared" si="516"/>
        <v>0</v>
      </c>
      <c r="I218" s="521">
        <f t="shared" ref="I218" si="530">IF(AND(I217=S217,I217&gt;0.1),1,IF(I217&gt;S217,2,0))</f>
        <v>0</v>
      </c>
      <c r="J218" s="2"/>
      <c r="K218" s="551"/>
      <c r="L218" s="552"/>
      <c r="M218" s="5">
        <v>4</v>
      </c>
      <c r="N218" s="217">
        <v>94</v>
      </c>
      <c r="O218" s="218">
        <v>35</v>
      </c>
      <c r="P218" s="218">
        <v>5</v>
      </c>
      <c r="Q218" s="34">
        <f t="shared" si="517"/>
        <v>129</v>
      </c>
      <c r="R218" s="39">
        <f t="shared" si="518"/>
        <v>1</v>
      </c>
      <c r="S218" s="521">
        <f t="shared" ref="S218" si="531">IF(AND(S217=I217,S217&gt;0.1),1,IF(S217&gt;I217,2,0))</f>
        <v>2</v>
      </c>
      <c r="T218" s="191"/>
      <c r="U218" s="204">
        <f t="shared" ref="U218" si="532">G221</f>
        <v>971</v>
      </c>
      <c r="V218" s="205">
        <f t="shared" ref="V218" si="533">Q221</f>
        <v>921</v>
      </c>
      <c r="W218" s="204">
        <f t="shared" ref="W218" si="534">Q221</f>
        <v>921</v>
      </c>
      <c r="X218" s="205">
        <f t="shared" ref="X218" si="535">G221</f>
        <v>971</v>
      </c>
    </row>
    <row r="219" spans="1:25" ht="16.5" thickBot="1" x14ac:dyDescent="0.3">
      <c r="A219" s="529">
        <v>2</v>
      </c>
      <c r="B219" s="530"/>
      <c r="C219" s="26" t="s">
        <v>12</v>
      </c>
      <c r="D219" s="31">
        <f t="shared" ref="D219" si="536">SUM(D215:D218)</f>
        <v>334</v>
      </c>
      <c r="E219" s="31">
        <f t="shared" ref="E219:H219" si="537">SUM(E215:E218)</f>
        <v>139</v>
      </c>
      <c r="F219" s="31">
        <f t="shared" si="537"/>
        <v>11</v>
      </c>
      <c r="G219" s="31">
        <f t="shared" si="537"/>
        <v>473</v>
      </c>
      <c r="H219" s="30">
        <f t="shared" si="537"/>
        <v>2</v>
      </c>
      <c r="I219" s="522">
        <f t="shared" ref="I219" si="538">IF(AND(G219=N219,G219&gt;1),1,IF(G219&gt;N219,2,0))</f>
        <v>2</v>
      </c>
      <c r="J219" s="2"/>
      <c r="K219" s="529">
        <v>2</v>
      </c>
      <c r="L219" s="530"/>
      <c r="M219" s="26" t="s">
        <v>12</v>
      </c>
      <c r="N219" s="31">
        <f t="shared" ref="N219" si="539">SUM(N215:N218)</f>
        <v>349</v>
      </c>
      <c r="O219" s="31">
        <f t="shared" ref="O219:R219" si="540">SUM(O215:O218)</f>
        <v>142</v>
      </c>
      <c r="P219" s="31">
        <f t="shared" si="540"/>
        <v>10</v>
      </c>
      <c r="Q219" s="40">
        <f t="shared" si="540"/>
        <v>491</v>
      </c>
      <c r="R219" s="30">
        <f t="shared" si="540"/>
        <v>2</v>
      </c>
      <c r="S219" s="522">
        <f t="shared" ref="S219" si="541">IF(AND(Q219=X219,Q219&gt;1),1,IF(Q219&gt;X219,2,0))</f>
        <v>2</v>
      </c>
      <c r="T219" s="191"/>
    </row>
    <row r="220" spans="1:25" ht="15.75" thickBot="1" x14ac:dyDescent="0.3">
      <c r="A220" s="7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191"/>
    </row>
    <row r="221" spans="1:25" ht="21" thickBot="1" x14ac:dyDescent="0.3">
      <c r="A221" s="17"/>
      <c r="B221" s="18"/>
      <c r="C221" s="19" t="s">
        <v>15</v>
      </c>
      <c r="D221" s="20">
        <f t="shared" ref="D221:H221" si="542">D214+D219</f>
        <v>690</v>
      </c>
      <c r="E221" s="21">
        <f t="shared" si="542"/>
        <v>281</v>
      </c>
      <c r="F221" s="21">
        <f t="shared" si="542"/>
        <v>19</v>
      </c>
      <c r="G221" s="22">
        <f t="shared" si="542"/>
        <v>971</v>
      </c>
      <c r="H221" s="22">
        <f t="shared" si="542"/>
        <v>5</v>
      </c>
      <c r="I221" s="23">
        <f t="shared" ref="I221" si="543">I213+I218+J221</f>
        <v>4</v>
      </c>
      <c r="J221" s="206">
        <f t="shared" ref="J221" si="544">IF(AND(G221=Q221,G221&gt;0.1),1,IF(G221&gt;Q221,2,0))</f>
        <v>2</v>
      </c>
      <c r="K221" s="17"/>
      <c r="L221" s="18"/>
      <c r="M221" s="24" t="s">
        <v>15</v>
      </c>
      <c r="N221" s="20">
        <f t="shared" ref="N221:R221" si="545">N214+N219</f>
        <v>659</v>
      </c>
      <c r="O221" s="21">
        <f t="shared" si="545"/>
        <v>262</v>
      </c>
      <c r="P221" s="21">
        <f t="shared" si="545"/>
        <v>31</v>
      </c>
      <c r="Q221" s="22">
        <f t="shared" si="545"/>
        <v>921</v>
      </c>
      <c r="R221" s="22">
        <f t="shared" si="545"/>
        <v>3</v>
      </c>
      <c r="S221" s="25">
        <f t="shared" ref="S221" si="546">S213+S218+T221</f>
        <v>2</v>
      </c>
      <c r="T221" s="206">
        <f t="shared" ref="T221" si="547">IF(AND(Q221=G221,Q221&gt;0.1),1,IF(Q221&gt;G221,2,0))</f>
        <v>0</v>
      </c>
    </row>
    <row r="222" spans="1:25" ht="15.75" thickBot="1" x14ac:dyDescent="0.3">
      <c r="A222" s="7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191"/>
    </row>
    <row r="223" spans="1:25" ht="21" thickBot="1" x14ac:dyDescent="0.3">
      <c r="A223" s="109" t="s">
        <v>19</v>
      </c>
      <c r="B223" s="9" t="s">
        <v>16</v>
      </c>
      <c r="C223" s="515"/>
      <c r="D223" s="515"/>
      <c r="E223" s="515"/>
      <c r="F223" s="10"/>
      <c r="G223" s="516" t="s">
        <v>17</v>
      </c>
      <c r="H223" s="516"/>
      <c r="I223" s="23">
        <f t="shared" ref="I223" si="548">IF(AND(I221=S221,I221&gt;0.1),1,IF(I221&gt;S221,2,0))</f>
        <v>2</v>
      </c>
      <c r="J223" s="12"/>
      <c r="K223" s="14" t="s">
        <v>19</v>
      </c>
      <c r="L223" s="9" t="s">
        <v>20</v>
      </c>
      <c r="M223" s="515"/>
      <c r="N223" s="515"/>
      <c r="O223" s="515"/>
      <c r="P223" s="10"/>
      <c r="Q223" s="516" t="s">
        <v>17</v>
      </c>
      <c r="R223" s="516"/>
      <c r="S223" s="23">
        <f t="shared" ref="S223" si="549">IF(AND(S221=I221,S221&gt;0.1),1,IF(S221&gt;I221,2,0))</f>
        <v>0</v>
      </c>
      <c r="T223" s="191"/>
    </row>
    <row r="224" spans="1:25" ht="23.25" x14ac:dyDescent="0.35">
      <c r="A224" s="6"/>
      <c r="B224" s="523" t="s">
        <v>18</v>
      </c>
      <c r="C224" s="523"/>
      <c r="D224" s="524" t="s">
        <v>0</v>
      </c>
      <c r="E224" s="524"/>
      <c r="F224" s="524"/>
      <c r="G224" s="524"/>
      <c r="H224" s="524"/>
      <c r="I224" s="524"/>
      <c r="J224" s="94">
        <v>11</v>
      </c>
      <c r="K224" s="190" t="s">
        <v>1</v>
      </c>
      <c r="L224" s="525" t="s">
        <v>21</v>
      </c>
      <c r="M224" s="525"/>
      <c r="N224" s="525"/>
      <c r="O224" s="526" t="s">
        <v>2</v>
      </c>
      <c r="P224" s="526"/>
      <c r="Q224" s="527"/>
      <c r="R224" s="528"/>
      <c r="S224" s="528"/>
      <c r="T224" s="191"/>
    </row>
    <row r="225" spans="1:25" ht="24" thickBot="1" x14ac:dyDescent="0.3">
      <c r="A225" s="7"/>
      <c r="B225" s="16"/>
      <c r="C225" s="16"/>
      <c r="D225" s="15"/>
      <c r="E225" s="15"/>
      <c r="F225" s="15"/>
      <c r="G225" s="15"/>
      <c r="H225" s="15"/>
      <c r="I225" s="1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191"/>
    </row>
    <row r="226" spans="1:25" ht="18.75" thickBot="1" x14ac:dyDescent="0.3">
      <c r="A226" s="1" t="s">
        <v>3</v>
      </c>
      <c r="B226" s="535" t="s">
        <v>153</v>
      </c>
      <c r="C226" s="535"/>
      <c r="D226" s="535"/>
      <c r="E226" s="535"/>
      <c r="F226" s="535"/>
      <c r="G226" s="535"/>
      <c r="H226" s="535"/>
      <c r="I226" s="536"/>
      <c r="J226" s="537">
        <f t="shared" ref="J226" si="550">G242-Q242</f>
        <v>-78</v>
      </c>
      <c r="K226" s="11" t="s">
        <v>4</v>
      </c>
      <c r="L226" s="535" t="s">
        <v>130</v>
      </c>
      <c r="M226" s="535"/>
      <c r="N226" s="535"/>
      <c r="O226" s="535"/>
      <c r="P226" s="535"/>
      <c r="Q226" s="535"/>
      <c r="R226" s="535"/>
      <c r="S226" s="536"/>
      <c r="T226" s="191"/>
    </row>
    <row r="227" spans="1:25" ht="15.75" thickBot="1" x14ac:dyDescent="0.3">
      <c r="A227" s="7"/>
      <c r="B227" s="2"/>
      <c r="C227" s="2"/>
      <c r="D227" s="2"/>
      <c r="E227" s="2"/>
      <c r="F227" s="2"/>
      <c r="G227" s="2"/>
      <c r="H227" s="2"/>
      <c r="I227" s="2"/>
      <c r="J227" s="538"/>
      <c r="K227" s="2"/>
      <c r="L227" s="2"/>
      <c r="M227" s="2"/>
      <c r="N227" s="2"/>
      <c r="O227" s="2"/>
      <c r="P227" s="2"/>
      <c r="Q227" s="2"/>
      <c r="R227" s="2"/>
      <c r="S227" s="2"/>
      <c r="T227" s="191"/>
    </row>
    <row r="228" spans="1:25" x14ac:dyDescent="0.25">
      <c r="A228" s="540" t="s">
        <v>5</v>
      </c>
      <c r="B228" s="541"/>
      <c r="C228" s="542" t="s">
        <v>6</v>
      </c>
      <c r="D228" s="544" t="s">
        <v>7</v>
      </c>
      <c r="E228" s="545"/>
      <c r="F228" s="545"/>
      <c r="G228" s="546"/>
      <c r="H228" s="544" t="s">
        <v>8</v>
      </c>
      <c r="I228" s="546"/>
      <c r="J228" s="538"/>
      <c r="K228" s="540" t="s">
        <v>5</v>
      </c>
      <c r="L228" s="541"/>
      <c r="M228" s="542" t="s">
        <v>6</v>
      </c>
      <c r="N228" s="544" t="s">
        <v>7</v>
      </c>
      <c r="O228" s="545"/>
      <c r="P228" s="545"/>
      <c r="Q228" s="546"/>
      <c r="R228" s="544" t="s">
        <v>8</v>
      </c>
      <c r="S228" s="546"/>
      <c r="T228" s="191"/>
    </row>
    <row r="229" spans="1:25" ht="15.75" thickBot="1" x14ac:dyDescent="0.3">
      <c r="A229" s="547"/>
      <c r="B229" s="548"/>
      <c r="C229" s="543"/>
      <c r="D229" s="110" t="s">
        <v>9</v>
      </c>
      <c r="E229" s="111" t="s">
        <v>10</v>
      </c>
      <c r="F229" s="111" t="s">
        <v>11</v>
      </c>
      <c r="G229" s="112" t="s">
        <v>12</v>
      </c>
      <c r="H229" s="113" t="s">
        <v>13</v>
      </c>
      <c r="I229" s="114" t="s">
        <v>14</v>
      </c>
      <c r="J229" s="539"/>
      <c r="K229" s="547"/>
      <c r="L229" s="548"/>
      <c r="M229" s="543"/>
      <c r="N229" s="110" t="s">
        <v>9</v>
      </c>
      <c r="O229" s="111" t="s">
        <v>10</v>
      </c>
      <c r="P229" s="111" t="s">
        <v>11</v>
      </c>
      <c r="Q229" s="112" t="s">
        <v>12</v>
      </c>
      <c r="R229" s="113" t="s">
        <v>13</v>
      </c>
      <c r="S229" s="114" t="s">
        <v>14</v>
      </c>
      <c r="T229" s="191"/>
    </row>
    <row r="230" spans="1:25" ht="15.75" thickBot="1" x14ac:dyDescent="0.3">
      <c r="A230" s="7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191"/>
    </row>
    <row r="231" spans="1:25" x14ac:dyDescent="0.25">
      <c r="A231" s="531" t="s">
        <v>226</v>
      </c>
      <c r="B231" s="532"/>
      <c r="C231" s="3"/>
      <c r="D231" s="207">
        <v>79</v>
      </c>
      <c r="E231" s="208">
        <v>36</v>
      </c>
      <c r="F231" s="194">
        <v>4</v>
      </c>
      <c r="G231" s="32">
        <f t="shared" ref="G231:G234" si="551">D231+E231</f>
        <v>115</v>
      </c>
      <c r="H231" s="33">
        <f t="shared" ref="H231:H234" si="552">IF(AND(G231=Q231,G231&gt;1),0.5,IF(G231&gt;Q231,1,0))</f>
        <v>0</v>
      </c>
      <c r="I231" s="8"/>
      <c r="J231" s="2"/>
      <c r="K231" s="531" t="s">
        <v>234</v>
      </c>
      <c r="L231" s="532"/>
      <c r="M231" s="3"/>
      <c r="N231" s="207">
        <v>90</v>
      </c>
      <c r="O231" s="208">
        <v>32</v>
      </c>
      <c r="P231" s="194">
        <v>2</v>
      </c>
      <c r="Q231" s="32">
        <f t="shared" ref="Q231" si="553">SUM(N231:O231)</f>
        <v>122</v>
      </c>
      <c r="R231" s="33">
        <f t="shared" ref="R231:R234" si="554">IF(AND(Q231=G231,Q231&gt;1),0.5,IF(Q231&gt;G231,1,0))</f>
        <v>1</v>
      </c>
      <c r="S231" s="8"/>
      <c r="U231" s="195" t="s">
        <v>124</v>
      </c>
      <c r="V231" s="195">
        <f t="shared" ref="V231" si="555">G231</f>
        <v>115</v>
      </c>
      <c r="W231" s="195">
        <f t="shared" ref="W231" si="556">G232</f>
        <v>108</v>
      </c>
      <c r="X231" s="195">
        <f t="shared" ref="X231" si="557">G233</f>
        <v>104</v>
      </c>
      <c r="Y231" s="195">
        <f t="shared" ref="Y231" si="558">G234</f>
        <v>105</v>
      </c>
    </row>
    <row r="232" spans="1:25" x14ac:dyDescent="0.25">
      <c r="A232" s="533"/>
      <c r="B232" s="534"/>
      <c r="C232" s="4"/>
      <c r="D232" s="209">
        <v>82</v>
      </c>
      <c r="E232" s="197">
        <v>26</v>
      </c>
      <c r="F232" s="210">
        <v>4</v>
      </c>
      <c r="G232" s="34">
        <f t="shared" si="551"/>
        <v>108</v>
      </c>
      <c r="H232" s="35">
        <f t="shared" si="552"/>
        <v>0</v>
      </c>
      <c r="I232" s="8"/>
      <c r="J232" s="2"/>
      <c r="K232" s="533"/>
      <c r="L232" s="534"/>
      <c r="M232" s="4"/>
      <c r="N232" s="210">
        <v>82</v>
      </c>
      <c r="O232" s="197">
        <v>36</v>
      </c>
      <c r="P232" s="210">
        <v>3</v>
      </c>
      <c r="Q232" s="34">
        <f t="shared" ref="Q232:Q234" si="559">SUM(N232:O232)</f>
        <v>118</v>
      </c>
      <c r="R232" s="35">
        <f t="shared" si="554"/>
        <v>1</v>
      </c>
      <c r="S232" s="8"/>
      <c r="U232" s="195" t="s">
        <v>125</v>
      </c>
      <c r="V232" s="195">
        <f t="shared" ref="V232" si="560">G236</f>
        <v>114</v>
      </c>
      <c r="W232" s="195">
        <f t="shared" ref="W232" si="561">G237</f>
        <v>115</v>
      </c>
      <c r="X232" s="195">
        <f t="shared" ref="X232" si="562">G238</f>
        <v>113</v>
      </c>
      <c r="Y232" s="195">
        <f t="shared" ref="Y232" si="563">G239</f>
        <v>97</v>
      </c>
    </row>
    <row r="233" spans="1:25" ht="15.75" thickBot="1" x14ac:dyDescent="0.3">
      <c r="A233" s="517" t="s">
        <v>227</v>
      </c>
      <c r="B233" s="518"/>
      <c r="C233" s="4"/>
      <c r="D233" s="209">
        <v>80</v>
      </c>
      <c r="E233" s="197">
        <v>24</v>
      </c>
      <c r="F233" s="210">
        <v>4</v>
      </c>
      <c r="G233" s="34">
        <f t="shared" si="551"/>
        <v>104</v>
      </c>
      <c r="H233" s="35">
        <f t="shared" si="552"/>
        <v>0</v>
      </c>
      <c r="I233" s="13">
        <f t="shared" ref="I233" si="564">H235*1000+G235</f>
        <v>432</v>
      </c>
      <c r="J233" s="2"/>
      <c r="K233" s="517" t="s">
        <v>235</v>
      </c>
      <c r="L233" s="518"/>
      <c r="M233" s="4"/>
      <c r="N233" s="210">
        <v>84</v>
      </c>
      <c r="O233" s="197">
        <v>33</v>
      </c>
      <c r="P233" s="210">
        <v>2</v>
      </c>
      <c r="Q233" s="34">
        <f t="shared" si="559"/>
        <v>117</v>
      </c>
      <c r="R233" s="35">
        <f t="shared" si="554"/>
        <v>1</v>
      </c>
      <c r="S233" s="13">
        <f t="shared" ref="S233" si="565">R235*1000+Q235</f>
        <v>4486</v>
      </c>
      <c r="T233" s="191"/>
      <c r="U233" s="195" t="s">
        <v>126</v>
      </c>
      <c r="V233" s="195">
        <f t="shared" ref="V233" si="566">Q231</f>
        <v>122</v>
      </c>
      <c r="W233" s="195">
        <f t="shared" ref="W233" si="567">Q232</f>
        <v>118</v>
      </c>
      <c r="X233" s="195">
        <f t="shared" ref="X233" si="568">Q233</f>
        <v>117</v>
      </c>
      <c r="Y233" s="195">
        <f t="shared" ref="Y233" si="569">Q234</f>
        <v>129</v>
      </c>
    </row>
    <row r="234" spans="1:25" x14ac:dyDescent="0.25">
      <c r="A234" s="519"/>
      <c r="B234" s="520"/>
      <c r="C234" s="5"/>
      <c r="D234" s="211">
        <v>82</v>
      </c>
      <c r="E234" s="197">
        <v>23</v>
      </c>
      <c r="F234" s="199">
        <v>4</v>
      </c>
      <c r="G234" s="36">
        <f t="shared" si="551"/>
        <v>105</v>
      </c>
      <c r="H234" s="35">
        <f t="shared" si="552"/>
        <v>0</v>
      </c>
      <c r="I234" s="521">
        <f t="shared" ref="I234" si="570">IF(AND(I233=S233,I233&gt;0.1),1,IF(I233&gt;S233,2,0))</f>
        <v>0</v>
      </c>
      <c r="J234" s="2"/>
      <c r="K234" s="519"/>
      <c r="L234" s="520"/>
      <c r="M234" s="5"/>
      <c r="N234" s="211">
        <v>84</v>
      </c>
      <c r="O234" s="212">
        <v>45</v>
      </c>
      <c r="P234" s="199">
        <v>0</v>
      </c>
      <c r="Q234" s="34">
        <f t="shared" si="559"/>
        <v>129</v>
      </c>
      <c r="R234" s="39">
        <f t="shared" si="554"/>
        <v>1</v>
      </c>
      <c r="S234" s="521">
        <f t="shared" ref="S234" si="571">IF(AND(S233=I233,S233&gt;0.1),1,IF(S233&gt;I233,2,0))</f>
        <v>2</v>
      </c>
      <c r="T234" s="191"/>
      <c r="U234" s="195" t="s">
        <v>127</v>
      </c>
      <c r="V234" s="195">
        <f t="shared" ref="V234" si="572">Q236</f>
        <v>131</v>
      </c>
      <c r="W234" s="195">
        <f t="shared" ref="W234" si="573">Q237</f>
        <v>115</v>
      </c>
      <c r="X234" s="195">
        <f t="shared" ref="X234" si="574">Q238</f>
        <v>104</v>
      </c>
      <c r="Y234" s="195">
        <f t="shared" ref="Y234" si="575">Q239</f>
        <v>113</v>
      </c>
    </row>
    <row r="235" spans="1:25" ht="16.5" thickBot="1" x14ac:dyDescent="0.3">
      <c r="A235" s="529">
        <v>1</v>
      </c>
      <c r="B235" s="530"/>
      <c r="C235" s="26" t="s">
        <v>12</v>
      </c>
      <c r="D235" s="122">
        <f t="shared" ref="D235" si="576">D231+D232+D233+D234</f>
        <v>323</v>
      </c>
      <c r="E235" s="28">
        <f t="shared" ref="E235:H235" si="577">SUM(E231:E234)</f>
        <v>109</v>
      </c>
      <c r="F235" s="28">
        <f t="shared" si="577"/>
        <v>16</v>
      </c>
      <c r="G235" s="29">
        <f t="shared" si="577"/>
        <v>432</v>
      </c>
      <c r="H235" s="30">
        <f t="shared" si="577"/>
        <v>0</v>
      </c>
      <c r="I235" s="522">
        <f t="shared" ref="I235" si="578">IF(AND(G235=N235,G235&gt;1),1,IF(G235&gt;N235,2,0))</f>
        <v>2</v>
      </c>
      <c r="J235" s="2"/>
      <c r="K235" s="529">
        <v>1</v>
      </c>
      <c r="L235" s="530"/>
      <c r="M235" s="26" t="s">
        <v>12</v>
      </c>
      <c r="N235" s="31">
        <f t="shared" ref="N235" si="579">SUM(N231:N234)</f>
        <v>340</v>
      </c>
      <c r="O235" s="31">
        <f t="shared" ref="O235:R235" si="580">SUM(O231:O234)</f>
        <v>146</v>
      </c>
      <c r="P235" s="31">
        <f t="shared" si="580"/>
        <v>7</v>
      </c>
      <c r="Q235" s="31">
        <f t="shared" si="580"/>
        <v>486</v>
      </c>
      <c r="R235" s="30">
        <f t="shared" si="580"/>
        <v>4</v>
      </c>
      <c r="S235" s="522">
        <f t="shared" ref="S235" si="581">IF(AND(Q235=J235,Q235&gt;1),1,IF(Q235&gt;J235,2,0))</f>
        <v>2</v>
      </c>
      <c r="T235" s="191"/>
    </row>
    <row r="236" spans="1:25" x14ac:dyDescent="0.25">
      <c r="A236" s="531" t="s">
        <v>224</v>
      </c>
      <c r="B236" s="532"/>
      <c r="C236" s="3"/>
      <c r="D236" s="207">
        <v>80</v>
      </c>
      <c r="E236" s="208">
        <v>34</v>
      </c>
      <c r="F236" s="194">
        <v>2</v>
      </c>
      <c r="G236" s="37">
        <f t="shared" ref="G236" si="582">SUM(D236:E236)</f>
        <v>114</v>
      </c>
      <c r="H236" s="33">
        <f t="shared" ref="H236:H239" si="583">IF(AND(G236=Q236,G236&gt;1),0.5,IF(G236&gt;Q236,1,0))</f>
        <v>0</v>
      </c>
      <c r="I236" s="8"/>
      <c r="J236" s="2"/>
      <c r="K236" s="531" t="s">
        <v>236</v>
      </c>
      <c r="L236" s="532"/>
      <c r="M236" s="3"/>
      <c r="N236" s="207">
        <v>86</v>
      </c>
      <c r="O236" s="208">
        <v>45</v>
      </c>
      <c r="P236" s="194">
        <v>4</v>
      </c>
      <c r="Q236" s="32">
        <f t="shared" ref="Q236:Q239" si="584">N236+O236</f>
        <v>131</v>
      </c>
      <c r="R236" s="33">
        <f t="shared" ref="R236:R239" si="585">IF(AND(Q236=G236,Q236&gt;1),0.5,IF(Q236&gt;G236,1,0))</f>
        <v>1</v>
      </c>
      <c r="S236" s="8"/>
      <c r="T236" s="191"/>
      <c r="U236" s="200" t="s">
        <v>92</v>
      </c>
      <c r="V236" s="201" t="s">
        <v>93</v>
      </c>
      <c r="W236" s="200" t="s">
        <v>93</v>
      </c>
      <c r="X236" s="201" t="s">
        <v>92</v>
      </c>
    </row>
    <row r="237" spans="1:25" x14ac:dyDescent="0.25">
      <c r="A237" s="533"/>
      <c r="B237" s="534"/>
      <c r="C237" s="4"/>
      <c r="D237" s="210">
        <v>84</v>
      </c>
      <c r="E237" s="197">
        <v>31</v>
      </c>
      <c r="F237" s="210">
        <v>3</v>
      </c>
      <c r="G237" s="34">
        <f t="shared" ref="G237:G239" si="586">SUM(D237:E237)</f>
        <v>115</v>
      </c>
      <c r="H237" s="35">
        <f t="shared" si="583"/>
        <v>0.5</v>
      </c>
      <c r="I237" s="8"/>
      <c r="J237" s="2"/>
      <c r="K237" s="533"/>
      <c r="L237" s="534"/>
      <c r="M237" s="4"/>
      <c r="N237" s="210">
        <v>89</v>
      </c>
      <c r="O237" s="197">
        <v>26</v>
      </c>
      <c r="P237" s="210">
        <v>4</v>
      </c>
      <c r="Q237" s="34">
        <f t="shared" si="584"/>
        <v>115</v>
      </c>
      <c r="R237" s="35">
        <f t="shared" si="585"/>
        <v>0.5</v>
      </c>
      <c r="S237" s="8"/>
      <c r="T237" s="191"/>
      <c r="U237" s="202">
        <f t="shared" ref="U237" si="587">I242</f>
        <v>0</v>
      </c>
      <c r="V237" s="203">
        <f t="shared" ref="V237" si="588">S242</f>
        <v>6</v>
      </c>
      <c r="W237" s="202">
        <f t="shared" ref="W237" si="589">S242</f>
        <v>6</v>
      </c>
      <c r="X237" s="203">
        <f t="shared" ref="X237" si="590">I242</f>
        <v>0</v>
      </c>
    </row>
    <row r="238" spans="1:25" ht="15.75" thickBot="1" x14ac:dyDescent="0.3">
      <c r="A238" s="517" t="s">
        <v>244</v>
      </c>
      <c r="B238" s="518"/>
      <c r="C238" s="4"/>
      <c r="D238" s="210">
        <v>80</v>
      </c>
      <c r="E238" s="197">
        <v>33</v>
      </c>
      <c r="F238" s="210">
        <v>2</v>
      </c>
      <c r="G238" s="34">
        <f t="shared" si="586"/>
        <v>113</v>
      </c>
      <c r="H238" s="35">
        <f t="shared" si="583"/>
        <v>1</v>
      </c>
      <c r="I238" s="13">
        <f t="shared" ref="I238" si="591">H240*1000+G240</f>
        <v>1939</v>
      </c>
      <c r="J238" s="2"/>
      <c r="K238" s="517" t="s">
        <v>190</v>
      </c>
      <c r="L238" s="518"/>
      <c r="M238" s="4"/>
      <c r="N238" s="210">
        <v>79</v>
      </c>
      <c r="O238" s="197">
        <v>25</v>
      </c>
      <c r="P238" s="210">
        <v>5</v>
      </c>
      <c r="Q238" s="34">
        <f t="shared" si="584"/>
        <v>104</v>
      </c>
      <c r="R238" s="35">
        <f t="shared" si="585"/>
        <v>0</v>
      </c>
      <c r="S238" s="13">
        <f t="shared" ref="S238" si="592">R240*1000+Q240</f>
        <v>2963</v>
      </c>
      <c r="T238" s="191"/>
      <c r="U238" s="202">
        <f t="shared" ref="U238" si="593">H242</f>
        <v>1.5</v>
      </c>
      <c r="V238" s="203">
        <f t="shared" ref="V238" si="594">R242</f>
        <v>6.5</v>
      </c>
      <c r="W238" s="202">
        <f t="shared" ref="W238" si="595">R242</f>
        <v>6.5</v>
      </c>
      <c r="X238" s="203">
        <f t="shared" ref="X238" si="596">H242</f>
        <v>1.5</v>
      </c>
    </row>
    <row r="239" spans="1:25" x14ac:dyDescent="0.25">
      <c r="A239" s="519"/>
      <c r="B239" s="520"/>
      <c r="C239" s="5"/>
      <c r="D239" s="211">
        <v>70</v>
      </c>
      <c r="E239" s="212">
        <v>27</v>
      </c>
      <c r="F239" s="199">
        <v>3</v>
      </c>
      <c r="G239" s="38">
        <f t="shared" si="586"/>
        <v>97</v>
      </c>
      <c r="H239" s="35">
        <f t="shared" si="583"/>
        <v>0</v>
      </c>
      <c r="I239" s="521">
        <f t="shared" ref="I239" si="597">IF(AND(I238=S238,I238&gt;0.1),1,IF(I238&gt;S238,2,0))</f>
        <v>0</v>
      </c>
      <c r="J239" s="2"/>
      <c r="K239" s="519"/>
      <c r="L239" s="520"/>
      <c r="M239" s="5"/>
      <c r="N239" s="211">
        <v>78</v>
      </c>
      <c r="O239" s="212">
        <v>35</v>
      </c>
      <c r="P239" s="199">
        <v>4</v>
      </c>
      <c r="Q239" s="34">
        <f t="shared" si="584"/>
        <v>113</v>
      </c>
      <c r="R239" s="39">
        <f t="shared" si="585"/>
        <v>1</v>
      </c>
      <c r="S239" s="521">
        <f t="shared" ref="S239" si="598">IF(AND(S238=I238,S238&gt;0.1),1,IF(S238&gt;I238,2,0))</f>
        <v>2</v>
      </c>
      <c r="T239" s="191"/>
      <c r="U239" s="204">
        <f t="shared" ref="U239" si="599">G242</f>
        <v>871</v>
      </c>
      <c r="V239" s="205">
        <f t="shared" ref="V239" si="600">Q242</f>
        <v>949</v>
      </c>
      <c r="W239" s="204">
        <f t="shared" ref="W239" si="601">Q242</f>
        <v>949</v>
      </c>
      <c r="X239" s="205">
        <f t="shared" ref="X239" si="602">G242</f>
        <v>871</v>
      </c>
    </row>
    <row r="240" spans="1:25" ht="16.5" thickBot="1" x14ac:dyDescent="0.3">
      <c r="A240" s="529">
        <v>2</v>
      </c>
      <c r="B240" s="530"/>
      <c r="C240" s="26" t="s">
        <v>12</v>
      </c>
      <c r="D240" s="31">
        <f t="shared" ref="D240" si="603">SUM(D236:D239)</f>
        <v>314</v>
      </c>
      <c r="E240" s="31">
        <f t="shared" ref="E240:H240" si="604">SUM(E236:E239)</f>
        <v>125</v>
      </c>
      <c r="F240" s="31">
        <f t="shared" si="604"/>
        <v>10</v>
      </c>
      <c r="G240" s="31">
        <f t="shared" si="604"/>
        <v>439</v>
      </c>
      <c r="H240" s="30">
        <f t="shared" si="604"/>
        <v>1.5</v>
      </c>
      <c r="I240" s="522">
        <f t="shared" ref="I240" si="605">IF(AND(G240=N240,G240&gt;1),1,IF(G240&gt;N240,2,0))</f>
        <v>2</v>
      </c>
      <c r="J240" s="2"/>
      <c r="K240" s="529">
        <v>2</v>
      </c>
      <c r="L240" s="530"/>
      <c r="M240" s="26" t="s">
        <v>12</v>
      </c>
      <c r="N240" s="31">
        <f t="shared" ref="N240" si="606">SUM(N236:N239)</f>
        <v>332</v>
      </c>
      <c r="O240" s="31">
        <f t="shared" ref="O240:R240" si="607">SUM(O236:O239)</f>
        <v>131</v>
      </c>
      <c r="P240" s="31">
        <f t="shared" si="607"/>
        <v>17</v>
      </c>
      <c r="Q240" s="40">
        <f t="shared" si="607"/>
        <v>463</v>
      </c>
      <c r="R240" s="30">
        <f t="shared" si="607"/>
        <v>2.5</v>
      </c>
      <c r="S240" s="522">
        <f t="shared" ref="S240" si="608">IF(AND(Q240=X240,Q240&gt;1),1,IF(Q240&gt;X240,2,0))</f>
        <v>2</v>
      </c>
      <c r="T240" s="191"/>
    </row>
    <row r="241" spans="1:25" ht="15.75" thickBot="1" x14ac:dyDescent="0.3">
      <c r="A241" s="7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191"/>
    </row>
    <row r="242" spans="1:25" ht="21" thickBot="1" x14ac:dyDescent="0.3">
      <c r="A242" s="17"/>
      <c r="B242" s="18"/>
      <c r="C242" s="19" t="s">
        <v>15</v>
      </c>
      <c r="D242" s="20">
        <f t="shared" ref="D242:H242" si="609">D235+D240</f>
        <v>637</v>
      </c>
      <c r="E242" s="21">
        <f t="shared" si="609"/>
        <v>234</v>
      </c>
      <c r="F242" s="21">
        <f t="shared" si="609"/>
        <v>26</v>
      </c>
      <c r="G242" s="22">
        <f t="shared" si="609"/>
        <v>871</v>
      </c>
      <c r="H242" s="22">
        <f t="shared" si="609"/>
        <v>1.5</v>
      </c>
      <c r="I242" s="23">
        <f t="shared" ref="I242" si="610">I234+I239+J242</f>
        <v>0</v>
      </c>
      <c r="J242" s="206">
        <f t="shared" ref="J242" si="611">IF(AND(G242=Q242,G242&gt;0.1),1,IF(G242&gt;Q242,2,0))</f>
        <v>0</v>
      </c>
      <c r="K242" s="17"/>
      <c r="L242" s="18"/>
      <c r="M242" s="24" t="s">
        <v>15</v>
      </c>
      <c r="N242" s="20">
        <f t="shared" ref="N242:R242" si="612">N235+N240</f>
        <v>672</v>
      </c>
      <c r="O242" s="21">
        <f t="shared" si="612"/>
        <v>277</v>
      </c>
      <c r="P242" s="21">
        <f t="shared" si="612"/>
        <v>24</v>
      </c>
      <c r="Q242" s="22">
        <f t="shared" si="612"/>
        <v>949</v>
      </c>
      <c r="R242" s="22">
        <f t="shared" si="612"/>
        <v>6.5</v>
      </c>
      <c r="S242" s="25">
        <f t="shared" ref="S242" si="613">S234+S239+T242</f>
        <v>6</v>
      </c>
      <c r="T242" s="206">
        <f t="shared" ref="T242" si="614">IF(AND(Q242=G242,Q242&gt;0.1),1,IF(Q242&gt;G242,2,0))</f>
        <v>2</v>
      </c>
    </row>
    <row r="243" spans="1:25" ht="15.75" thickBot="1" x14ac:dyDescent="0.3">
      <c r="A243" s="7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191"/>
    </row>
    <row r="244" spans="1:25" ht="21" thickBot="1" x14ac:dyDescent="0.3">
      <c r="A244" s="109" t="s">
        <v>19</v>
      </c>
      <c r="B244" s="9" t="s">
        <v>16</v>
      </c>
      <c r="C244" s="515"/>
      <c r="D244" s="515"/>
      <c r="E244" s="515"/>
      <c r="F244" s="10"/>
      <c r="G244" s="516" t="s">
        <v>17</v>
      </c>
      <c r="H244" s="516"/>
      <c r="I244" s="23">
        <f t="shared" ref="I244" si="615">IF(AND(I242=S242,I242&gt;0.1),1,IF(I242&gt;S242,2,0))</f>
        <v>0</v>
      </c>
      <c r="J244" s="12"/>
      <c r="K244" s="14" t="s">
        <v>19</v>
      </c>
      <c r="L244" s="9" t="s">
        <v>20</v>
      </c>
      <c r="M244" s="515"/>
      <c r="N244" s="515"/>
      <c r="O244" s="515"/>
      <c r="P244" s="10"/>
      <c r="Q244" s="516" t="s">
        <v>17</v>
      </c>
      <c r="R244" s="516"/>
      <c r="S244" s="23">
        <f t="shared" ref="S244" si="616">IF(AND(S242=I242,S242&gt;0.1),1,IF(S242&gt;I242,2,0))</f>
        <v>2</v>
      </c>
      <c r="T244" s="191"/>
    </row>
    <row r="246" spans="1:25" ht="15.75" thickBot="1" x14ac:dyDescent="0.3"/>
    <row r="247" spans="1:25" ht="23.25" x14ac:dyDescent="0.35">
      <c r="A247" s="6"/>
      <c r="B247" s="523" t="s">
        <v>18</v>
      </c>
      <c r="C247" s="523"/>
      <c r="D247" s="524" t="s">
        <v>0</v>
      </c>
      <c r="E247" s="524"/>
      <c r="F247" s="524"/>
      <c r="G247" s="524"/>
      <c r="H247" s="524"/>
      <c r="I247" s="524"/>
      <c r="J247" s="94">
        <v>12</v>
      </c>
      <c r="K247" s="190" t="s">
        <v>1</v>
      </c>
      <c r="L247" s="525" t="s">
        <v>21</v>
      </c>
      <c r="M247" s="525"/>
      <c r="N247" s="525"/>
      <c r="O247" s="526" t="s">
        <v>2</v>
      </c>
      <c r="P247" s="526"/>
      <c r="Q247" s="527">
        <v>43398</v>
      </c>
      <c r="R247" s="528"/>
      <c r="S247" s="528"/>
      <c r="T247" s="191"/>
    </row>
    <row r="248" spans="1:25" ht="24" thickBot="1" x14ac:dyDescent="0.3">
      <c r="A248" s="7"/>
      <c r="B248" s="16"/>
      <c r="C248" s="16"/>
      <c r="D248" s="15"/>
      <c r="E248" s="15"/>
      <c r="F248" s="15"/>
      <c r="G248" s="15"/>
      <c r="H248" s="15"/>
      <c r="I248" s="1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191"/>
    </row>
    <row r="249" spans="1:25" ht="18.75" thickBot="1" x14ac:dyDescent="0.3">
      <c r="A249" s="1" t="s">
        <v>3</v>
      </c>
      <c r="B249" s="535" t="s">
        <v>149</v>
      </c>
      <c r="C249" s="535"/>
      <c r="D249" s="535"/>
      <c r="E249" s="535"/>
      <c r="F249" s="535"/>
      <c r="G249" s="535"/>
      <c r="H249" s="535"/>
      <c r="I249" s="536"/>
      <c r="J249" s="537">
        <f t="shared" ref="J249" si="617">G265-Q265</f>
        <v>-82</v>
      </c>
      <c r="K249" s="11" t="s">
        <v>4</v>
      </c>
      <c r="L249" s="535" t="s">
        <v>186</v>
      </c>
      <c r="M249" s="535"/>
      <c r="N249" s="535"/>
      <c r="O249" s="535"/>
      <c r="P249" s="535"/>
      <c r="Q249" s="535"/>
      <c r="R249" s="535"/>
      <c r="S249" s="536"/>
      <c r="T249" s="191"/>
    </row>
    <row r="250" spans="1:25" ht="15.75" thickBot="1" x14ac:dyDescent="0.3">
      <c r="A250" s="7"/>
      <c r="B250" s="2"/>
      <c r="C250" s="2"/>
      <c r="D250" s="2"/>
      <c r="E250" s="2"/>
      <c r="F250" s="2"/>
      <c r="G250" s="2"/>
      <c r="H250" s="2"/>
      <c r="I250" s="2"/>
      <c r="J250" s="538"/>
      <c r="K250" s="2"/>
      <c r="L250" s="2"/>
      <c r="M250" s="2"/>
      <c r="N250" s="2"/>
      <c r="O250" s="2"/>
      <c r="P250" s="2"/>
      <c r="Q250" s="2"/>
      <c r="R250" s="2"/>
      <c r="S250" s="2"/>
      <c r="T250" s="191"/>
    </row>
    <row r="251" spans="1:25" x14ac:dyDescent="0.25">
      <c r="A251" s="540" t="s">
        <v>5</v>
      </c>
      <c r="B251" s="541"/>
      <c r="C251" s="542" t="s">
        <v>6</v>
      </c>
      <c r="D251" s="544" t="s">
        <v>7</v>
      </c>
      <c r="E251" s="545"/>
      <c r="F251" s="545"/>
      <c r="G251" s="546"/>
      <c r="H251" s="544" t="s">
        <v>8</v>
      </c>
      <c r="I251" s="546"/>
      <c r="J251" s="538"/>
      <c r="K251" s="540" t="s">
        <v>5</v>
      </c>
      <c r="L251" s="541"/>
      <c r="M251" s="542" t="s">
        <v>6</v>
      </c>
      <c r="N251" s="544" t="s">
        <v>7</v>
      </c>
      <c r="O251" s="545"/>
      <c r="P251" s="545"/>
      <c r="Q251" s="546"/>
      <c r="R251" s="544" t="s">
        <v>8</v>
      </c>
      <c r="S251" s="546"/>
      <c r="T251" s="191"/>
    </row>
    <row r="252" spans="1:25" ht="15.75" thickBot="1" x14ac:dyDescent="0.3">
      <c r="A252" s="547"/>
      <c r="B252" s="548"/>
      <c r="C252" s="543"/>
      <c r="D252" s="110" t="s">
        <v>9</v>
      </c>
      <c r="E252" s="111" t="s">
        <v>10</v>
      </c>
      <c r="F252" s="111" t="s">
        <v>11</v>
      </c>
      <c r="G252" s="112" t="s">
        <v>12</v>
      </c>
      <c r="H252" s="113" t="s">
        <v>13</v>
      </c>
      <c r="I252" s="114" t="s">
        <v>14</v>
      </c>
      <c r="J252" s="539"/>
      <c r="K252" s="547"/>
      <c r="L252" s="548"/>
      <c r="M252" s="543"/>
      <c r="N252" s="110" t="s">
        <v>9</v>
      </c>
      <c r="O252" s="111" t="s">
        <v>10</v>
      </c>
      <c r="P252" s="111" t="s">
        <v>11</v>
      </c>
      <c r="Q252" s="112" t="s">
        <v>12</v>
      </c>
      <c r="R252" s="113" t="s">
        <v>13</v>
      </c>
      <c r="S252" s="114" t="s">
        <v>14</v>
      </c>
      <c r="T252" s="191"/>
    </row>
    <row r="253" spans="1:25" ht="15.75" thickBot="1" x14ac:dyDescent="0.3">
      <c r="A253" s="7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191"/>
    </row>
    <row r="254" spans="1:25" x14ac:dyDescent="0.25">
      <c r="A254" s="555" t="s">
        <v>251</v>
      </c>
      <c r="B254" s="556"/>
      <c r="C254" s="3">
        <v>1</v>
      </c>
      <c r="D254" s="213">
        <v>75</v>
      </c>
      <c r="E254" s="214">
        <v>26</v>
      </c>
      <c r="F254" s="214">
        <v>6</v>
      </c>
      <c r="G254" s="32">
        <f t="shared" ref="G254:G257" si="618">D254+E254</f>
        <v>101</v>
      </c>
      <c r="H254" s="33">
        <f t="shared" ref="H254:H257" si="619">IF(AND(G254=Q254,G254&gt;1),0.5,IF(G254&gt;Q254,1,0))</f>
        <v>0</v>
      </c>
      <c r="I254" s="8"/>
      <c r="J254" s="2"/>
      <c r="K254" s="555" t="s">
        <v>229</v>
      </c>
      <c r="L254" s="556"/>
      <c r="M254" s="3">
        <v>1</v>
      </c>
      <c r="N254" s="213">
        <v>84</v>
      </c>
      <c r="O254" s="214">
        <v>34</v>
      </c>
      <c r="P254" s="214">
        <v>2</v>
      </c>
      <c r="Q254" s="32">
        <f t="shared" ref="Q254" si="620">SUM(N254:O254)</f>
        <v>118</v>
      </c>
      <c r="R254" s="33">
        <f t="shared" ref="R254:R257" si="621">IF(AND(Q254=G254,Q254&gt;1),0.5,IF(Q254&gt;G254,1,0))</f>
        <v>1</v>
      </c>
      <c r="S254" s="8"/>
      <c r="U254" s="195" t="s">
        <v>124</v>
      </c>
      <c r="V254" s="195">
        <f t="shared" ref="V254" si="622">G254</f>
        <v>101</v>
      </c>
      <c r="W254" s="195">
        <f t="shared" ref="W254" si="623">G255</f>
        <v>106</v>
      </c>
      <c r="X254" s="195">
        <f t="shared" ref="X254" si="624">G256</f>
        <v>120</v>
      </c>
      <c r="Y254" s="195">
        <f t="shared" ref="Y254" si="625">G257</f>
        <v>108</v>
      </c>
    </row>
    <row r="255" spans="1:25" x14ac:dyDescent="0.25">
      <c r="A255" s="557"/>
      <c r="B255" s="558"/>
      <c r="C255" s="4">
        <v>2</v>
      </c>
      <c r="D255" s="215">
        <v>79</v>
      </c>
      <c r="E255" s="216">
        <v>27</v>
      </c>
      <c r="F255" s="216">
        <v>7</v>
      </c>
      <c r="G255" s="34">
        <f t="shared" si="618"/>
        <v>106</v>
      </c>
      <c r="H255" s="35">
        <f t="shared" si="619"/>
        <v>0</v>
      </c>
      <c r="I255" s="8"/>
      <c r="J255" s="2"/>
      <c r="K255" s="557"/>
      <c r="L255" s="558"/>
      <c r="M255" s="4">
        <v>2</v>
      </c>
      <c r="N255" s="215">
        <v>90</v>
      </c>
      <c r="O255" s="216">
        <v>34</v>
      </c>
      <c r="P255" s="216">
        <v>1</v>
      </c>
      <c r="Q255" s="34">
        <f t="shared" ref="Q255:Q257" si="626">SUM(N255:O255)</f>
        <v>124</v>
      </c>
      <c r="R255" s="35">
        <f t="shared" si="621"/>
        <v>1</v>
      </c>
      <c r="S255" s="8"/>
      <c r="U255" s="195" t="s">
        <v>125</v>
      </c>
      <c r="V255" s="195">
        <f t="shared" ref="V255" si="627">G259</f>
        <v>122</v>
      </c>
      <c r="W255" s="195">
        <f t="shared" ref="W255" si="628">G260</f>
        <v>134</v>
      </c>
      <c r="X255" s="195">
        <f t="shared" ref="X255" si="629">G261</f>
        <v>128</v>
      </c>
      <c r="Y255" s="195">
        <f t="shared" ref="Y255" si="630">G262</f>
        <v>125</v>
      </c>
    </row>
    <row r="256" spans="1:25" ht="15.75" thickBot="1" x14ac:dyDescent="0.3">
      <c r="A256" s="549" t="s">
        <v>257</v>
      </c>
      <c r="B256" s="550"/>
      <c r="C256" s="4">
        <v>3</v>
      </c>
      <c r="D256" s="215">
        <v>85</v>
      </c>
      <c r="E256" s="216">
        <v>35</v>
      </c>
      <c r="F256" s="216">
        <v>4</v>
      </c>
      <c r="G256" s="34">
        <f t="shared" si="618"/>
        <v>120</v>
      </c>
      <c r="H256" s="35">
        <f t="shared" si="619"/>
        <v>0</v>
      </c>
      <c r="I256" s="13">
        <f t="shared" ref="I256" si="631">H258*1000+G258</f>
        <v>435</v>
      </c>
      <c r="J256" s="2"/>
      <c r="K256" s="549" t="s">
        <v>228</v>
      </c>
      <c r="L256" s="550"/>
      <c r="M256" s="4">
        <v>3</v>
      </c>
      <c r="N256" s="215">
        <v>82</v>
      </c>
      <c r="O256" s="216">
        <v>43</v>
      </c>
      <c r="P256" s="216">
        <v>0</v>
      </c>
      <c r="Q256" s="34">
        <f t="shared" si="626"/>
        <v>125</v>
      </c>
      <c r="R256" s="35">
        <f t="shared" si="621"/>
        <v>1</v>
      </c>
      <c r="S256" s="13">
        <f t="shared" ref="S256" si="632">R258*1000+Q258</f>
        <v>4496</v>
      </c>
      <c r="T256" s="191"/>
      <c r="U256" s="195" t="s">
        <v>126</v>
      </c>
      <c r="V256" s="195">
        <f t="shared" ref="V256" si="633">Q254</f>
        <v>118</v>
      </c>
      <c r="W256" s="195">
        <f t="shared" ref="W256" si="634">Q255</f>
        <v>124</v>
      </c>
      <c r="X256" s="195">
        <f t="shared" ref="X256" si="635">Q256</f>
        <v>125</v>
      </c>
      <c r="Y256" s="195">
        <f t="shared" ref="Y256" si="636">Q257</f>
        <v>129</v>
      </c>
    </row>
    <row r="257" spans="1:25" x14ac:dyDescent="0.25">
      <c r="A257" s="551"/>
      <c r="B257" s="552"/>
      <c r="C257" s="5">
        <v>4</v>
      </c>
      <c r="D257" s="217">
        <v>82</v>
      </c>
      <c r="E257" s="218">
        <v>26</v>
      </c>
      <c r="F257" s="218">
        <v>6</v>
      </c>
      <c r="G257" s="36">
        <f t="shared" si="618"/>
        <v>108</v>
      </c>
      <c r="H257" s="35">
        <f t="shared" si="619"/>
        <v>0</v>
      </c>
      <c r="I257" s="521">
        <f t="shared" ref="I257" si="637">IF(AND(I256=S256,I256&gt;0.1),1,IF(I256&gt;S256,2,0))</f>
        <v>0</v>
      </c>
      <c r="J257" s="2"/>
      <c r="K257" s="551"/>
      <c r="L257" s="552"/>
      <c r="M257" s="5">
        <v>4</v>
      </c>
      <c r="N257" s="217">
        <v>104</v>
      </c>
      <c r="O257" s="218">
        <v>25</v>
      </c>
      <c r="P257" s="218">
        <v>4</v>
      </c>
      <c r="Q257" s="34">
        <f t="shared" si="626"/>
        <v>129</v>
      </c>
      <c r="R257" s="39">
        <f t="shared" si="621"/>
        <v>1</v>
      </c>
      <c r="S257" s="521">
        <f t="shared" ref="S257" si="638">IF(AND(S256=I256,S256&gt;0.1),1,IF(S256&gt;I256,2,0))</f>
        <v>2</v>
      </c>
      <c r="T257" s="191"/>
      <c r="U257" s="195" t="s">
        <v>127</v>
      </c>
      <c r="V257" s="195">
        <f t="shared" ref="V257" si="639">Q259</f>
        <v>121</v>
      </c>
      <c r="W257" s="195">
        <f t="shared" ref="W257" si="640">Q260</f>
        <v>131</v>
      </c>
      <c r="X257" s="195">
        <f t="shared" ref="X257" si="641">Q261</f>
        <v>117</v>
      </c>
      <c r="Y257" s="195">
        <f t="shared" ref="Y257" si="642">Q262</f>
        <v>161</v>
      </c>
    </row>
    <row r="258" spans="1:25" ht="16.5" thickBot="1" x14ac:dyDescent="0.3">
      <c r="A258" s="553"/>
      <c r="B258" s="554"/>
      <c r="C258" s="221" t="s">
        <v>12</v>
      </c>
      <c r="D258" s="222">
        <v>321</v>
      </c>
      <c r="E258" s="223">
        <v>114</v>
      </c>
      <c r="F258" s="223">
        <v>23</v>
      </c>
      <c r="G258" s="29">
        <f t="shared" ref="G258:H258" si="643">SUM(G254:G257)</f>
        <v>435</v>
      </c>
      <c r="H258" s="30">
        <f t="shared" si="643"/>
        <v>0</v>
      </c>
      <c r="I258" s="522">
        <f t="shared" ref="I258" si="644">IF(AND(G258=N258,G258&gt;1),1,IF(G258&gt;N258,2,0))</f>
        <v>2</v>
      </c>
      <c r="J258" s="2"/>
      <c r="K258" s="553"/>
      <c r="L258" s="554"/>
      <c r="M258" s="221" t="s">
        <v>12</v>
      </c>
      <c r="N258" s="222">
        <v>360</v>
      </c>
      <c r="O258" s="223">
        <v>136</v>
      </c>
      <c r="P258" s="223">
        <v>7</v>
      </c>
      <c r="Q258" s="31">
        <f t="shared" ref="Q258:R258" si="645">SUM(Q254:Q257)</f>
        <v>496</v>
      </c>
      <c r="R258" s="30">
        <f t="shared" si="645"/>
        <v>4</v>
      </c>
      <c r="S258" s="522">
        <f t="shared" ref="S258" si="646">IF(AND(Q258=J258,Q258&gt;1),1,IF(Q258&gt;J258,2,0))</f>
        <v>2</v>
      </c>
      <c r="T258" s="191"/>
    </row>
    <row r="259" spans="1:25" x14ac:dyDescent="0.25">
      <c r="A259" s="555" t="s">
        <v>253</v>
      </c>
      <c r="B259" s="556"/>
      <c r="C259" s="3">
        <v>1</v>
      </c>
      <c r="D259" s="213">
        <v>88</v>
      </c>
      <c r="E259" s="214">
        <v>34</v>
      </c>
      <c r="F259" s="214">
        <v>3</v>
      </c>
      <c r="G259" s="37">
        <f t="shared" ref="G259" si="647">SUM(D259:E259)</f>
        <v>122</v>
      </c>
      <c r="H259" s="33">
        <f t="shared" ref="H259:H262" si="648">IF(AND(G259=Q259,G259&gt;1),0.5,IF(G259&gt;Q259,1,0))</f>
        <v>1</v>
      </c>
      <c r="I259" s="8"/>
      <c r="J259" s="2"/>
      <c r="K259" s="555" t="s">
        <v>255</v>
      </c>
      <c r="L259" s="556"/>
      <c r="M259" s="3">
        <v>1</v>
      </c>
      <c r="N259" s="213">
        <v>85</v>
      </c>
      <c r="O259" s="214">
        <v>36</v>
      </c>
      <c r="P259" s="214">
        <v>0</v>
      </c>
      <c r="Q259" s="32">
        <f t="shared" ref="Q259:Q262" si="649">N259+O259</f>
        <v>121</v>
      </c>
      <c r="R259" s="33">
        <f t="shared" ref="R259:R262" si="650">IF(AND(Q259=G259,Q259&gt;1),0.5,IF(Q259&gt;G259,1,0))</f>
        <v>0</v>
      </c>
      <c r="S259" s="8"/>
      <c r="T259" s="191"/>
      <c r="U259" s="200" t="s">
        <v>92</v>
      </c>
      <c r="V259" s="201" t="s">
        <v>93</v>
      </c>
      <c r="W259" s="200" t="s">
        <v>93</v>
      </c>
      <c r="X259" s="201" t="s">
        <v>92</v>
      </c>
    </row>
    <row r="260" spans="1:25" x14ac:dyDescent="0.25">
      <c r="A260" s="557"/>
      <c r="B260" s="558"/>
      <c r="C260" s="4">
        <v>2</v>
      </c>
      <c r="D260" s="215">
        <v>89</v>
      </c>
      <c r="E260" s="216">
        <v>45</v>
      </c>
      <c r="F260" s="216">
        <v>3</v>
      </c>
      <c r="G260" s="34">
        <f t="shared" ref="G260:G262" si="651">SUM(D260:E260)</f>
        <v>134</v>
      </c>
      <c r="H260" s="35">
        <f t="shared" si="648"/>
        <v>1</v>
      </c>
      <c r="I260" s="8"/>
      <c r="J260" s="2"/>
      <c r="K260" s="557"/>
      <c r="L260" s="558"/>
      <c r="M260" s="4">
        <v>2</v>
      </c>
      <c r="N260" s="215">
        <v>79</v>
      </c>
      <c r="O260" s="216">
        <v>52</v>
      </c>
      <c r="P260" s="216">
        <v>1</v>
      </c>
      <c r="Q260" s="34">
        <f t="shared" si="649"/>
        <v>131</v>
      </c>
      <c r="R260" s="35">
        <f t="shared" si="650"/>
        <v>0</v>
      </c>
      <c r="S260" s="8"/>
      <c r="T260" s="191"/>
      <c r="U260" s="202">
        <f t="shared" ref="U260" si="652">I265</f>
        <v>2</v>
      </c>
      <c r="V260" s="203">
        <f t="shared" ref="V260" si="653">S265</f>
        <v>4</v>
      </c>
      <c r="W260" s="202">
        <f t="shared" ref="W260" si="654">S265</f>
        <v>4</v>
      </c>
      <c r="X260" s="203">
        <f t="shared" ref="X260" si="655">I265</f>
        <v>2</v>
      </c>
    </row>
    <row r="261" spans="1:25" ht="15.75" thickBot="1" x14ac:dyDescent="0.3">
      <c r="A261" s="549" t="s">
        <v>254</v>
      </c>
      <c r="B261" s="550"/>
      <c r="C261" s="4">
        <v>3</v>
      </c>
      <c r="D261" s="215">
        <v>84</v>
      </c>
      <c r="E261" s="216">
        <v>44</v>
      </c>
      <c r="F261" s="216">
        <v>1</v>
      </c>
      <c r="G261" s="34">
        <f t="shared" si="651"/>
        <v>128</v>
      </c>
      <c r="H261" s="35">
        <f t="shared" si="648"/>
        <v>1</v>
      </c>
      <c r="I261" s="13">
        <f t="shared" ref="I261" si="656">H263*1000+G263</f>
        <v>3509</v>
      </c>
      <c r="J261" s="2"/>
      <c r="K261" s="549" t="s">
        <v>228</v>
      </c>
      <c r="L261" s="550"/>
      <c r="M261" s="4">
        <v>3</v>
      </c>
      <c r="N261" s="215">
        <v>82</v>
      </c>
      <c r="O261" s="216">
        <v>35</v>
      </c>
      <c r="P261" s="216">
        <v>0</v>
      </c>
      <c r="Q261" s="34">
        <f t="shared" si="649"/>
        <v>117</v>
      </c>
      <c r="R261" s="35">
        <f t="shared" si="650"/>
        <v>0</v>
      </c>
      <c r="S261" s="13">
        <f t="shared" ref="S261" si="657">R263*1000+Q263</f>
        <v>1530</v>
      </c>
      <c r="T261" s="191"/>
      <c r="U261" s="202">
        <f t="shared" ref="U261" si="658">H265</f>
        <v>3</v>
      </c>
      <c r="V261" s="203">
        <f t="shared" ref="V261" si="659">R265</f>
        <v>5</v>
      </c>
      <c r="W261" s="202">
        <f t="shared" ref="W261" si="660">R265</f>
        <v>5</v>
      </c>
      <c r="X261" s="203">
        <f t="shared" ref="X261" si="661">H265</f>
        <v>3</v>
      </c>
    </row>
    <row r="262" spans="1:25" x14ac:dyDescent="0.25">
      <c r="A262" s="551"/>
      <c r="B262" s="552"/>
      <c r="C262" s="5">
        <v>4</v>
      </c>
      <c r="D262" s="217">
        <v>100</v>
      </c>
      <c r="E262" s="218">
        <v>25</v>
      </c>
      <c r="F262" s="218">
        <v>6</v>
      </c>
      <c r="G262" s="38">
        <f t="shared" si="651"/>
        <v>125</v>
      </c>
      <c r="H262" s="35">
        <f t="shared" si="648"/>
        <v>0</v>
      </c>
      <c r="I262" s="521">
        <f t="shared" ref="I262" si="662">IF(AND(I261=S261,I261&gt;0.1),1,IF(I261&gt;S261,2,0))</f>
        <v>2</v>
      </c>
      <c r="J262" s="2"/>
      <c r="K262" s="551"/>
      <c r="L262" s="552"/>
      <c r="M262" s="5">
        <v>4</v>
      </c>
      <c r="N262" s="217">
        <v>98</v>
      </c>
      <c r="O262" s="218">
        <v>63</v>
      </c>
      <c r="P262" s="218">
        <v>0</v>
      </c>
      <c r="Q262" s="34">
        <f t="shared" si="649"/>
        <v>161</v>
      </c>
      <c r="R262" s="39">
        <f t="shared" si="650"/>
        <v>1</v>
      </c>
      <c r="S262" s="521">
        <f t="shared" ref="S262" si="663">IF(AND(S261=I261,S261&gt;0.1),1,IF(S261&gt;I261,2,0))</f>
        <v>0</v>
      </c>
      <c r="T262" s="191"/>
      <c r="U262" s="204">
        <f t="shared" ref="U262" si="664">G265</f>
        <v>944</v>
      </c>
      <c r="V262" s="205">
        <f t="shared" ref="V262" si="665">Q265</f>
        <v>1026</v>
      </c>
      <c r="W262" s="204">
        <f t="shared" ref="W262" si="666">Q265</f>
        <v>1026</v>
      </c>
      <c r="X262" s="205">
        <f t="shared" ref="X262" si="667">G265</f>
        <v>944</v>
      </c>
    </row>
    <row r="263" spans="1:25" ht="16.5" thickBot="1" x14ac:dyDescent="0.3">
      <c r="A263" s="553"/>
      <c r="B263" s="554"/>
      <c r="C263" s="221" t="s">
        <v>12</v>
      </c>
      <c r="D263" s="222">
        <v>361</v>
      </c>
      <c r="E263" s="223">
        <v>148</v>
      </c>
      <c r="F263" s="223">
        <v>13</v>
      </c>
      <c r="G263" s="31">
        <f t="shared" ref="G263:H263" si="668">SUM(G259:G262)</f>
        <v>509</v>
      </c>
      <c r="H263" s="30">
        <f t="shared" si="668"/>
        <v>3</v>
      </c>
      <c r="I263" s="522">
        <f t="shared" ref="I263" si="669">IF(AND(G263=N263,G263&gt;1),1,IF(G263&gt;N263,2,0))</f>
        <v>2</v>
      </c>
      <c r="J263" s="2"/>
      <c r="K263" s="553"/>
      <c r="L263" s="554"/>
      <c r="M263" s="221" t="s">
        <v>12</v>
      </c>
      <c r="N263" s="222">
        <v>344</v>
      </c>
      <c r="O263" s="223">
        <v>186</v>
      </c>
      <c r="P263" s="223">
        <v>1</v>
      </c>
      <c r="Q263" s="40">
        <f t="shared" ref="Q263:R263" si="670">SUM(Q259:Q262)</f>
        <v>530</v>
      </c>
      <c r="R263" s="30">
        <f t="shared" si="670"/>
        <v>1</v>
      </c>
      <c r="S263" s="522">
        <f t="shared" ref="S263" si="671">IF(AND(Q263=X263,Q263&gt;1),1,IF(Q263&gt;X263,2,0))</f>
        <v>2</v>
      </c>
      <c r="T263" s="191"/>
    </row>
    <row r="264" spans="1:25" ht="15.75" thickBot="1" x14ac:dyDescent="0.3">
      <c r="A264" s="7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191"/>
    </row>
    <row r="265" spans="1:25" ht="21" thickBot="1" x14ac:dyDescent="0.3">
      <c r="A265" s="17"/>
      <c r="B265" s="18"/>
      <c r="C265" s="19" t="s">
        <v>15</v>
      </c>
      <c r="D265" s="20">
        <f t="shared" ref="D265:H265" si="672">D258+D263</f>
        <v>682</v>
      </c>
      <c r="E265" s="21">
        <f t="shared" si="672"/>
        <v>262</v>
      </c>
      <c r="F265" s="21">
        <f t="shared" si="672"/>
        <v>36</v>
      </c>
      <c r="G265" s="22">
        <f t="shared" si="672"/>
        <v>944</v>
      </c>
      <c r="H265" s="22">
        <f t="shared" si="672"/>
        <v>3</v>
      </c>
      <c r="I265" s="23">
        <f t="shared" ref="I265" si="673">I257+I262+J265</f>
        <v>2</v>
      </c>
      <c r="J265" s="206">
        <f t="shared" ref="J265" si="674">IF(AND(G265=Q265,G265&gt;0.1),1,IF(G265&gt;Q265,2,0))</f>
        <v>0</v>
      </c>
      <c r="K265" s="17"/>
      <c r="L265" s="18"/>
      <c r="M265" s="24" t="s">
        <v>15</v>
      </c>
      <c r="N265" s="20">
        <f t="shared" ref="N265:R265" si="675">N258+N263</f>
        <v>704</v>
      </c>
      <c r="O265" s="21">
        <f t="shared" si="675"/>
        <v>322</v>
      </c>
      <c r="P265" s="21">
        <f t="shared" si="675"/>
        <v>8</v>
      </c>
      <c r="Q265" s="22">
        <f t="shared" si="675"/>
        <v>1026</v>
      </c>
      <c r="R265" s="22">
        <f t="shared" si="675"/>
        <v>5</v>
      </c>
      <c r="S265" s="25">
        <f t="shared" ref="S265" si="676">S257+S262+T265</f>
        <v>4</v>
      </c>
      <c r="T265" s="206">
        <f t="shared" ref="T265" si="677">IF(AND(Q265=G265,Q265&gt;0.1),1,IF(Q265&gt;G265,2,0))</f>
        <v>2</v>
      </c>
    </row>
    <row r="266" spans="1:25" ht="15.75" thickBot="1" x14ac:dyDescent="0.3">
      <c r="A266" s="7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191"/>
    </row>
    <row r="267" spans="1:25" ht="21" thickBot="1" x14ac:dyDescent="0.3">
      <c r="A267" s="109" t="s">
        <v>19</v>
      </c>
      <c r="B267" s="9" t="s">
        <v>16</v>
      </c>
      <c r="C267" s="515"/>
      <c r="D267" s="515"/>
      <c r="E267" s="515"/>
      <c r="F267" s="10"/>
      <c r="G267" s="516" t="s">
        <v>17</v>
      </c>
      <c r="H267" s="516"/>
      <c r="I267" s="23">
        <f t="shared" ref="I267" si="678">IF(AND(I265=S265,I265&gt;0.1),1,IF(I265&gt;S265,2,0))</f>
        <v>0</v>
      </c>
      <c r="J267" s="12"/>
      <c r="K267" s="14" t="s">
        <v>19</v>
      </c>
      <c r="L267" s="9" t="s">
        <v>20</v>
      </c>
      <c r="M267" s="515"/>
      <c r="N267" s="515"/>
      <c r="O267" s="515"/>
      <c r="P267" s="10"/>
      <c r="Q267" s="516" t="s">
        <v>17</v>
      </c>
      <c r="R267" s="516"/>
      <c r="S267" s="23">
        <f t="shared" ref="S267" si="679">IF(AND(S265=I265,S265&gt;0.1),1,IF(S265&gt;I265,2,0))</f>
        <v>2</v>
      </c>
      <c r="T267" s="191"/>
    </row>
    <row r="268" spans="1:25" ht="23.25" x14ac:dyDescent="0.35">
      <c r="A268" s="6"/>
      <c r="B268" s="523" t="s">
        <v>18</v>
      </c>
      <c r="C268" s="523"/>
      <c r="D268" s="524" t="s">
        <v>0</v>
      </c>
      <c r="E268" s="524"/>
      <c r="F268" s="524"/>
      <c r="G268" s="524"/>
      <c r="H268" s="524"/>
      <c r="I268" s="524"/>
      <c r="J268" s="94">
        <v>13</v>
      </c>
      <c r="K268" s="190" t="s">
        <v>1</v>
      </c>
      <c r="L268" s="525" t="s">
        <v>21</v>
      </c>
      <c r="M268" s="525"/>
      <c r="N268" s="525"/>
      <c r="O268" s="526" t="s">
        <v>2</v>
      </c>
      <c r="P268" s="526"/>
      <c r="Q268" s="527"/>
      <c r="R268" s="528"/>
      <c r="S268" s="528"/>
      <c r="T268" s="191"/>
    </row>
    <row r="269" spans="1:25" ht="24" thickBot="1" x14ac:dyDescent="0.3">
      <c r="A269" s="7"/>
      <c r="B269" s="16"/>
      <c r="C269" s="16"/>
      <c r="D269" s="15"/>
      <c r="E269" s="15"/>
      <c r="F269" s="15"/>
      <c r="G269" s="15"/>
      <c r="H269" s="15"/>
      <c r="I269" s="1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191"/>
    </row>
    <row r="270" spans="1:25" ht="18.75" thickBot="1" x14ac:dyDescent="0.3">
      <c r="A270" s="1" t="s">
        <v>3</v>
      </c>
      <c r="B270" s="535" t="s">
        <v>169</v>
      </c>
      <c r="C270" s="535"/>
      <c r="D270" s="535"/>
      <c r="E270" s="535"/>
      <c r="F270" s="535"/>
      <c r="G270" s="535"/>
      <c r="H270" s="535"/>
      <c r="I270" s="536"/>
      <c r="J270" s="537">
        <f t="shared" ref="J270" si="680">G286-Q286</f>
        <v>170</v>
      </c>
      <c r="K270" s="11" t="s">
        <v>4</v>
      </c>
      <c r="L270" s="535" t="s">
        <v>128</v>
      </c>
      <c r="M270" s="535"/>
      <c r="N270" s="535"/>
      <c r="O270" s="535"/>
      <c r="P270" s="535"/>
      <c r="Q270" s="535"/>
      <c r="R270" s="535"/>
      <c r="S270" s="536"/>
      <c r="T270" s="191"/>
    </row>
    <row r="271" spans="1:25" ht="15.75" thickBot="1" x14ac:dyDescent="0.3">
      <c r="A271" s="7"/>
      <c r="B271" s="2"/>
      <c r="C271" s="2"/>
      <c r="D271" s="2"/>
      <c r="E271" s="2"/>
      <c r="F271" s="2"/>
      <c r="G271" s="2"/>
      <c r="H271" s="2"/>
      <c r="I271" s="2"/>
      <c r="J271" s="538"/>
      <c r="K271" s="2"/>
      <c r="L271" s="2"/>
      <c r="M271" s="2"/>
      <c r="N271" s="2"/>
      <c r="O271" s="2"/>
      <c r="P271" s="2"/>
      <c r="Q271" s="2"/>
      <c r="R271" s="2"/>
      <c r="S271" s="2"/>
      <c r="T271" s="191"/>
    </row>
    <row r="272" spans="1:25" x14ac:dyDescent="0.25">
      <c r="A272" s="540" t="s">
        <v>5</v>
      </c>
      <c r="B272" s="541"/>
      <c r="C272" s="542" t="s">
        <v>6</v>
      </c>
      <c r="D272" s="544" t="s">
        <v>7</v>
      </c>
      <c r="E272" s="545"/>
      <c r="F272" s="545"/>
      <c r="G272" s="546"/>
      <c r="H272" s="544" t="s">
        <v>8</v>
      </c>
      <c r="I272" s="546"/>
      <c r="J272" s="538"/>
      <c r="K272" s="540" t="s">
        <v>5</v>
      </c>
      <c r="L272" s="541"/>
      <c r="M272" s="542" t="s">
        <v>6</v>
      </c>
      <c r="N272" s="544" t="s">
        <v>7</v>
      </c>
      <c r="O272" s="545"/>
      <c r="P272" s="545"/>
      <c r="Q272" s="546"/>
      <c r="R272" s="544" t="s">
        <v>8</v>
      </c>
      <c r="S272" s="546"/>
      <c r="T272" s="191"/>
    </row>
    <row r="273" spans="1:25" ht="15.75" thickBot="1" x14ac:dyDescent="0.3">
      <c r="A273" s="547"/>
      <c r="B273" s="548"/>
      <c r="C273" s="543"/>
      <c r="D273" s="110" t="s">
        <v>9</v>
      </c>
      <c r="E273" s="111" t="s">
        <v>10</v>
      </c>
      <c r="F273" s="111" t="s">
        <v>11</v>
      </c>
      <c r="G273" s="112" t="s">
        <v>12</v>
      </c>
      <c r="H273" s="113" t="s">
        <v>13</v>
      </c>
      <c r="I273" s="114" t="s">
        <v>14</v>
      </c>
      <c r="J273" s="539"/>
      <c r="K273" s="547"/>
      <c r="L273" s="548"/>
      <c r="M273" s="543"/>
      <c r="N273" s="110" t="s">
        <v>9</v>
      </c>
      <c r="O273" s="111" t="s">
        <v>10</v>
      </c>
      <c r="P273" s="111" t="s">
        <v>11</v>
      </c>
      <c r="Q273" s="112" t="s">
        <v>12</v>
      </c>
      <c r="R273" s="113" t="s">
        <v>13</v>
      </c>
      <c r="S273" s="114" t="s">
        <v>14</v>
      </c>
      <c r="T273" s="191"/>
    </row>
    <row r="274" spans="1:25" ht="15.75" thickBot="1" x14ac:dyDescent="0.3">
      <c r="A274" s="7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191"/>
    </row>
    <row r="275" spans="1:25" x14ac:dyDescent="0.25">
      <c r="A275" s="531" t="s">
        <v>196</v>
      </c>
      <c r="B275" s="532"/>
      <c r="C275" s="3">
        <v>1</v>
      </c>
      <c r="D275" s="193">
        <v>97</v>
      </c>
      <c r="E275" s="194">
        <v>52</v>
      </c>
      <c r="F275" s="194">
        <v>3</v>
      </c>
      <c r="G275" s="32">
        <f t="shared" ref="G275:G278" si="681">D275+E275</f>
        <v>149</v>
      </c>
      <c r="H275" s="33">
        <f t="shared" ref="H275:H278" si="682">IF(AND(G275=Q275,G275&gt;1),0.5,IF(G275&gt;Q275,1,0))</f>
        <v>1</v>
      </c>
      <c r="I275" s="8"/>
      <c r="J275" s="2"/>
      <c r="K275" s="531" t="s">
        <v>200</v>
      </c>
      <c r="L275" s="532"/>
      <c r="M275" s="3">
        <v>1</v>
      </c>
      <c r="N275" s="193">
        <v>74</v>
      </c>
      <c r="O275" s="194">
        <v>31</v>
      </c>
      <c r="P275" s="194">
        <v>3</v>
      </c>
      <c r="Q275" s="32">
        <f t="shared" ref="Q275" si="683">SUM(N275:O275)</f>
        <v>105</v>
      </c>
      <c r="R275" s="33">
        <f t="shared" ref="R275:R278" si="684">IF(AND(Q275=G275,Q275&gt;1),0.5,IF(Q275&gt;G275,1,0))</f>
        <v>0</v>
      </c>
      <c r="S275" s="8"/>
      <c r="U275" s="195" t="s">
        <v>124</v>
      </c>
      <c r="V275" s="195">
        <f t="shared" ref="V275" si="685">G275</f>
        <v>149</v>
      </c>
      <c r="W275" s="195">
        <f t="shared" ref="W275" si="686">G276</f>
        <v>124</v>
      </c>
      <c r="X275" s="195">
        <f t="shared" ref="X275" si="687">G277</f>
        <v>130</v>
      </c>
      <c r="Y275" s="195">
        <f t="shared" ref="Y275" si="688">G278</f>
        <v>113</v>
      </c>
    </row>
    <row r="276" spans="1:25" x14ac:dyDescent="0.25">
      <c r="A276" s="533"/>
      <c r="B276" s="534"/>
      <c r="C276" s="4">
        <v>2</v>
      </c>
      <c r="D276" s="196">
        <v>89</v>
      </c>
      <c r="E276" s="197">
        <v>35</v>
      </c>
      <c r="F276" s="197">
        <v>3</v>
      </c>
      <c r="G276" s="34">
        <f t="shared" si="681"/>
        <v>124</v>
      </c>
      <c r="H276" s="35">
        <f t="shared" si="682"/>
        <v>1</v>
      </c>
      <c r="I276" s="8"/>
      <c r="J276" s="2"/>
      <c r="K276" s="533"/>
      <c r="L276" s="534"/>
      <c r="M276" s="4">
        <v>2</v>
      </c>
      <c r="N276" s="196">
        <v>65</v>
      </c>
      <c r="O276" s="197">
        <v>26</v>
      </c>
      <c r="P276" s="197">
        <v>3</v>
      </c>
      <c r="Q276" s="34">
        <f t="shared" ref="Q276:Q278" si="689">SUM(N276:O276)</f>
        <v>91</v>
      </c>
      <c r="R276" s="35">
        <f t="shared" si="684"/>
        <v>0</v>
      </c>
      <c r="S276" s="8"/>
      <c r="U276" s="195" t="s">
        <v>125</v>
      </c>
      <c r="V276" s="195">
        <f t="shared" ref="V276" si="690">G280</f>
        <v>109</v>
      </c>
      <c r="W276" s="195">
        <f t="shared" ref="W276" si="691">G281</f>
        <v>130</v>
      </c>
      <c r="X276" s="195">
        <f t="shared" ref="X276" si="692">G282</f>
        <v>139</v>
      </c>
      <c r="Y276" s="195">
        <f t="shared" ref="Y276" si="693">G283</f>
        <v>92</v>
      </c>
    </row>
    <row r="277" spans="1:25" ht="15.75" thickBot="1" x14ac:dyDescent="0.3">
      <c r="A277" s="517" t="s">
        <v>197</v>
      </c>
      <c r="B277" s="518"/>
      <c r="C277" s="4">
        <v>3</v>
      </c>
      <c r="D277" s="196">
        <v>87</v>
      </c>
      <c r="E277" s="197">
        <v>43</v>
      </c>
      <c r="F277" s="197">
        <v>0</v>
      </c>
      <c r="G277" s="34">
        <f t="shared" si="681"/>
        <v>130</v>
      </c>
      <c r="H277" s="35">
        <f t="shared" si="682"/>
        <v>1</v>
      </c>
      <c r="I277" s="13">
        <f t="shared" ref="I277" si="694">H279*1000+G279</f>
        <v>3516</v>
      </c>
      <c r="J277" s="2"/>
      <c r="K277" s="517" t="s">
        <v>201</v>
      </c>
      <c r="L277" s="518"/>
      <c r="M277" s="4">
        <v>3</v>
      </c>
      <c r="N277" s="196">
        <v>78</v>
      </c>
      <c r="O277" s="197">
        <v>34</v>
      </c>
      <c r="P277" s="197">
        <v>3</v>
      </c>
      <c r="Q277" s="34">
        <f t="shared" si="689"/>
        <v>112</v>
      </c>
      <c r="R277" s="35">
        <f t="shared" si="684"/>
        <v>0</v>
      </c>
      <c r="S277" s="13">
        <f t="shared" ref="S277" si="695">R279*1000+Q279</f>
        <v>1433</v>
      </c>
      <c r="T277" s="191"/>
      <c r="U277" s="195" t="s">
        <v>126</v>
      </c>
      <c r="V277" s="195">
        <f t="shared" ref="V277" si="696">Q275</f>
        <v>105</v>
      </c>
      <c r="W277" s="195">
        <f t="shared" ref="W277" si="697">Q276</f>
        <v>91</v>
      </c>
      <c r="X277" s="195">
        <f t="shared" ref="X277" si="698">Q277</f>
        <v>112</v>
      </c>
      <c r="Y277" s="195">
        <f t="shared" ref="Y277" si="699">Q278</f>
        <v>125</v>
      </c>
    </row>
    <row r="278" spans="1:25" x14ac:dyDescent="0.25">
      <c r="A278" s="519"/>
      <c r="B278" s="520"/>
      <c r="C278" s="5">
        <v>4</v>
      </c>
      <c r="D278" s="198">
        <v>79</v>
      </c>
      <c r="E278" s="199">
        <v>34</v>
      </c>
      <c r="F278" s="199">
        <v>1</v>
      </c>
      <c r="G278" s="36">
        <f t="shared" si="681"/>
        <v>113</v>
      </c>
      <c r="H278" s="35">
        <f t="shared" si="682"/>
        <v>0</v>
      </c>
      <c r="I278" s="521">
        <f t="shared" ref="I278" si="700">IF(AND(I277=S277,I277&gt;0.1),1,IF(I277&gt;S277,2,0))</f>
        <v>2</v>
      </c>
      <c r="J278" s="2"/>
      <c r="K278" s="519"/>
      <c r="L278" s="520"/>
      <c r="M278" s="5">
        <v>4</v>
      </c>
      <c r="N278" s="198">
        <v>90</v>
      </c>
      <c r="O278" s="199">
        <v>35</v>
      </c>
      <c r="P278" s="199">
        <v>4</v>
      </c>
      <c r="Q278" s="34">
        <f t="shared" si="689"/>
        <v>125</v>
      </c>
      <c r="R278" s="39">
        <f t="shared" si="684"/>
        <v>1</v>
      </c>
      <c r="S278" s="521">
        <f t="shared" ref="S278" si="701">IF(AND(S277=I277,S277&gt;0.1),1,IF(S277&gt;I277,2,0))</f>
        <v>0</v>
      </c>
      <c r="T278" s="191"/>
      <c r="U278" s="195" t="s">
        <v>127</v>
      </c>
      <c r="V278" s="195">
        <f t="shared" ref="V278" si="702">Q280</f>
        <v>102</v>
      </c>
      <c r="W278" s="195">
        <f t="shared" ref="W278" si="703">Q281</f>
        <v>92</v>
      </c>
      <c r="X278" s="195">
        <f t="shared" ref="X278" si="704">Q282</f>
        <v>93</v>
      </c>
      <c r="Y278" s="195">
        <f t="shared" ref="Y278" si="705">Q283</f>
        <v>96</v>
      </c>
    </row>
    <row r="279" spans="1:25" ht="16.5" thickBot="1" x14ac:dyDescent="0.3">
      <c r="A279" s="529">
        <v>1</v>
      </c>
      <c r="B279" s="530"/>
      <c r="C279" s="26" t="s">
        <v>12</v>
      </c>
      <c r="D279" s="122">
        <f t="shared" ref="D279" si="706">D275+D276+D277+D278</f>
        <v>352</v>
      </c>
      <c r="E279" s="28">
        <f t="shared" ref="E279:H279" si="707">SUM(E275:E278)</f>
        <v>164</v>
      </c>
      <c r="F279" s="28">
        <f t="shared" si="707"/>
        <v>7</v>
      </c>
      <c r="G279" s="29">
        <f t="shared" si="707"/>
        <v>516</v>
      </c>
      <c r="H279" s="30">
        <f t="shared" si="707"/>
        <v>3</v>
      </c>
      <c r="I279" s="522">
        <f t="shared" ref="I279" si="708">IF(AND(G279=N279,G279&gt;1),1,IF(G279&gt;N279,2,0))</f>
        <v>2</v>
      </c>
      <c r="J279" s="2"/>
      <c r="K279" s="529">
        <v>1</v>
      </c>
      <c r="L279" s="530"/>
      <c r="M279" s="26" t="s">
        <v>12</v>
      </c>
      <c r="N279" s="31">
        <f t="shared" ref="N279" si="709">SUM(N275:N278)</f>
        <v>307</v>
      </c>
      <c r="O279" s="31">
        <f t="shared" ref="O279:R279" si="710">SUM(O275:O278)</f>
        <v>126</v>
      </c>
      <c r="P279" s="31">
        <f t="shared" si="710"/>
        <v>13</v>
      </c>
      <c r="Q279" s="31">
        <f t="shared" si="710"/>
        <v>433</v>
      </c>
      <c r="R279" s="30">
        <f t="shared" si="710"/>
        <v>1</v>
      </c>
      <c r="S279" s="522">
        <f t="shared" ref="S279" si="711">IF(AND(Q279=J279,Q279&gt;1),1,IF(Q279&gt;J279,2,0))</f>
        <v>2</v>
      </c>
      <c r="T279" s="191"/>
    </row>
    <row r="280" spans="1:25" x14ac:dyDescent="0.25">
      <c r="A280" s="531" t="s">
        <v>198</v>
      </c>
      <c r="B280" s="532"/>
      <c r="C280" s="3">
        <v>1</v>
      </c>
      <c r="D280" s="193">
        <v>83</v>
      </c>
      <c r="E280" s="194">
        <v>26</v>
      </c>
      <c r="F280" s="194">
        <v>2</v>
      </c>
      <c r="G280" s="37">
        <f t="shared" ref="G280" si="712">SUM(D280:E280)</f>
        <v>109</v>
      </c>
      <c r="H280" s="33">
        <f t="shared" ref="H280:H283" si="713">IF(AND(G280=Q280,G280&gt;1),0.5,IF(G280&gt;Q280,1,0))</f>
        <v>1</v>
      </c>
      <c r="I280" s="8"/>
      <c r="J280" s="2"/>
      <c r="K280" s="531" t="s">
        <v>202</v>
      </c>
      <c r="L280" s="532"/>
      <c r="M280" s="3">
        <v>1</v>
      </c>
      <c r="N280" s="193">
        <v>77</v>
      </c>
      <c r="O280" s="194">
        <v>25</v>
      </c>
      <c r="P280" s="194">
        <v>5</v>
      </c>
      <c r="Q280" s="32">
        <f t="shared" ref="Q280:Q283" si="714">N280+O280</f>
        <v>102</v>
      </c>
      <c r="R280" s="33">
        <f t="shared" ref="R280:R283" si="715">IF(AND(Q280=G280,Q280&gt;1),0.5,IF(Q280&gt;G280,1,0))</f>
        <v>0</v>
      </c>
      <c r="S280" s="8"/>
      <c r="T280" s="191"/>
      <c r="U280" s="200" t="s">
        <v>92</v>
      </c>
      <c r="V280" s="201" t="s">
        <v>93</v>
      </c>
      <c r="W280" s="200" t="s">
        <v>93</v>
      </c>
      <c r="X280" s="201" t="s">
        <v>92</v>
      </c>
    </row>
    <row r="281" spans="1:25" x14ac:dyDescent="0.25">
      <c r="A281" s="533"/>
      <c r="B281" s="534"/>
      <c r="C281" s="4">
        <v>2</v>
      </c>
      <c r="D281" s="196">
        <v>89</v>
      </c>
      <c r="E281" s="197">
        <v>41</v>
      </c>
      <c r="F281" s="197">
        <v>2</v>
      </c>
      <c r="G281" s="34">
        <f t="shared" ref="G281:G283" si="716">SUM(D281:E281)</f>
        <v>130</v>
      </c>
      <c r="H281" s="35">
        <f t="shared" si="713"/>
        <v>1</v>
      </c>
      <c r="I281" s="8"/>
      <c r="J281" s="2"/>
      <c r="K281" s="533"/>
      <c r="L281" s="534"/>
      <c r="M281" s="4">
        <v>2</v>
      </c>
      <c r="N281" s="196">
        <v>75</v>
      </c>
      <c r="O281" s="197">
        <v>17</v>
      </c>
      <c r="P281" s="197">
        <v>4</v>
      </c>
      <c r="Q281" s="34">
        <f t="shared" si="714"/>
        <v>92</v>
      </c>
      <c r="R281" s="35">
        <f t="shared" si="715"/>
        <v>0</v>
      </c>
      <c r="S281" s="8"/>
      <c r="T281" s="191"/>
      <c r="U281" s="202">
        <f t="shared" ref="U281" si="717">I286</f>
        <v>6</v>
      </c>
      <c r="V281" s="203">
        <f t="shared" ref="V281" si="718">S286</f>
        <v>0</v>
      </c>
      <c r="W281" s="202">
        <f t="shared" ref="W281" si="719">S286</f>
        <v>0</v>
      </c>
      <c r="X281" s="203">
        <f t="shared" ref="X281" si="720">I286</f>
        <v>6</v>
      </c>
    </row>
    <row r="282" spans="1:25" ht="15.75" thickBot="1" x14ac:dyDescent="0.3">
      <c r="A282" s="517" t="s">
        <v>199</v>
      </c>
      <c r="B282" s="518"/>
      <c r="C282" s="4">
        <v>3</v>
      </c>
      <c r="D282" s="196">
        <v>86</v>
      </c>
      <c r="E282" s="197">
        <v>53</v>
      </c>
      <c r="F282" s="197">
        <v>0</v>
      </c>
      <c r="G282" s="34">
        <f t="shared" si="716"/>
        <v>139</v>
      </c>
      <c r="H282" s="35">
        <f t="shared" si="713"/>
        <v>1</v>
      </c>
      <c r="I282" s="13">
        <f t="shared" ref="I282" si="721">H284*1000+G284</f>
        <v>3470</v>
      </c>
      <c r="J282" s="2"/>
      <c r="K282" s="517" t="s">
        <v>203</v>
      </c>
      <c r="L282" s="518"/>
      <c r="M282" s="4">
        <v>3</v>
      </c>
      <c r="N282" s="196">
        <v>71</v>
      </c>
      <c r="O282" s="197">
        <v>22</v>
      </c>
      <c r="P282" s="197">
        <v>5</v>
      </c>
      <c r="Q282" s="34">
        <f t="shared" si="714"/>
        <v>93</v>
      </c>
      <c r="R282" s="35">
        <f t="shared" si="715"/>
        <v>0</v>
      </c>
      <c r="S282" s="13">
        <f t="shared" ref="S282" si="722">R284*1000+Q284</f>
        <v>1383</v>
      </c>
      <c r="T282" s="191"/>
      <c r="U282" s="202">
        <f t="shared" ref="U282" si="723">H286</f>
        <v>6</v>
      </c>
      <c r="V282" s="203">
        <f t="shared" ref="V282" si="724">R286</f>
        <v>2</v>
      </c>
      <c r="W282" s="202">
        <f t="shared" ref="W282" si="725">R286</f>
        <v>2</v>
      </c>
      <c r="X282" s="203">
        <f t="shared" ref="X282" si="726">H286</f>
        <v>6</v>
      </c>
    </row>
    <row r="283" spans="1:25" x14ac:dyDescent="0.25">
      <c r="A283" s="519"/>
      <c r="B283" s="520"/>
      <c r="C283" s="5">
        <v>4</v>
      </c>
      <c r="D283" s="198">
        <v>67</v>
      </c>
      <c r="E283" s="199">
        <v>25</v>
      </c>
      <c r="F283" s="199">
        <v>3</v>
      </c>
      <c r="G283" s="38">
        <f t="shared" si="716"/>
        <v>92</v>
      </c>
      <c r="H283" s="35">
        <f t="shared" si="713"/>
        <v>0</v>
      </c>
      <c r="I283" s="521">
        <f t="shared" ref="I283" si="727">IF(AND(I282=S282,I282&gt;0.1),1,IF(I282&gt;S282,2,0))</f>
        <v>2</v>
      </c>
      <c r="J283" s="2"/>
      <c r="K283" s="519"/>
      <c r="L283" s="520"/>
      <c r="M283" s="5">
        <v>4</v>
      </c>
      <c r="N283" s="198">
        <v>78</v>
      </c>
      <c r="O283" s="199">
        <v>18</v>
      </c>
      <c r="P283" s="199">
        <v>9</v>
      </c>
      <c r="Q283" s="34">
        <f t="shared" si="714"/>
        <v>96</v>
      </c>
      <c r="R283" s="39">
        <f t="shared" si="715"/>
        <v>1</v>
      </c>
      <c r="S283" s="521">
        <f t="shared" ref="S283" si="728">IF(AND(S282=I282,S282&gt;0.1),1,IF(S282&gt;I282,2,0))</f>
        <v>0</v>
      </c>
      <c r="T283" s="191"/>
      <c r="U283" s="204">
        <f t="shared" ref="U283" si="729">G286</f>
        <v>986</v>
      </c>
      <c r="V283" s="205">
        <f t="shared" ref="V283" si="730">Q286</f>
        <v>816</v>
      </c>
      <c r="W283" s="204">
        <f t="shared" ref="W283" si="731">Q286</f>
        <v>816</v>
      </c>
      <c r="X283" s="205">
        <f t="shared" ref="X283" si="732">G286</f>
        <v>986</v>
      </c>
    </row>
    <row r="284" spans="1:25" ht="16.5" thickBot="1" x14ac:dyDescent="0.3">
      <c r="A284" s="529">
        <v>2</v>
      </c>
      <c r="B284" s="530"/>
      <c r="C284" s="26" t="s">
        <v>12</v>
      </c>
      <c r="D284" s="31">
        <f t="shared" ref="D284" si="733">SUM(D280:D283)</f>
        <v>325</v>
      </c>
      <c r="E284" s="31">
        <f t="shared" ref="E284:H284" si="734">SUM(E280:E283)</f>
        <v>145</v>
      </c>
      <c r="F284" s="31">
        <f t="shared" si="734"/>
        <v>7</v>
      </c>
      <c r="G284" s="31">
        <f t="shared" si="734"/>
        <v>470</v>
      </c>
      <c r="H284" s="30">
        <f t="shared" si="734"/>
        <v>3</v>
      </c>
      <c r="I284" s="522">
        <f t="shared" ref="I284" si="735">IF(AND(G284=N284,G284&gt;1),1,IF(G284&gt;N284,2,0))</f>
        <v>2</v>
      </c>
      <c r="J284" s="2"/>
      <c r="K284" s="529">
        <v>2</v>
      </c>
      <c r="L284" s="530"/>
      <c r="M284" s="26" t="s">
        <v>12</v>
      </c>
      <c r="N284" s="31">
        <f t="shared" ref="N284" si="736">SUM(N280:N283)</f>
        <v>301</v>
      </c>
      <c r="O284" s="31">
        <f t="shared" ref="O284:R284" si="737">SUM(O280:O283)</f>
        <v>82</v>
      </c>
      <c r="P284" s="31">
        <f t="shared" si="737"/>
        <v>23</v>
      </c>
      <c r="Q284" s="40">
        <f t="shared" si="737"/>
        <v>383</v>
      </c>
      <c r="R284" s="30">
        <f t="shared" si="737"/>
        <v>1</v>
      </c>
      <c r="S284" s="522">
        <f t="shared" ref="S284" si="738">IF(AND(Q284=X284,Q284&gt;1),1,IF(Q284&gt;X284,2,0))</f>
        <v>2</v>
      </c>
      <c r="T284" s="191"/>
    </row>
    <row r="285" spans="1:25" ht="15.75" thickBot="1" x14ac:dyDescent="0.3">
      <c r="A285" s="7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191"/>
    </row>
    <row r="286" spans="1:25" ht="21" thickBot="1" x14ac:dyDescent="0.3">
      <c r="A286" s="17"/>
      <c r="B286" s="18"/>
      <c r="C286" s="19" t="s">
        <v>15</v>
      </c>
      <c r="D286" s="20">
        <f t="shared" ref="D286:H286" si="739">D279+D284</f>
        <v>677</v>
      </c>
      <c r="E286" s="21">
        <f t="shared" si="739"/>
        <v>309</v>
      </c>
      <c r="F286" s="21">
        <f t="shared" si="739"/>
        <v>14</v>
      </c>
      <c r="G286" s="22">
        <f t="shared" si="739"/>
        <v>986</v>
      </c>
      <c r="H286" s="22">
        <f t="shared" si="739"/>
        <v>6</v>
      </c>
      <c r="I286" s="23">
        <f t="shared" ref="I286" si="740">I278+I283+J286</f>
        <v>6</v>
      </c>
      <c r="J286" s="206">
        <f t="shared" ref="J286" si="741">IF(AND(G286=Q286,G286&gt;0.1),1,IF(G286&gt;Q286,2,0))</f>
        <v>2</v>
      </c>
      <c r="K286" s="17"/>
      <c r="L286" s="18"/>
      <c r="M286" s="24" t="s">
        <v>15</v>
      </c>
      <c r="N286" s="20">
        <f t="shared" ref="N286:R286" si="742">N279+N284</f>
        <v>608</v>
      </c>
      <c r="O286" s="21">
        <f t="shared" si="742"/>
        <v>208</v>
      </c>
      <c r="P286" s="21">
        <f t="shared" si="742"/>
        <v>36</v>
      </c>
      <c r="Q286" s="22">
        <f t="shared" si="742"/>
        <v>816</v>
      </c>
      <c r="R286" s="22">
        <f t="shared" si="742"/>
        <v>2</v>
      </c>
      <c r="S286" s="25">
        <f t="shared" ref="S286" si="743">S278+S283+T286</f>
        <v>0</v>
      </c>
      <c r="T286" s="206">
        <f t="shared" ref="T286" si="744">IF(AND(Q286=G286,Q286&gt;0.1),1,IF(Q286&gt;G286,2,0))</f>
        <v>0</v>
      </c>
    </row>
    <row r="287" spans="1:25" ht="15.75" thickBot="1" x14ac:dyDescent="0.3">
      <c r="A287" s="7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191"/>
    </row>
    <row r="288" spans="1:25" ht="21" thickBot="1" x14ac:dyDescent="0.3">
      <c r="A288" s="109" t="s">
        <v>19</v>
      </c>
      <c r="B288" s="9" t="s">
        <v>16</v>
      </c>
      <c r="C288" s="515"/>
      <c r="D288" s="515"/>
      <c r="E288" s="515"/>
      <c r="F288" s="10"/>
      <c r="G288" s="516" t="s">
        <v>17</v>
      </c>
      <c r="H288" s="516"/>
      <c r="I288" s="23">
        <f t="shared" ref="I288" si="745">IF(AND(I286=S286,I286&gt;0.1),1,IF(I286&gt;S286,2,0))</f>
        <v>2</v>
      </c>
      <c r="J288" s="12"/>
      <c r="K288" s="14" t="s">
        <v>19</v>
      </c>
      <c r="L288" s="9" t="s">
        <v>20</v>
      </c>
      <c r="M288" s="515"/>
      <c r="N288" s="515"/>
      <c r="O288" s="515"/>
      <c r="P288" s="10"/>
      <c r="Q288" s="516" t="s">
        <v>17</v>
      </c>
      <c r="R288" s="516"/>
      <c r="S288" s="23">
        <f t="shared" ref="S288" si="746">IF(AND(S286=I286,S286&gt;0.1),1,IF(S286&gt;I286,2,0))</f>
        <v>0</v>
      </c>
      <c r="T288" s="191"/>
    </row>
    <row r="290" spans="1:25" ht="15.75" thickBot="1" x14ac:dyDescent="0.3"/>
    <row r="291" spans="1:25" ht="23.25" x14ac:dyDescent="0.35">
      <c r="A291" s="6"/>
      <c r="B291" s="523" t="s">
        <v>18</v>
      </c>
      <c r="C291" s="523"/>
      <c r="D291" s="524" t="s">
        <v>0</v>
      </c>
      <c r="E291" s="524"/>
      <c r="F291" s="524"/>
      <c r="G291" s="524"/>
      <c r="H291" s="524"/>
      <c r="I291" s="524"/>
      <c r="J291" s="94">
        <v>14</v>
      </c>
      <c r="K291" s="190" t="s">
        <v>1</v>
      </c>
      <c r="L291" s="525" t="s">
        <v>21</v>
      </c>
      <c r="M291" s="525"/>
      <c r="N291" s="525"/>
      <c r="O291" s="526" t="s">
        <v>2</v>
      </c>
      <c r="P291" s="526"/>
      <c r="Q291" s="527"/>
      <c r="R291" s="528"/>
      <c r="S291" s="528"/>
      <c r="T291" s="191"/>
    </row>
    <row r="292" spans="1:25" ht="24" thickBot="1" x14ac:dyDescent="0.3">
      <c r="A292" s="7"/>
      <c r="B292" s="16"/>
      <c r="C292" s="16"/>
      <c r="D292" s="15"/>
      <c r="E292" s="15"/>
      <c r="F292" s="15"/>
      <c r="G292" s="15"/>
      <c r="H292" s="15"/>
      <c r="I292" s="15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191"/>
    </row>
    <row r="293" spans="1:25" ht="18.75" thickBot="1" x14ac:dyDescent="0.3">
      <c r="A293" s="1" t="s">
        <v>3</v>
      </c>
      <c r="B293" s="535" t="s">
        <v>120</v>
      </c>
      <c r="C293" s="535"/>
      <c r="D293" s="535"/>
      <c r="E293" s="535"/>
      <c r="F293" s="535"/>
      <c r="G293" s="535"/>
      <c r="H293" s="535"/>
      <c r="I293" s="536"/>
      <c r="J293" s="537">
        <f t="shared" ref="J293" si="747">G309-Q309</f>
        <v>-35</v>
      </c>
      <c r="K293" s="11" t="s">
        <v>4</v>
      </c>
      <c r="L293" s="535" t="s">
        <v>150</v>
      </c>
      <c r="M293" s="535"/>
      <c r="N293" s="535"/>
      <c r="O293" s="535"/>
      <c r="P293" s="535"/>
      <c r="Q293" s="535"/>
      <c r="R293" s="535"/>
      <c r="S293" s="536"/>
      <c r="T293" s="191"/>
    </row>
    <row r="294" spans="1:25" ht="15.75" thickBot="1" x14ac:dyDescent="0.3">
      <c r="A294" s="7"/>
      <c r="B294" s="2"/>
      <c r="C294" s="2"/>
      <c r="D294" s="2"/>
      <c r="E294" s="2"/>
      <c r="F294" s="2"/>
      <c r="G294" s="2"/>
      <c r="H294" s="2"/>
      <c r="I294" s="2"/>
      <c r="J294" s="538"/>
      <c r="K294" s="2"/>
      <c r="L294" s="2"/>
      <c r="M294" s="2"/>
      <c r="N294" s="2"/>
      <c r="O294" s="2"/>
      <c r="P294" s="2"/>
      <c r="Q294" s="2"/>
      <c r="R294" s="2"/>
      <c r="S294" s="2"/>
      <c r="T294" s="191"/>
    </row>
    <row r="295" spans="1:25" x14ac:dyDescent="0.25">
      <c r="A295" s="540" t="s">
        <v>5</v>
      </c>
      <c r="B295" s="541"/>
      <c r="C295" s="542" t="s">
        <v>6</v>
      </c>
      <c r="D295" s="544" t="s">
        <v>7</v>
      </c>
      <c r="E295" s="545"/>
      <c r="F295" s="545"/>
      <c r="G295" s="546"/>
      <c r="H295" s="544" t="s">
        <v>8</v>
      </c>
      <c r="I295" s="546"/>
      <c r="J295" s="538"/>
      <c r="K295" s="540" t="s">
        <v>5</v>
      </c>
      <c r="L295" s="541"/>
      <c r="M295" s="542" t="s">
        <v>6</v>
      </c>
      <c r="N295" s="544" t="s">
        <v>7</v>
      </c>
      <c r="O295" s="545"/>
      <c r="P295" s="545"/>
      <c r="Q295" s="546"/>
      <c r="R295" s="544" t="s">
        <v>8</v>
      </c>
      <c r="S295" s="546"/>
      <c r="T295" s="191"/>
    </row>
    <row r="296" spans="1:25" ht="15.75" thickBot="1" x14ac:dyDescent="0.3">
      <c r="A296" s="547"/>
      <c r="B296" s="548"/>
      <c r="C296" s="543"/>
      <c r="D296" s="110" t="s">
        <v>9</v>
      </c>
      <c r="E296" s="111" t="s">
        <v>10</v>
      </c>
      <c r="F296" s="111" t="s">
        <v>11</v>
      </c>
      <c r="G296" s="112" t="s">
        <v>12</v>
      </c>
      <c r="H296" s="113" t="s">
        <v>13</v>
      </c>
      <c r="I296" s="114" t="s">
        <v>14</v>
      </c>
      <c r="J296" s="539"/>
      <c r="K296" s="547"/>
      <c r="L296" s="548"/>
      <c r="M296" s="543"/>
      <c r="N296" s="110" t="s">
        <v>9</v>
      </c>
      <c r="O296" s="111" t="s">
        <v>10</v>
      </c>
      <c r="P296" s="111" t="s">
        <v>11</v>
      </c>
      <c r="Q296" s="112" t="s">
        <v>12</v>
      </c>
      <c r="R296" s="113" t="s">
        <v>13</v>
      </c>
      <c r="S296" s="114" t="s">
        <v>14</v>
      </c>
      <c r="T296" s="191"/>
    </row>
    <row r="297" spans="1:25" ht="15.75" thickBot="1" x14ac:dyDescent="0.3">
      <c r="A297" s="7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191"/>
    </row>
    <row r="298" spans="1:25" x14ac:dyDescent="0.25">
      <c r="A298" s="531" t="s">
        <v>210</v>
      </c>
      <c r="B298" s="532"/>
      <c r="C298" s="3"/>
      <c r="D298" s="193">
        <v>86</v>
      </c>
      <c r="E298" s="194">
        <v>41</v>
      </c>
      <c r="F298" s="194">
        <v>1</v>
      </c>
      <c r="G298" s="32">
        <f t="shared" ref="G298:G301" si="748">D298+E298</f>
        <v>127</v>
      </c>
      <c r="H298" s="33">
        <f t="shared" ref="H298:H301" si="749">IF(AND(G298=Q298,G298&gt;1),0.5,IF(G298&gt;Q298,1,0))</f>
        <v>0</v>
      </c>
      <c r="I298" s="8"/>
      <c r="J298" s="2"/>
      <c r="K298" s="531" t="s">
        <v>192</v>
      </c>
      <c r="L298" s="532"/>
      <c r="M298" s="3"/>
      <c r="N298" s="193">
        <v>91</v>
      </c>
      <c r="O298" s="194">
        <v>41</v>
      </c>
      <c r="P298" s="194">
        <v>2</v>
      </c>
      <c r="Q298" s="32">
        <f t="shared" ref="Q298" si="750">SUM(N298:O298)</f>
        <v>132</v>
      </c>
      <c r="R298" s="33">
        <f t="shared" ref="R298:R301" si="751">IF(AND(Q298=G298,Q298&gt;1),0.5,IF(Q298&gt;G298,1,0))</f>
        <v>1</v>
      </c>
      <c r="S298" s="8"/>
      <c r="U298" s="195" t="s">
        <v>124</v>
      </c>
      <c r="V298" s="195">
        <f t="shared" ref="V298" si="752">G298</f>
        <v>127</v>
      </c>
      <c r="W298" s="195">
        <f t="shared" ref="W298" si="753">G299</f>
        <v>123</v>
      </c>
      <c r="X298" s="195">
        <f t="shared" ref="X298" si="754">G300</f>
        <v>124</v>
      </c>
      <c r="Y298" s="195">
        <f t="shared" ref="Y298" si="755">G301</f>
        <v>123</v>
      </c>
    </row>
    <row r="299" spans="1:25" x14ac:dyDescent="0.25">
      <c r="A299" s="533"/>
      <c r="B299" s="534"/>
      <c r="C299" s="4"/>
      <c r="D299" s="196">
        <v>90</v>
      </c>
      <c r="E299" s="197">
        <v>33</v>
      </c>
      <c r="F299" s="197">
        <v>1</v>
      </c>
      <c r="G299" s="34">
        <f t="shared" si="748"/>
        <v>123</v>
      </c>
      <c r="H299" s="35">
        <f t="shared" si="749"/>
        <v>0</v>
      </c>
      <c r="I299" s="8"/>
      <c r="J299" s="2"/>
      <c r="K299" s="533"/>
      <c r="L299" s="534"/>
      <c r="M299" s="4"/>
      <c r="N299" s="196">
        <v>90</v>
      </c>
      <c r="O299" s="197">
        <v>35</v>
      </c>
      <c r="P299" s="197">
        <v>2</v>
      </c>
      <c r="Q299" s="34">
        <f t="shared" ref="Q299:Q301" si="756">SUM(N299:O299)</f>
        <v>125</v>
      </c>
      <c r="R299" s="35">
        <f t="shared" si="751"/>
        <v>1</v>
      </c>
      <c r="S299" s="8"/>
      <c r="U299" s="195" t="s">
        <v>125</v>
      </c>
      <c r="V299" s="195">
        <f t="shared" ref="V299" si="757">G303</f>
        <v>125</v>
      </c>
      <c r="W299" s="195">
        <f t="shared" ref="W299" si="758">G304</f>
        <v>113</v>
      </c>
      <c r="X299" s="195">
        <f t="shared" ref="X299" si="759">G305</f>
        <v>119</v>
      </c>
      <c r="Y299" s="195">
        <f t="shared" ref="Y299" si="760">G306</f>
        <v>136</v>
      </c>
    </row>
    <row r="300" spans="1:25" ht="15.75" thickBot="1" x14ac:dyDescent="0.3">
      <c r="A300" s="517" t="s">
        <v>211</v>
      </c>
      <c r="B300" s="518"/>
      <c r="C300" s="4"/>
      <c r="D300" s="196">
        <v>81</v>
      </c>
      <c r="E300" s="197">
        <v>43</v>
      </c>
      <c r="F300" s="197">
        <v>1</v>
      </c>
      <c r="G300" s="34">
        <f t="shared" si="748"/>
        <v>124</v>
      </c>
      <c r="H300" s="35">
        <f t="shared" si="749"/>
        <v>0</v>
      </c>
      <c r="I300" s="13">
        <f t="shared" ref="I300" si="761">H302*1000+G302</f>
        <v>1497</v>
      </c>
      <c r="J300" s="2"/>
      <c r="K300" s="517" t="s">
        <v>193</v>
      </c>
      <c r="L300" s="518"/>
      <c r="M300" s="4"/>
      <c r="N300" s="196">
        <v>97</v>
      </c>
      <c r="O300" s="197">
        <v>45</v>
      </c>
      <c r="P300" s="197">
        <v>2</v>
      </c>
      <c r="Q300" s="34">
        <f t="shared" si="756"/>
        <v>142</v>
      </c>
      <c r="R300" s="35">
        <f t="shared" si="751"/>
        <v>1</v>
      </c>
      <c r="S300" s="13">
        <f t="shared" ref="S300" si="762">R302*1000+Q302</f>
        <v>3510</v>
      </c>
      <c r="T300" s="191"/>
      <c r="U300" s="195" t="s">
        <v>126</v>
      </c>
      <c r="V300" s="195">
        <f t="shared" ref="V300" si="763">Q298</f>
        <v>132</v>
      </c>
      <c r="W300" s="195">
        <f t="shared" ref="W300" si="764">Q299</f>
        <v>125</v>
      </c>
      <c r="X300" s="195">
        <f t="shared" ref="X300" si="765">Q300</f>
        <v>142</v>
      </c>
      <c r="Y300" s="195">
        <f t="shared" ref="Y300" si="766">Q301</f>
        <v>111</v>
      </c>
    </row>
    <row r="301" spans="1:25" x14ac:dyDescent="0.25">
      <c r="A301" s="519"/>
      <c r="B301" s="520"/>
      <c r="C301" s="5"/>
      <c r="D301" s="198">
        <v>91</v>
      </c>
      <c r="E301" s="199">
        <v>32</v>
      </c>
      <c r="F301" s="199">
        <v>1</v>
      </c>
      <c r="G301" s="36">
        <f t="shared" si="748"/>
        <v>123</v>
      </c>
      <c r="H301" s="35">
        <f t="shared" si="749"/>
        <v>1</v>
      </c>
      <c r="I301" s="521">
        <f t="shared" ref="I301" si="767">IF(AND(I300=S300,I300&gt;0.1),1,IF(I300&gt;S300,2,0))</f>
        <v>0</v>
      </c>
      <c r="J301" s="2"/>
      <c r="K301" s="519"/>
      <c r="L301" s="520"/>
      <c r="M301" s="5"/>
      <c r="N301" s="198">
        <v>77</v>
      </c>
      <c r="O301" s="199">
        <v>34</v>
      </c>
      <c r="P301" s="199">
        <v>2</v>
      </c>
      <c r="Q301" s="34">
        <f t="shared" si="756"/>
        <v>111</v>
      </c>
      <c r="R301" s="39">
        <f t="shared" si="751"/>
        <v>0</v>
      </c>
      <c r="S301" s="521">
        <f t="shared" ref="S301" si="768">IF(AND(S300=I300,S300&gt;0.1),1,IF(S300&gt;I300,2,0))</f>
        <v>2</v>
      </c>
      <c r="T301" s="191"/>
      <c r="U301" s="195" t="s">
        <v>127</v>
      </c>
      <c r="V301" s="195">
        <f t="shared" ref="V301" si="769">Q303</f>
        <v>140</v>
      </c>
      <c r="W301" s="195">
        <f t="shared" ref="W301" si="770">Q304</f>
        <v>122</v>
      </c>
      <c r="X301" s="195">
        <f t="shared" ref="X301" si="771">Q305</f>
        <v>134</v>
      </c>
      <c r="Y301" s="195">
        <f t="shared" ref="Y301" si="772">Q306</f>
        <v>119</v>
      </c>
    </row>
    <row r="302" spans="1:25" ht="16.5" thickBot="1" x14ac:dyDescent="0.3">
      <c r="A302" s="529">
        <v>1</v>
      </c>
      <c r="B302" s="530"/>
      <c r="C302" s="26" t="s">
        <v>12</v>
      </c>
      <c r="D302" s="27">
        <f t="shared" ref="D302" si="773">D298+D299+D300+D301</f>
        <v>348</v>
      </c>
      <c r="E302" s="28">
        <f t="shared" ref="E302:H302" si="774">SUM(E298:E301)</f>
        <v>149</v>
      </c>
      <c r="F302" s="28">
        <f t="shared" si="774"/>
        <v>4</v>
      </c>
      <c r="G302" s="29">
        <f t="shared" si="774"/>
        <v>497</v>
      </c>
      <c r="H302" s="30">
        <f t="shared" si="774"/>
        <v>1</v>
      </c>
      <c r="I302" s="522">
        <f t="shared" ref="I302" si="775">IF(AND(G302=N302,G302&gt;1),1,IF(G302&gt;N302,2,0))</f>
        <v>2</v>
      </c>
      <c r="J302" s="2"/>
      <c r="K302" s="529">
        <v>1</v>
      </c>
      <c r="L302" s="530"/>
      <c r="M302" s="26" t="s">
        <v>12</v>
      </c>
      <c r="N302" s="31">
        <f t="shared" ref="N302" si="776">SUM(N298:N301)</f>
        <v>355</v>
      </c>
      <c r="O302" s="31">
        <f t="shared" ref="O302:R302" si="777">SUM(O298:O301)</f>
        <v>155</v>
      </c>
      <c r="P302" s="31">
        <f t="shared" si="777"/>
        <v>8</v>
      </c>
      <c r="Q302" s="31">
        <f t="shared" si="777"/>
        <v>510</v>
      </c>
      <c r="R302" s="30">
        <f t="shared" si="777"/>
        <v>3</v>
      </c>
      <c r="S302" s="522">
        <f t="shared" ref="S302" si="778">IF(AND(Q302=J302,Q302&gt;1),1,IF(Q302&gt;J302,2,0))</f>
        <v>2</v>
      </c>
      <c r="T302" s="191"/>
    </row>
    <row r="303" spans="1:25" x14ac:dyDescent="0.25">
      <c r="A303" s="531" t="s">
        <v>208</v>
      </c>
      <c r="B303" s="532"/>
      <c r="C303" s="3"/>
      <c r="D303" s="193">
        <v>91</v>
      </c>
      <c r="E303" s="194">
        <v>34</v>
      </c>
      <c r="F303" s="194">
        <v>2</v>
      </c>
      <c r="G303" s="37">
        <f t="shared" ref="G303" si="779">SUM(D303:E303)</f>
        <v>125</v>
      </c>
      <c r="H303" s="33">
        <f t="shared" ref="H303:H306" si="780">IF(AND(G303=Q303,G303&gt;1),0.5,IF(G303&gt;Q303,1,0))</f>
        <v>0</v>
      </c>
      <c r="I303" s="8"/>
      <c r="J303" s="2"/>
      <c r="K303" s="531" t="s">
        <v>194</v>
      </c>
      <c r="L303" s="532"/>
      <c r="M303" s="3"/>
      <c r="N303" s="193">
        <v>98</v>
      </c>
      <c r="O303" s="194">
        <v>42</v>
      </c>
      <c r="P303" s="194">
        <v>1</v>
      </c>
      <c r="Q303" s="32">
        <f t="shared" ref="Q303:Q306" si="781">N303+O303</f>
        <v>140</v>
      </c>
      <c r="R303" s="33">
        <f t="shared" ref="R303:R306" si="782">IF(AND(Q303=G303,Q303&gt;1),0.5,IF(Q303&gt;G303,1,0))</f>
        <v>1</v>
      </c>
      <c r="S303" s="8"/>
      <c r="T303" s="191"/>
      <c r="U303" s="200" t="s">
        <v>92</v>
      </c>
      <c r="V303" s="201" t="s">
        <v>93</v>
      </c>
      <c r="W303" s="200" t="s">
        <v>93</v>
      </c>
      <c r="X303" s="201" t="s">
        <v>92</v>
      </c>
    </row>
    <row r="304" spans="1:25" x14ac:dyDescent="0.25">
      <c r="A304" s="533"/>
      <c r="B304" s="534"/>
      <c r="C304" s="4"/>
      <c r="D304" s="196">
        <v>82</v>
      </c>
      <c r="E304" s="197">
        <v>31</v>
      </c>
      <c r="F304" s="197">
        <v>2</v>
      </c>
      <c r="G304" s="34">
        <f t="shared" ref="G304:G306" si="783">SUM(D304:E304)</f>
        <v>113</v>
      </c>
      <c r="H304" s="35">
        <f t="shared" si="780"/>
        <v>0</v>
      </c>
      <c r="I304" s="8"/>
      <c r="J304" s="2"/>
      <c r="K304" s="533"/>
      <c r="L304" s="534"/>
      <c r="M304" s="4"/>
      <c r="N304" s="196">
        <v>78</v>
      </c>
      <c r="O304" s="197">
        <v>44</v>
      </c>
      <c r="P304" s="197">
        <v>1</v>
      </c>
      <c r="Q304" s="34">
        <f t="shared" si="781"/>
        <v>122</v>
      </c>
      <c r="R304" s="35">
        <f t="shared" si="782"/>
        <v>1</v>
      </c>
      <c r="S304" s="8"/>
      <c r="T304" s="191"/>
      <c r="U304" s="202">
        <f t="shared" ref="U304" si="784">I309</f>
        <v>0</v>
      </c>
      <c r="V304" s="203">
        <f t="shared" ref="V304" si="785">S309</f>
        <v>6</v>
      </c>
      <c r="W304" s="202">
        <f t="shared" ref="W304" si="786">S309</f>
        <v>6</v>
      </c>
      <c r="X304" s="203">
        <f t="shared" ref="X304" si="787">I309</f>
        <v>0</v>
      </c>
    </row>
    <row r="305" spans="1:25" ht="15.75" thickBot="1" x14ac:dyDescent="0.3">
      <c r="A305" s="517" t="s">
        <v>209</v>
      </c>
      <c r="B305" s="518"/>
      <c r="C305" s="4"/>
      <c r="D305" s="196">
        <v>83</v>
      </c>
      <c r="E305" s="197">
        <v>36</v>
      </c>
      <c r="F305" s="197">
        <v>2</v>
      </c>
      <c r="G305" s="34">
        <f t="shared" si="783"/>
        <v>119</v>
      </c>
      <c r="H305" s="35">
        <f t="shared" si="780"/>
        <v>0</v>
      </c>
      <c r="I305" s="13">
        <f t="shared" ref="I305" si="788">H307*1000+G307</f>
        <v>1493</v>
      </c>
      <c r="J305" s="2"/>
      <c r="K305" s="517" t="s">
        <v>195</v>
      </c>
      <c r="L305" s="518"/>
      <c r="M305" s="4"/>
      <c r="N305" s="196">
        <v>92</v>
      </c>
      <c r="O305" s="197">
        <v>42</v>
      </c>
      <c r="P305" s="197">
        <v>1</v>
      </c>
      <c r="Q305" s="34">
        <f t="shared" si="781"/>
        <v>134</v>
      </c>
      <c r="R305" s="35">
        <f t="shared" si="782"/>
        <v>1</v>
      </c>
      <c r="S305" s="13">
        <f t="shared" ref="S305" si="789">R307*1000+Q307</f>
        <v>3515</v>
      </c>
      <c r="T305" s="191"/>
      <c r="U305" s="202">
        <f t="shared" ref="U305" si="790">H309</f>
        <v>2</v>
      </c>
      <c r="V305" s="203">
        <f t="shared" ref="V305" si="791">R309</f>
        <v>6</v>
      </c>
      <c r="W305" s="202">
        <f t="shared" ref="W305" si="792">R309</f>
        <v>6</v>
      </c>
      <c r="X305" s="203">
        <f t="shared" ref="X305" si="793">H309</f>
        <v>2</v>
      </c>
    </row>
    <row r="306" spans="1:25" x14ac:dyDescent="0.25">
      <c r="A306" s="519"/>
      <c r="B306" s="520"/>
      <c r="C306" s="5"/>
      <c r="D306" s="198">
        <v>93</v>
      </c>
      <c r="E306" s="199">
        <v>43</v>
      </c>
      <c r="F306" s="199">
        <v>2</v>
      </c>
      <c r="G306" s="38">
        <f t="shared" si="783"/>
        <v>136</v>
      </c>
      <c r="H306" s="35">
        <f t="shared" si="780"/>
        <v>1</v>
      </c>
      <c r="I306" s="521">
        <f t="shared" ref="I306" si="794">IF(AND(I305=S305,I305&gt;0.1),1,IF(I305&gt;S305,2,0))</f>
        <v>0</v>
      </c>
      <c r="J306" s="2"/>
      <c r="K306" s="519"/>
      <c r="L306" s="520"/>
      <c r="M306" s="5"/>
      <c r="N306" s="198">
        <v>84</v>
      </c>
      <c r="O306" s="199">
        <v>35</v>
      </c>
      <c r="P306" s="199">
        <v>2</v>
      </c>
      <c r="Q306" s="34">
        <f t="shared" si="781"/>
        <v>119</v>
      </c>
      <c r="R306" s="39">
        <f t="shared" si="782"/>
        <v>0</v>
      </c>
      <c r="S306" s="521">
        <f t="shared" ref="S306" si="795">IF(AND(S305=I305,S305&gt;0.1),1,IF(S305&gt;I305,2,0))</f>
        <v>2</v>
      </c>
      <c r="T306" s="191"/>
      <c r="U306" s="204">
        <f t="shared" ref="U306" si="796">G309</f>
        <v>990</v>
      </c>
      <c r="V306" s="205">
        <f t="shared" ref="V306" si="797">Q309</f>
        <v>1025</v>
      </c>
      <c r="W306" s="204">
        <f t="shared" ref="W306" si="798">Q309</f>
        <v>1025</v>
      </c>
      <c r="X306" s="205">
        <f t="shared" ref="X306" si="799">G309</f>
        <v>990</v>
      </c>
    </row>
    <row r="307" spans="1:25" ht="16.5" thickBot="1" x14ac:dyDescent="0.3">
      <c r="A307" s="529">
        <v>2</v>
      </c>
      <c r="B307" s="530"/>
      <c r="C307" s="26" t="s">
        <v>12</v>
      </c>
      <c r="D307" s="31">
        <f t="shared" ref="D307" si="800">SUM(D303:D306)</f>
        <v>349</v>
      </c>
      <c r="E307" s="31">
        <f t="shared" ref="E307:H307" si="801">SUM(E303:E306)</f>
        <v>144</v>
      </c>
      <c r="F307" s="31">
        <f t="shared" si="801"/>
        <v>8</v>
      </c>
      <c r="G307" s="31">
        <f t="shared" si="801"/>
        <v>493</v>
      </c>
      <c r="H307" s="30">
        <f t="shared" si="801"/>
        <v>1</v>
      </c>
      <c r="I307" s="522">
        <f t="shared" ref="I307" si="802">IF(AND(G307=N307,G307&gt;1),1,IF(G307&gt;N307,2,0))</f>
        <v>2</v>
      </c>
      <c r="J307" s="2"/>
      <c r="K307" s="529">
        <v>2</v>
      </c>
      <c r="L307" s="530"/>
      <c r="M307" s="26" t="s">
        <v>12</v>
      </c>
      <c r="N307" s="31">
        <f t="shared" ref="N307" si="803">SUM(N303:N306)</f>
        <v>352</v>
      </c>
      <c r="O307" s="31">
        <f t="shared" ref="O307:R307" si="804">SUM(O303:O306)</f>
        <v>163</v>
      </c>
      <c r="P307" s="31">
        <f t="shared" si="804"/>
        <v>5</v>
      </c>
      <c r="Q307" s="40">
        <f t="shared" si="804"/>
        <v>515</v>
      </c>
      <c r="R307" s="30">
        <f t="shared" si="804"/>
        <v>3</v>
      </c>
      <c r="S307" s="522">
        <f t="shared" ref="S307" si="805">IF(AND(Q307=X307,Q307&gt;1),1,IF(Q307&gt;X307,2,0))</f>
        <v>2</v>
      </c>
      <c r="T307" s="191"/>
    </row>
    <row r="308" spans="1:25" ht="15.75" thickBot="1" x14ac:dyDescent="0.3">
      <c r="A308" s="7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191"/>
    </row>
    <row r="309" spans="1:25" ht="21" thickBot="1" x14ac:dyDescent="0.3">
      <c r="A309" s="17"/>
      <c r="B309" s="18"/>
      <c r="C309" s="19" t="s">
        <v>15</v>
      </c>
      <c r="D309" s="20">
        <f t="shared" ref="D309:H309" si="806">D302+D307</f>
        <v>697</v>
      </c>
      <c r="E309" s="21">
        <f t="shared" si="806"/>
        <v>293</v>
      </c>
      <c r="F309" s="21">
        <f t="shared" si="806"/>
        <v>12</v>
      </c>
      <c r="G309" s="22">
        <f t="shared" si="806"/>
        <v>990</v>
      </c>
      <c r="H309" s="22">
        <f t="shared" si="806"/>
        <v>2</v>
      </c>
      <c r="I309" s="23">
        <f t="shared" ref="I309" si="807">I301+I306+J309</f>
        <v>0</v>
      </c>
      <c r="J309" s="206">
        <f t="shared" ref="J309" si="808">IF(AND(G309=Q309,G309&gt;0.1),1,IF(G309&gt;Q309,2,0))</f>
        <v>0</v>
      </c>
      <c r="K309" s="17"/>
      <c r="L309" s="18"/>
      <c r="M309" s="24" t="s">
        <v>15</v>
      </c>
      <c r="N309" s="20">
        <f t="shared" ref="N309:R309" si="809">N302+N307</f>
        <v>707</v>
      </c>
      <c r="O309" s="21">
        <f t="shared" si="809"/>
        <v>318</v>
      </c>
      <c r="P309" s="21">
        <f t="shared" si="809"/>
        <v>13</v>
      </c>
      <c r="Q309" s="22">
        <f t="shared" si="809"/>
        <v>1025</v>
      </c>
      <c r="R309" s="22">
        <f t="shared" si="809"/>
        <v>6</v>
      </c>
      <c r="S309" s="25">
        <f t="shared" ref="S309" si="810">S301+S306+T309</f>
        <v>6</v>
      </c>
      <c r="T309" s="206">
        <f t="shared" ref="T309" si="811">IF(AND(Q309=G309,Q309&gt;0.1),1,IF(Q309&gt;G309,2,0))</f>
        <v>2</v>
      </c>
    </row>
    <row r="310" spans="1:25" ht="15.75" thickBot="1" x14ac:dyDescent="0.3">
      <c r="A310" s="7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191"/>
    </row>
    <row r="311" spans="1:25" ht="21" thickBot="1" x14ac:dyDescent="0.3">
      <c r="A311" s="109" t="s">
        <v>19</v>
      </c>
      <c r="B311" s="9" t="s">
        <v>16</v>
      </c>
      <c r="C311" s="515"/>
      <c r="D311" s="515"/>
      <c r="E311" s="515"/>
      <c r="F311" s="10"/>
      <c r="G311" s="516" t="s">
        <v>17</v>
      </c>
      <c r="H311" s="516"/>
      <c r="I311" s="23">
        <f t="shared" ref="I311" si="812">IF(AND(I309=S309,I309&gt;0.1),1,IF(I309&gt;S309,2,0))</f>
        <v>0</v>
      </c>
      <c r="J311" s="12"/>
      <c r="K311" s="14" t="s">
        <v>19</v>
      </c>
      <c r="L311" s="9" t="s">
        <v>20</v>
      </c>
      <c r="M311" s="515"/>
      <c r="N311" s="515"/>
      <c r="O311" s="515"/>
      <c r="P311" s="10"/>
      <c r="Q311" s="516" t="s">
        <v>17</v>
      </c>
      <c r="R311" s="516"/>
      <c r="S311" s="23">
        <f t="shared" ref="S311" si="813">IF(AND(S309=I309,S309&gt;0.1),1,IF(S309&gt;I309,2,0))</f>
        <v>2</v>
      </c>
      <c r="T311" s="191"/>
    </row>
    <row r="312" spans="1:25" ht="23.25" x14ac:dyDescent="0.35">
      <c r="A312" s="6"/>
      <c r="B312" s="523" t="s">
        <v>18</v>
      </c>
      <c r="C312" s="523"/>
      <c r="D312" s="524" t="s">
        <v>0</v>
      </c>
      <c r="E312" s="524"/>
      <c r="F312" s="524"/>
      <c r="G312" s="524"/>
      <c r="H312" s="524"/>
      <c r="I312" s="524"/>
      <c r="J312" s="94">
        <v>15</v>
      </c>
      <c r="K312" s="190" t="s">
        <v>1</v>
      </c>
      <c r="L312" s="525" t="s">
        <v>21</v>
      </c>
      <c r="M312" s="525"/>
      <c r="N312" s="525"/>
      <c r="O312" s="526" t="s">
        <v>2</v>
      </c>
      <c r="P312" s="526"/>
      <c r="Q312" s="527">
        <v>43229</v>
      </c>
      <c r="R312" s="528"/>
      <c r="S312" s="528"/>
      <c r="T312" s="191"/>
    </row>
    <row r="313" spans="1:25" ht="24" thickBot="1" x14ac:dyDescent="0.3">
      <c r="A313" s="7"/>
      <c r="B313" s="16"/>
      <c r="C313" s="16"/>
      <c r="D313" s="15"/>
      <c r="E313" s="15"/>
      <c r="F313" s="15"/>
      <c r="G313" s="15"/>
      <c r="H313" s="15"/>
      <c r="I313" s="15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191"/>
    </row>
    <row r="314" spans="1:25" ht="18.75" thickBot="1" x14ac:dyDescent="0.3">
      <c r="A314" s="1" t="s">
        <v>3</v>
      </c>
      <c r="B314" s="535" t="s">
        <v>108</v>
      </c>
      <c r="C314" s="535"/>
      <c r="D314" s="535"/>
      <c r="E314" s="535"/>
      <c r="F314" s="535"/>
      <c r="G314" s="535"/>
      <c r="H314" s="535"/>
      <c r="I314" s="536"/>
      <c r="J314" s="537">
        <f t="shared" ref="J314" si="814">G330-Q330</f>
        <v>21</v>
      </c>
      <c r="K314" s="11" t="s">
        <v>4</v>
      </c>
      <c r="L314" s="535" t="s">
        <v>147</v>
      </c>
      <c r="M314" s="535"/>
      <c r="N314" s="535"/>
      <c r="O314" s="535"/>
      <c r="P314" s="535"/>
      <c r="Q314" s="535"/>
      <c r="R314" s="535"/>
      <c r="S314" s="536"/>
      <c r="T314" s="191"/>
    </row>
    <row r="315" spans="1:25" ht="15.75" thickBot="1" x14ac:dyDescent="0.3">
      <c r="A315" s="7"/>
      <c r="B315" s="2"/>
      <c r="C315" s="2"/>
      <c r="D315" s="2"/>
      <c r="E315" s="2"/>
      <c r="F315" s="2"/>
      <c r="G315" s="2"/>
      <c r="H315" s="2"/>
      <c r="I315" s="2"/>
      <c r="J315" s="538"/>
      <c r="K315" s="2"/>
      <c r="L315" s="2"/>
      <c r="M315" s="2"/>
      <c r="N315" s="2"/>
      <c r="O315" s="2"/>
      <c r="P315" s="2"/>
      <c r="Q315" s="2"/>
      <c r="R315" s="2"/>
      <c r="S315" s="2"/>
      <c r="T315" s="191"/>
    </row>
    <row r="316" spans="1:25" x14ac:dyDescent="0.25">
      <c r="A316" s="540" t="s">
        <v>5</v>
      </c>
      <c r="B316" s="541"/>
      <c r="C316" s="542" t="s">
        <v>6</v>
      </c>
      <c r="D316" s="544" t="s">
        <v>7</v>
      </c>
      <c r="E316" s="545"/>
      <c r="F316" s="545"/>
      <c r="G316" s="546"/>
      <c r="H316" s="544" t="s">
        <v>8</v>
      </c>
      <c r="I316" s="546"/>
      <c r="J316" s="538"/>
      <c r="K316" s="540" t="s">
        <v>5</v>
      </c>
      <c r="L316" s="541"/>
      <c r="M316" s="542" t="s">
        <v>6</v>
      </c>
      <c r="N316" s="544" t="s">
        <v>7</v>
      </c>
      <c r="O316" s="545"/>
      <c r="P316" s="545"/>
      <c r="Q316" s="546"/>
      <c r="R316" s="544" t="s">
        <v>8</v>
      </c>
      <c r="S316" s="546"/>
      <c r="T316" s="191"/>
    </row>
    <row r="317" spans="1:25" ht="15.75" thickBot="1" x14ac:dyDescent="0.3">
      <c r="A317" s="547"/>
      <c r="B317" s="548"/>
      <c r="C317" s="543"/>
      <c r="D317" s="110" t="s">
        <v>9</v>
      </c>
      <c r="E317" s="111" t="s">
        <v>10</v>
      </c>
      <c r="F317" s="111" t="s">
        <v>11</v>
      </c>
      <c r="G317" s="112" t="s">
        <v>12</v>
      </c>
      <c r="H317" s="113" t="s">
        <v>13</v>
      </c>
      <c r="I317" s="114" t="s">
        <v>14</v>
      </c>
      <c r="J317" s="539"/>
      <c r="K317" s="547"/>
      <c r="L317" s="548"/>
      <c r="M317" s="543"/>
      <c r="N317" s="110" t="s">
        <v>9</v>
      </c>
      <c r="O317" s="111" t="s">
        <v>10</v>
      </c>
      <c r="P317" s="111" t="s">
        <v>11</v>
      </c>
      <c r="Q317" s="112" t="s">
        <v>12</v>
      </c>
      <c r="R317" s="113" t="s">
        <v>13</v>
      </c>
      <c r="S317" s="114" t="s">
        <v>14</v>
      </c>
      <c r="T317" s="191"/>
    </row>
    <row r="318" spans="1:25" ht="15.75" thickBot="1" x14ac:dyDescent="0.3">
      <c r="A318" s="7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191"/>
    </row>
    <row r="319" spans="1:25" x14ac:dyDescent="0.25">
      <c r="A319" s="555" t="s">
        <v>191</v>
      </c>
      <c r="B319" s="556"/>
      <c r="C319" s="3">
        <v>1</v>
      </c>
      <c r="D319" s="213">
        <v>93</v>
      </c>
      <c r="E319" s="214">
        <v>57</v>
      </c>
      <c r="F319" s="214">
        <v>0</v>
      </c>
      <c r="G319" s="32">
        <f t="shared" ref="G319:G322" si="815">D319+E319</f>
        <v>150</v>
      </c>
      <c r="H319" s="33">
        <f t="shared" ref="H319:H322" si="816">IF(AND(G319=Q319,G319&gt;1),0.5,IF(G319&gt;Q319,1,0))</f>
        <v>1</v>
      </c>
      <c r="I319" s="8"/>
      <c r="J319" s="2"/>
      <c r="K319" s="555" t="s">
        <v>231</v>
      </c>
      <c r="L319" s="556"/>
      <c r="M319" s="3">
        <v>1</v>
      </c>
      <c r="N319" s="213">
        <v>88</v>
      </c>
      <c r="O319" s="214">
        <v>33</v>
      </c>
      <c r="P319" s="214">
        <v>2</v>
      </c>
      <c r="Q319" s="32">
        <f t="shared" ref="Q319" si="817">SUM(N319:O319)</f>
        <v>121</v>
      </c>
      <c r="R319" s="33">
        <f t="shared" ref="R319:R322" si="818">IF(AND(Q319=G319,Q319&gt;1),0.5,IF(Q319&gt;G319,1,0))</f>
        <v>0</v>
      </c>
      <c r="S319" s="8"/>
      <c r="U319" s="195" t="s">
        <v>124</v>
      </c>
      <c r="V319" s="195">
        <f t="shared" ref="V319" si="819">G319</f>
        <v>150</v>
      </c>
      <c r="W319" s="195">
        <f t="shared" ref="W319" si="820">G320</f>
        <v>130</v>
      </c>
      <c r="X319" s="195">
        <f t="shared" ref="X319" si="821">G321</f>
        <v>133</v>
      </c>
      <c r="Y319" s="195">
        <f t="shared" ref="Y319" si="822">G322</f>
        <v>127</v>
      </c>
    </row>
    <row r="320" spans="1:25" x14ac:dyDescent="0.25">
      <c r="A320" s="557"/>
      <c r="B320" s="558"/>
      <c r="C320" s="4">
        <v>2</v>
      </c>
      <c r="D320" s="215">
        <v>86</v>
      </c>
      <c r="E320" s="216">
        <v>44</v>
      </c>
      <c r="F320" s="216">
        <v>0</v>
      </c>
      <c r="G320" s="34">
        <f t="shared" si="815"/>
        <v>130</v>
      </c>
      <c r="H320" s="35">
        <f t="shared" si="816"/>
        <v>1</v>
      </c>
      <c r="I320" s="8"/>
      <c r="J320" s="2"/>
      <c r="K320" s="557"/>
      <c r="L320" s="558"/>
      <c r="M320" s="4">
        <v>2</v>
      </c>
      <c r="N320" s="215">
        <v>77</v>
      </c>
      <c r="O320" s="216">
        <v>45</v>
      </c>
      <c r="P320" s="216">
        <v>0</v>
      </c>
      <c r="Q320" s="34">
        <f t="shared" ref="Q320:Q322" si="823">SUM(N320:O320)</f>
        <v>122</v>
      </c>
      <c r="R320" s="35">
        <f t="shared" si="818"/>
        <v>0</v>
      </c>
      <c r="S320" s="8"/>
      <c r="U320" s="195" t="s">
        <v>125</v>
      </c>
      <c r="V320" s="195">
        <f t="shared" ref="V320" si="824">G324</f>
        <v>107</v>
      </c>
      <c r="W320" s="195">
        <f t="shared" ref="W320" si="825">G325</f>
        <v>139</v>
      </c>
      <c r="X320" s="195">
        <f t="shared" ref="X320" si="826">G326</f>
        <v>117</v>
      </c>
      <c r="Y320" s="195">
        <f t="shared" ref="Y320" si="827">G327</f>
        <v>130</v>
      </c>
    </row>
    <row r="321" spans="1:25" ht="15.75" thickBot="1" x14ac:dyDescent="0.3">
      <c r="A321" s="549" t="s">
        <v>190</v>
      </c>
      <c r="B321" s="550"/>
      <c r="C321" s="4">
        <v>3</v>
      </c>
      <c r="D321" s="215">
        <v>82</v>
      </c>
      <c r="E321" s="216">
        <v>51</v>
      </c>
      <c r="F321" s="216">
        <v>1</v>
      </c>
      <c r="G321" s="34">
        <f t="shared" si="815"/>
        <v>133</v>
      </c>
      <c r="H321" s="35">
        <f t="shared" si="816"/>
        <v>1</v>
      </c>
      <c r="I321" s="13">
        <f t="shared" ref="I321" si="828">H323*1000+G323</f>
        <v>3540</v>
      </c>
      <c r="J321" s="2"/>
      <c r="K321" s="549" t="s">
        <v>245</v>
      </c>
      <c r="L321" s="550"/>
      <c r="M321" s="4">
        <v>3</v>
      </c>
      <c r="N321" s="215">
        <v>91</v>
      </c>
      <c r="O321" s="216">
        <v>36</v>
      </c>
      <c r="P321" s="216">
        <v>1</v>
      </c>
      <c r="Q321" s="34">
        <f t="shared" si="823"/>
        <v>127</v>
      </c>
      <c r="R321" s="35">
        <f t="shared" si="818"/>
        <v>0</v>
      </c>
      <c r="S321" s="13">
        <f t="shared" ref="S321" si="829">R323*1000+Q323</f>
        <v>1507</v>
      </c>
      <c r="T321" s="191"/>
      <c r="U321" s="195" t="s">
        <v>126</v>
      </c>
      <c r="V321" s="195">
        <f t="shared" ref="V321" si="830">Q319</f>
        <v>121</v>
      </c>
      <c r="W321" s="195">
        <f t="shared" ref="W321" si="831">Q320</f>
        <v>122</v>
      </c>
      <c r="X321" s="195">
        <f t="shared" ref="X321" si="832">Q321</f>
        <v>127</v>
      </c>
      <c r="Y321" s="195">
        <f t="shared" ref="Y321" si="833">Q322</f>
        <v>137</v>
      </c>
    </row>
    <row r="322" spans="1:25" x14ac:dyDescent="0.25">
      <c r="A322" s="551"/>
      <c r="B322" s="552"/>
      <c r="C322" s="5">
        <v>4</v>
      </c>
      <c r="D322" s="217">
        <v>73</v>
      </c>
      <c r="E322" s="218">
        <v>54</v>
      </c>
      <c r="F322" s="218">
        <v>1</v>
      </c>
      <c r="G322" s="36">
        <f t="shared" si="815"/>
        <v>127</v>
      </c>
      <c r="H322" s="35">
        <f t="shared" si="816"/>
        <v>0</v>
      </c>
      <c r="I322" s="521">
        <f t="shared" ref="I322" si="834">IF(AND(I321=S321,I321&gt;0.1),1,IF(I321&gt;S321,2,0))</f>
        <v>2</v>
      </c>
      <c r="J322" s="2"/>
      <c r="K322" s="551"/>
      <c r="L322" s="552"/>
      <c r="M322" s="5">
        <v>4</v>
      </c>
      <c r="N322" s="217">
        <v>88</v>
      </c>
      <c r="O322" s="218">
        <v>49</v>
      </c>
      <c r="P322" s="218">
        <v>1</v>
      </c>
      <c r="Q322" s="34">
        <f t="shared" si="823"/>
        <v>137</v>
      </c>
      <c r="R322" s="39">
        <f t="shared" si="818"/>
        <v>1</v>
      </c>
      <c r="S322" s="521">
        <f t="shared" ref="S322" si="835">IF(AND(S321=I321,S321&gt;0.1),1,IF(S321&gt;I321,2,0))</f>
        <v>0</v>
      </c>
      <c r="T322" s="191"/>
      <c r="U322" s="195" t="s">
        <v>127</v>
      </c>
      <c r="V322" s="195">
        <f t="shared" ref="V322" si="836">Q324</f>
        <v>124</v>
      </c>
      <c r="W322" s="195">
        <f t="shared" ref="W322" si="837">Q325</f>
        <v>119</v>
      </c>
      <c r="X322" s="195">
        <f t="shared" ref="X322" si="838">Q326</f>
        <v>136</v>
      </c>
      <c r="Y322" s="195">
        <f t="shared" ref="Y322" si="839">Q327</f>
        <v>126</v>
      </c>
    </row>
    <row r="323" spans="1:25" ht="16.5" thickBot="1" x14ac:dyDescent="0.3">
      <c r="A323" s="529">
        <v>1</v>
      </c>
      <c r="B323" s="530"/>
      <c r="C323" s="26" t="s">
        <v>12</v>
      </c>
      <c r="D323" s="122">
        <f t="shared" ref="D323" si="840">D319+D320+D321+D322</f>
        <v>334</v>
      </c>
      <c r="E323" s="28">
        <f t="shared" ref="E323:H323" si="841">SUM(E319:E322)</f>
        <v>206</v>
      </c>
      <c r="F323" s="28">
        <f t="shared" si="841"/>
        <v>2</v>
      </c>
      <c r="G323" s="29">
        <f t="shared" si="841"/>
        <v>540</v>
      </c>
      <c r="H323" s="30">
        <f t="shared" si="841"/>
        <v>3</v>
      </c>
      <c r="I323" s="522">
        <f t="shared" ref="I323" si="842">IF(AND(G323=N323,G323&gt;1),1,IF(G323&gt;N323,2,0))</f>
        <v>2</v>
      </c>
      <c r="J323" s="2"/>
      <c r="K323" s="529">
        <v>1</v>
      </c>
      <c r="L323" s="530"/>
      <c r="M323" s="26" t="s">
        <v>12</v>
      </c>
      <c r="N323" s="31">
        <f t="shared" ref="N323" si="843">SUM(N319:N322)</f>
        <v>344</v>
      </c>
      <c r="O323" s="31">
        <f t="shared" ref="O323:R323" si="844">SUM(O319:O322)</f>
        <v>163</v>
      </c>
      <c r="P323" s="31">
        <f t="shared" si="844"/>
        <v>4</v>
      </c>
      <c r="Q323" s="31">
        <f t="shared" si="844"/>
        <v>507</v>
      </c>
      <c r="R323" s="30">
        <f t="shared" si="844"/>
        <v>1</v>
      </c>
      <c r="S323" s="522">
        <f t="shared" ref="S323" si="845">IF(AND(Q323=J323,Q323&gt;1),1,IF(Q323&gt;J323,2,0))</f>
        <v>2</v>
      </c>
      <c r="T323" s="191"/>
    </row>
    <row r="324" spans="1:25" x14ac:dyDescent="0.25">
      <c r="A324" s="555" t="s">
        <v>188</v>
      </c>
      <c r="B324" s="556"/>
      <c r="C324" s="3">
        <v>1</v>
      </c>
      <c r="D324" s="213">
        <v>74</v>
      </c>
      <c r="E324" s="214">
        <v>33</v>
      </c>
      <c r="F324" s="214">
        <v>2</v>
      </c>
      <c r="G324" s="37">
        <f t="shared" ref="G324" si="846">SUM(D324:E324)</f>
        <v>107</v>
      </c>
      <c r="H324" s="33">
        <f t="shared" ref="H324:H327" si="847">IF(AND(G324=Q324,G324&gt;1),0.5,IF(G324&gt;Q324,1,0))</f>
        <v>0</v>
      </c>
      <c r="I324" s="8"/>
      <c r="J324" s="2"/>
      <c r="K324" s="555" t="s">
        <v>246</v>
      </c>
      <c r="L324" s="556"/>
      <c r="M324" s="3">
        <v>1</v>
      </c>
      <c r="N324" s="213">
        <v>91</v>
      </c>
      <c r="O324" s="214">
        <v>33</v>
      </c>
      <c r="P324" s="214">
        <v>5</v>
      </c>
      <c r="Q324" s="32">
        <f t="shared" ref="Q324:Q327" si="848">N324+O324</f>
        <v>124</v>
      </c>
      <c r="R324" s="33">
        <f t="shared" ref="R324:R327" si="849">IF(AND(Q324=G324,Q324&gt;1),0.5,IF(Q324&gt;G324,1,0))</f>
        <v>1</v>
      </c>
      <c r="S324" s="8"/>
      <c r="T324" s="191"/>
      <c r="U324" s="200" t="s">
        <v>92</v>
      </c>
      <c r="V324" s="201" t="s">
        <v>93</v>
      </c>
      <c r="W324" s="200" t="s">
        <v>93</v>
      </c>
      <c r="X324" s="201" t="s">
        <v>92</v>
      </c>
    </row>
    <row r="325" spans="1:25" x14ac:dyDescent="0.25">
      <c r="A325" s="557"/>
      <c r="B325" s="558"/>
      <c r="C325" s="4">
        <v>2</v>
      </c>
      <c r="D325" s="215">
        <v>87</v>
      </c>
      <c r="E325" s="216">
        <v>52</v>
      </c>
      <c r="F325" s="216">
        <v>0</v>
      </c>
      <c r="G325" s="34">
        <f t="shared" ref="G325:G327" si="850">SUM(D325:E325)</f>
        <v>139</v>
      </c>
      <c r="H325" s="35">
        <f t="shared" si="847"/>
        <v>1</v>
      </c>
      <c r="I325" s="8"/>
      <c r="J325" s="2"/>
      <c r="K325" s="557"/>
      <c r="L325" s="558"/>
      <c r="M325" s="4">
        <v>2</v>
      </c>
      <c r="N325" s="215">
        <v>78</v>
      </c>
      <c r="O325" s="216">
        <v>41</v>
      </c>
      <c r="P325" s="216">
        <v>1</v>
      </c>
      <c r="Q325" s="34">
        <f t="shared" si="848"/>
        <v>119</v>
      </c>
      <c r="R325" s="35">
        <f t="shared" si="849"/>
        <v>0</v>
      </c>
      <c r="S325" s="8"/>
      <c r="T325" s="191"/>
      <c r="U325" s="202">
        <f t="shared" ref="U325" si="851">I330</f>
        <v>4</v>
      </c>
      <c r="V325" s="203">
        <f t="shared" ref="V325" si="852">S330</f>
        <v>2</v>
      </c>
      <c r="W325" s="202">
        <f t="shared" ref="W325" si="853">S330</f>
        <v>2</v>
      </c>
      <c r="X325" s="203">
        <f t="shared" ref="X325" si="854">I330</f>
        <v>4</v>
      </c>
    </row>
    <row r="326" spans="1:25" ht="15.75" thickBot="1" x14ac:dyDescent="0.3">
      <c r="A326" s="549" t="s">
        <v>189</v>
      </c>
      <c r="B326" s="550"/>
      <c r="C326" s="4">
        <v>3</v>
      </c>
      <c r="D326" s="215">
        <v>83</v>
      </c>
      <c r="E326" s="216">
        <v>34</v>
      </c>
      <c r="F326" s="216">
        <v>3</v>
      </c>
      <c r="G326" s="34">
        <f t="shared" si="850"/>
        <v>117</v>
      </c>
      <c r="H326" s="35">
        <f t="shared" si="847"/>
        <v>0</v>
      </c>
      <c r="I326" s="13">
        <f t="shared" ref="I326" si="855">H328*1000+G328</f>
        <v>2493</v>
      </c>
      <c r="J326" s="2"/>
      <c r="K326" s="549" t="s">
        <v>247</v>
      </c>
      <c r="L326" s="550"/>
      <c r="M326" s="4">
        <v>3</v>
      </c>
      <c r="N326" s="215">
        <v>91</v>
      </c>
      <c r="O326" s="216">
        <v>45</v>
      </c>
      <c r="P326" s="216">
        <v>2</v>
      </c>
      <c r="Q326" s="34">
        <f t="shared" si="848"/>
        <v>136</v>
      </c>
      <c r="R326" s="35">
        <f t="shared" si="849"/>
        <v>1</v>
      </c>
      <c r="S326" s="13">
        <f t="shared" ref="S326" si="856">R328*1000+Q328</f>
        <v>2505</v>
      </c>
      <c r="T326" s="191"/>
      <c r="U326" s="202">
        <f t="shared" ref="U326" si="857">H330</f>
        <v>5</v>
      </c>
      <c r="V326" s="203">
        <f t="shared" ref="V326" si="858">R330</f>
        <v>3</v>
      </c>
      <c r="W326" s="202">
        <f t="shared" ref="W326" si="859">R330</f>
        <v>3</v>
      </c>
      <c r="X326" s="203">
        <f t="shared" ref="X326" si="860">H330</f>
        <v>5</v>
      </c>
    </row>
    <row r="327" spans="1:25" x14ac:dyDescent="0.25">
      <c r="A327" s="551"/>
      <c r="B327" s="552"/>
      <c r="C327" s="5">
        <v>4</v>
      </c>
      <c r="D327" s="217">
        <v>95</v>
      </c>
      <c r="E327" s="218">
        <v>35</v>
      </c>
      <c r="F327" s="218">
        <v>6</v>
      </c>
      <c r="G327" s="38">
        <f t="shared" si="850"/>
        <v>130</v>
      </c>
      <c r="H327" s="35">
        <f t="shared" si="847"/>
        <v>1</v>
      </c>
      <c r="I327" s="521">
        <f t="shared" ref="I327" si="861">IF(AND(I326=S326,I326&gt;0.1),1,IF(I326&gt;S326,2,0))</f>
        <v>0</v>
      </c>
      <c r="J327" s="2"/>
      <c r="K327" s="551"/>
      <c r="L327" s="552"/>
      <c r="M327" s="5">
        <v>4</v>
      </c>
      <c r="N327" s="217">
        <v>87</v>
      </c>
      <c r="O327" s="218">
        <v>39</v>
      </c>
      <c r="P327" s="218">
        <v>4</v>
      </c>
      <c r="Q327" s="34">
        <f t="shared" si="848"/>
        <v>126</v>
      </c>
      <c r="R327" s="39">
        <f t="shared" si="849"/>
        <v>0</v>
      </c>
      <c r="S327" s="521">
        <f t="shared" ref="S327" si="862">IF(AND(S326=I326,S326&gt;0.1),1,IF(S326&gt;I326,2,0))</f>
        <v>2</v>
      </c>
      <c r="T327" s="191"/>
      <c r="U327" s="204">
        <f t="shared" ref="U327" si="863">G330</f>
        <v>1033</v>
      </c>
      <c r="V327" s="205">
        <f t="shared" ref="V327" si="864">Q330</f>
        <v>1012</v>
      </c>
      <c r="W327" s="204">
        <f t="shared" ref="W327" si="865">Q330</f>
        <v>1012</v>
      </c>
      <c r="X327" s="205">
        <f t="shared" ref="X327" si="866">G330</f>
        <v>1033</v>
      </c>
    </row>
    <row r="328" spans="1:25" ht="16.5" thickBot="1" x14ac:dyDescent="0.3">
      <c r="A328" s="529">
        <v>2</v>
      </c>
      <c r="B328" s="530"/>
      <c r="C328" s="26" t="s">
        <v>12</v>
      </c>
      <c r="D328" s="31">
        <f t="shared" ref="D328" si="867">SUM(D324:D327)</f>
        <v>339</v>
      </c>
      <c r="E328" s="31">
        <f t="shared" ref="E328:H328" si="868">SUM(E324:E327)</f>
        <v>154</v>
      </c>
      <c r="F328" s="31">
        <f t="shared" si="868"/>
        <v>11</v>
      </c>
      <c r="G328" s="31">
        <f t="shared" si="868"/>
        <v>493</v>
      </c>
      <c r="H328" s="30">
        <f t="shared" si="868"/>
        <v>2</v>
      </c>
      <c r="I328" s="522">
        <f t="shared" ref="I328" si="869">IF(AND(G328=N328,G328&gt;1),1,IF(G328&gt;N328,2,0))</f>
        <v>2</v>
      </c>
      <c r="J328" s="2"/>
      <c r="K328" s="529">
        <v>2</v>
      </c>
      <c r="L328" s="530"/>
      <c r="M328" s="26" t="s">
        <v>12</v>
      </c>
      <c r="N328" s="31">
        <f t="shared" ref="N328" si="870">SUM(N324:N327)</f>
        <v>347</v>
      </c>
      <c r="O328" s="31">
        <f t="shared" ref="O328:R328" si="871">SUM(O324:O327)</f>
        <v>158</v>
      </c>
      <c r="P328" s="31">
        <f t="shared" si="871"/>
        <v>12</v>
      </c>
      <c r="Q328" s="40">
        <f t="shared" si="871"/>
        <v>505</v>
      </c>
      <c r="R328" s="30">
        <f t="shared" si="871"/>
        <v>2</v>
      </c>
      <c r="S328" s="522">
        <f t="shared" ref="S328" si="872">IF(AND(Q328=X328,Q328&gt;1),1,IF(Q328&gt;X328,2,0))</f>
        <v>2</v>
      </c>
      <c r="T328" s="191"/>
    </row>
    <row r="329" spans="1:25" ht="15.75" thickBot="1" x14ac:dyDescent="0.3">
      <c r="A329" s="7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191"/>
    </row>
    <row r="330" spans="1:25" ht="21" thickBot="1" x14ac:dyDescent="0.3">
      <c r="A330" s="17"/>
      <c r="B330" s="18"/>
      <c r="C330" s="19" t="s">
        <v>15</v>
      </c>
      <c r="D330" s="20">
        <f t="shared" ref="D330:H330" si="873">D323+D328</f>
        <v>673</v>
      </c>
      <c r="E330" s="21">
        <f t="shared" si="873"/>
        <v>360</v>
      </c>
      <c r="F330" s="21">
        <f t="shared" si="873"/>
        <v>13</v>
      </c>
      <c r="G330" s="22">
        <f t="shared" si="873"/>
        <v>1033</v>
      </c>
      <c r="H330" s="22">
        <f t="shared" si="873"/>
        <v>5</v>
      </c>
      <c r="I330" s="23">
        <f t="shared" ref="I330" si="874">I322+I327+J330</f>
        <v>4</v>
      </c>
      <c r="J330" s="206">
        <f t="shared" ref="J330" si="875">IF(AND(G330=Q330,G330&gt;0.1),1,IF(G330&gt;Q330,2,0))</f>
        <v>2</v>
      </c>
      <c r="K330" s="17"/>
      <c r="L330" s="18"/>
      <c r="M330" s="24" t="s">
        <v>15</v>
      </c>
      <c r="N330" s="20">
        <f t="shared" ref="N330:R330" si="876">N323+N328</f>
        <v>691</v>
      </c>
      <c r="O330" s="21">
        <f t="shared" si="876"/>
        <v>321</v>
      </c>
      <c r="P330" s="21">
        <f t="shared" si="876"/>
        <v>16</v>
      </c>
      <c r="Q330" s="22">
        <f t="shared" si="876"/>
        <v>1012</v>
      </c>
      <c r="R330" s="22">
        <f t="shared" si="876"/>
        <v>3</v>
      </c>
      <c r="S330" s="25">
        <f t="shared" ref="S330" si="877">S322+S327+T330</f>
        <v>2</v>
      </c>
      <c r="T330" s="206">
        <f t="shared" ref="T330" si="878">IF(AND(Q330=G330,Q330&gt;0.1),1,IF(Q330&gt;G330,2,0))</f>
        <v>0</v>
      </c>
    </row>
    <row r="331" spans="1:25" ht="15.75" thickBot="1" x14ac:dyDescent="0.3">
      <c r="A331" s="7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191"/>
    </row>
    <row r="332" spans="1:25" ht="21" thickBot="1" x14ac:dyDescent="0.3">
      <c r="A332" s="109" t="s">
        <v>19</v>
      </c>
      <c r="B332" s="9" t="s">
        <v>16</v>
      </c>
      <c r="C332" s="515"/>
      <c r="D332" s="515"/>
      <c r="E332" s="515"/>
      <c r="F332" s="10"/>
      <c r="G332" s="516" t="s">
        <v>17</v>
      </c>
      <c r="H332" s="516"/>
      <c r="I332" s="23">
        <f t="shared" ref="I332" si="879">IF(AND(I330=S330,I330&gt;0.1),1,IF(I330&gt;S330,2,0))</f>
        <v>2</v>
      </c>
      <c r="J332" s="12"/>
      <c r="K332" s="14" t="s">
        <v>19</v>
      </c>
      <c r="L332" s="9" t="s">
        <v>20</v>
      </c>
      <c r="M332" s="515"/>
      <c r="N332" s="515"/>
      <c r="O332" s="515"/>
      <c r="P332" s="10"/>
      <c r="Q332" s="516" t="s">
        <v>17</v>
      </c>
      <c r="R332" s="516"/>
      <c r="S332" s="23">
        <f t="shared" ref="S332" si="880">IF(AND(S330=I330,S330&gt;0.1),1,IF(S330&gt;I330,2,0))</f>
        <v>0</v>
      </c>
      <c r="T332" s="191"/>
    </row>
    <row r="334" spans="1:25" ht="15.75" thickBot="1" x14ac:dyDescent="0.3"/>
    <row r="335" spans="1:25" ht="23.25" x14ac:dyDescent="0.35">
      <c r="A335" s="6"/>
      <c r="B335" s="523" t="s">
        <v>18</v>
      </c>
      <c r="C335" s="523"/>
      <c r="D335" s="524" t="s">
        <v>0</v>
      </c>
      <c r="E335" s="524"/>
      <c r="F335" s="524"/>
      <c r="G335" s="524"/>
      <c r="H335" s="524"/>
      <c r="I335" s="524"/>
      <c r="J335" s="94">
        <v>16</v>
      </c>
      <c r="K335" s="190" t="s">
        <v>1</v>
      </c>
      <c r="L335" s="525" t="s">
        <v>21</v>
      </c>
      <c r="M335" s="525"/>
      <c r="N335" s="525"/>
      <c r="O335" s="526" t="s">
        <v>2</v>
      </c>
      <c r="P335" s="526"/>
      <c r="Q335" s="527">
        <v>43215</v>
      </c>
      <c r="R335" s="528"/>
      <c r="S335" s="528"/>
      <c r="T335" s="191"/>
    </row>
    <row r="336" spans="1:25" ht="24" thickBot="1" x14ac:dyDescent="0.3">
      <c r="A336" s="7"/>
      <c r="B336" s="16"/>
      <c r="C336" s="16"/>
      <c r="D336" s="15"/>
      <c r="E336" s="15"/>
      <c r="F336" s="15"/>
      <c r="G336" s="15"/>
      <c r="H336" s="15"/>
      <c r="I336" s="15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191"/>
    </row>
    <row r="337" spans="1:25" ht="18.75" thickBot="1" x14ac:dyDescent="0.3">
      <c r="A337" s="1" t="s">
        <v>3</v>
      </c>
      <c r="B337" s="535" t="s">
        <v>113</v>
      </c>
      <c r="C337" s="535"/>
      <c r="D337" s="535"/>
      <c r="E337" s="535"/>
      <c r="F337" s="535"/>
      <c r="G337" s="535"/>
      <c r="H337" s="535"/>
      <c r="I337" s="536"/>
      <c r="J337" s="537">
        <f t="shared" ref="J337" si="881">G353-Q353</f>
        <v>-108</v>
      </c>
      <c r="K337" s="11" t="s">
        <v>4</v>
      </c>
      <c r="L337" s="535" t="s">
        <v>111</v>
      </c>
      <c r="M337" s="535"/>
      <c r="N337" s="535"/>
      <c r="O337" s="535"/>
      <c r="P337" s="535"/>
      <c r="Q337" s="535"/>
      <c r="R337" s="535"/>
      <c r="S337" s="536"/>
      <c r="T337" s="191"/>
    </row>
    <row r="338" spans="1:25" ht="15.75" thickBot="1" x14ac:dyDescent="0.3">
      <c r="A338" s="7"/>
      <c r="B338" s="2"/>
      <c r="C338" s="2"/>
      <c r="D338" s="2"/>
      <c r="E338" s="2"/>
      <c r="F338" s="2"/>
      <c r="G338" s="2"/>
      <c r="H338" s="2"/>
      <c r="I338" s="2"/>
      <c r="J338" s="538"/>
      <c r="K338" s="2"/>
      <c r="L338" s="2"/>
      <c r="M338" s="2"/>
      <c r="N338" s="2"/>
      <c r="O338" s="2"/>
      <c r="P338" s="2"/>
      <c r="Q338" s="2"/>
      <c r="R338" s="2"/>
      <c r="S338" s="2"/>
      <c r="T338" s="191"/>
    </row>
    <row r="339" spans="1:25" x14ac:dyDescent="0.25">
      <c r="A339" s="540" t="s">
        <v>5</v>
      </c>
      <c r="B339" s="541"/>
      <c r="C339" s="542" t="s">
        <v>6</v>
      </c>
      <c r="D339" s="544" t="s">
        <v>7</v>
      </c>
      <c r="E339" s="545"/>
      <c r="F339" s="545"/>
      <c r="G339" s="546"/>
      <c r="H339" s="544" t="s">
        <v>8</v>
      </c>
      <c r="I339" s="546"/>
      <c r="J339" s="538"/>
      <c r="K339" s="540" t="s">
        <v>5</v>
      </c>
      <c r="L339" s="541"/>
      <c r="M339" s="542" t="s">
        <v>6</v>
      </c>
      <c r="N339" s="544" t="s">
        <v>7</v>
      </c>
      <c r="O339" s="545"/>
      <c r="P339" s="545"/>
      <c r="Q339" s="546"/>
      <c r="R339" s="544" t="s">
        <v>8</v>
      </c>
      <c r="S339" s="546"/>
      <c r="T339" s="191"/>
    </row>
    <row r="340" spans="1:25" ht="15.75" thickBot="1" x14ac:dyDescent="0.3">
      <c r="A340" s="547"/>
      <c r="B340" s="548"/>
      <c r="C340" s="543"/>
      <c r="D340" s="110" t="s">
        <v>9</v>
      </c>
      <c r="E340" s="111" t="s">
        <v>10</v>
      </c>
      <c r="F340" s="111" t="s">
        <v>11</v>
      </c>
      <c r="G340" s="112" t="s">
        <v>12</v>
      </c>
      <c r="H340" s="113" t="s">
        <v>13</v>
      </c>
      <c r="I340" s="114" t="s">
        <v>14</v>
      </c>
      <c r="J340" s="539"/>
      <c r="K340" s="547"/>
      <c r="L340" s="548"/>
      <c r="M340" s="543"/>
      <c r="N340" s="110" t="s">
        <v>9</v>
      </c>
      <c r="O340" s="111" t="s">
        <v>10</v>
      </c>
      <c r="P340" s="111" t="s">
        <v>11</v>
      </c>
      <c r="Q340" s="112" t="s">
        <v>12</v>
      </c>
      <c r="R340" s="113" t="s">
        <v>13</v>
      </c>
      <c r="S340" s="114" t="s">
        <v>14</v>
      </c>
      <c r="T340" s="191"/>
    </row>
    <row r="341" spans="1:25" ht="15.75" thickBot="1" x14ac:dyDescent="0.3">
      <c r="A341" s="7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191"/>
    </row>
    <row r="342" spans="1:25" x14ac:dyDescent="0.25">
      <c r="A342" s="531" t="s">
        <v>242</v>
      </c>
      <c r="B342" s="532"/>
      <c r="C342" s="3">
        <v>1</v>
      </c>
      <c r="D342" s="193">
        <v>90</v>
      </c>
      <c r="E342" s="194">
        <v>18</v>
      </c>
      <c r="F342" s="194">
        <v>7</v>
      </c>
      <c r="G342" s="32">
        <f t="shared" ref="G342:G345" si="882">D342+E342</f>
        <v>108</v>
      </c>
      <c r="H342" s="33">
        <f t="shared" ref="H342:H345" si="883">IF(AND(G342=Q342,G342&gt;1),0.5,IF(G342&gt;Q342,1,0))</f>
        <v>0</v>
      </c>
      <c r="I342" s="8"/>
      <c r="J342" s="2"/>
      <c r="K342" s="531" t="s">
        <v>259</v>
      </c>
      <c r="L342" s="532"/>
      <c r="M342" s="3">
        <v>1</v>
      </c>
      <c r="N342" s="193">
        <v>85</v>
      </c>
      <c r="O342" s="194">
        <v>33</v>
      </c>
      <c r="P342" s="194">
        <v>1</v>
      </c>
      <c r="Q342" s="32">
        <f t="shared" ref="Q342" si="884">SUM(N342:O342)</f>
        <v>118</v>
      </c>
      <c r="R342" s="33">
        <f t="shared" ref="R342:R345" si="885">IF(AND(Q342=G342,Q342&gt;1),0.5,IF(Q342&gt;G342,1,0))</f>
        <v>1</v>
      </c>
      <c r="S342" s="8"/>
      <c r="U342" s="195" t="s">
        <v>124</v>
      </c>
      <c r="V342" s="195">
        <f t="shared" ref="V342" si="886">G342</f>
        <v>108</v>
      </c>
      <c r="W342" s="195">
        <f t="shared" ref="W342" si="887">G343</f>
        <v>105</v>
      </c>
      <c r="X342" s="195">
        <f t="shared" ref="X342" si="888">G344</f>
        <v>121</v>
      </c>
      <c r="Y342" s="195">
        <f t="shared" ref="Y342" si="889">G345</f>
        <v>104</v>
      </c>
    </row>
    <row r="343" spans="1:25" x14ac:dyDescent="0.25">
      <c r="A343" s="533"/>
      <c r="B343" s="534"/>
      <c r="C343" s="4">
        <v>2</v>
      </c>
      <c r="D343" s="196">
        <v>84</v>
      </c>
      <c r="E343" s="197">
        <v>21</v>
      </c>
      <c r="F343" s="197">
        <v>6</v>
      </c>
      <c r="G343" s="34">
        <f t="shared" si="882"/>
        <v>105</v>
      </c>
      <c r="H343" s="35">
        <f t="shared" si="883"/>
        <v>0</v>
      </c>
      <c r="I343" s="8"/>
      <c r="J343" s="2"/>
      <c r="K343" s="533"/>
      <c r="L343" s="534"/>
      <c r="M343" s="4">
        <v>2</v>
      </c>
      <c r="N343" s="196">
        <v>88</v>
      </c>
      <c r="O343" s="197">
        <v>23</v>
      </c>
      <c r="P343" s="197">
        <v>4</v>
      </c>
      <c r="Q343" s="34">
        <f t="shared" ref="Q343:Q345" si="890">SUM(N343:O343)</f>
        <v>111</v>
      </c>
      <c r="R343" s="35">
        <f t="shared" si="885"/>
        <v>1</v>
      </c>
      <c r="S343" s="8"/>
      <c r="U343" s="195" t="s">
        <v>125</v>
      </c>
      <c r="V343" s="195">
        <f t="shared" ref="V343" si="891">G347</f>
        <v>106</v>
      </c>
      <c r="W343" s="195">
        <f t="shared" ref="W343" si="892">G348</f>
        <v>103</v>
      </c>
      <c r="X343" s="195">
        <f t="shared" ref="X343" si="893">G349</f>
        <v>97</v>
      </c>
      <c r="Y343" s="195">
        <f t="shared" ref="Y343" si="894">G350</f>
        <v>114</v>
      </c>
    </row>
    <row r="344" spans="1:25" ht="15.75" thickBot="1" x14ac:dyDescent="0.3">
      <c r="A344" s="517" t="s">
        <v>258</v>
      </c>
      <c r="B344" s="518"/>
      <c r="C344" s="4">
        <v>3</v>
      </c>
      <c r="D344" s="196">
        <v>86</v>
      </c>
      <c r="E344" s="197">
        <v>35</v>
      </c>
      <c r="F344" s="197">
        <v>3</v>
      </c>
      <c r="G344" s="34">
        <f t="shared" si="882"/>
        <v>121</v>
      </c>
      <c r="H344" s="35">
        <f t="shared" si="883"/>
        <v>1</v>
      </c>
      <c r="I344" s="13">
        <f t="shared" ref="I344" si="895">H346*1000+G346</f>
        <v>1438</v>
      </c>
      <c r="J344" s="2"/>
      <c r="K344" s="517" t="s">
        <v>260</v>
      </c>
      <c r="L344" s="518"/>
      <c r="M344" s="4">
        <v>3</v>
      </c>
      <c r="N344" s="196">
        <v>79</v>
      </c>
      <c r="O344" s="197">
        <v>41</v>
      </c>
      <c r="P344" s="197">
        <v>1</v>
      </c>
      <c r="Q344" s="34">
        <f t="shared" si="890"/>
        <v>120</v>
      </c>
      <c r="R344" s="35">
        <f t="shared" si="885"/>
        <v>0</v>
      </c>
      <c r="S344" s="13">
        <f t="shared" ref="S344" si="896">R346*1000+Q346</f>
        <v>3476</v>
      </c>
      <c r="T344" s="191"/>
      <c r="U344" s="195" t="s">
        <v>126</v>
      </c>
      <c r="V344" s="195">
        <f t="shared" ref="V344" si="897">Q342</f>
        <v>118</v>
      </c>
      <c r="W344" s="195">
        <f t="shared" ref="W344" si="898">Q343</f>
        <v>111</v>
      </c>
      <c r="X344" s="195">
        <f t="shared" ref="X344" si="899">Q344</f>
        <v>120</v>
      </c>
      <c r="Y344" s="195">
        <f t="shared" ref="Y344" si="900">Q345</f>
        <v>127</v>
      </c>
    </row>
    <row r="345" spans="1:25" x14ac:dyDescent="0.25">
      <c r="A345" s="519"/>
      <c r="B345" s="520"/>
      <c r="C345" s="5">
        <v>4</v>
      </c>
      <c r="D345" s="198">
        <v>78</v>
      </c>
      <c r="E345" s="199">
        <v>26</v>
      </c>
      <c r="F345" s="199">
        <v>6</v>
      </c>
      <c r="G345" s="36">
        <f t="shared" si="882"/>
        <v>104</v>
      </c>
      <c r="H345" s="35">
        <f t="shared" si="883"/>
        <v>0</v>
      </c>
      <c r="I345" s="521">
        <f t="shared" ref="I345" si="901">IF(AND(I344=S344,I344&gt;0.1),1,IF(I344&gt;S344,2,0))</f>
        <v>0</v>
      </c>
      <c r="J345" s="2"/>
      <c r="K345" s="519"/>
      <c r="L345" s="520"/>
      <c r="M345" s="5">
        <v>4</v>
      </c>
      <c r="N345" s="198">
        <v>75</v>
      </c>
      <c r="O345" s="199">
        <v>52</v>
      </c>
      <c r="P345" s="199">
        <v>0</v>
      </c>
      <c r="Q345" s="34">
        <f t="shared" si="890"/>
        <v>127</v>
      </c>
      <c r="R345" s="39">
        <f t="shared" si="885"/>
        <v>1</v>
      </c>
      <c r="S345" s="521">
        <f t="shared" ref="S345" si="902">IF(AND(S344=I344,S344&gt;0.1),1,IF(S344&gt;I344,2,0))</f>
        <v>2</v>
      </c>
      <c r="T345" s="191"/>
      <c r="U345" s="195" t="s">
        <v>127</v>
      </c>
      <c r="V345" s="195">
        <f t="shared" ref="V345" si="903">Q347</f>
        <v>135</v>
      </c>
      <c r="W345" s="195">
        <f t="shared" ref="W345" si="904">Q348</f>
        <v>128</v>
      </c>
      <c r="X345" s="195">
        <f t="shared" ref="X345" si="905">Q349</f>
        <v>117</v>
      </c>
      <c r="Y345" s="195">
        <f t="shared" ref="Y345" si="906">Q350</f>
        <v>110</v>
      </c>
    </row>
    <row r="346" spans="1:25" ht="16.5" thickBot="1" x14ac:dyDescent="0.3">
      <c r="A346" s="529">
        <v>1</v>
      </c>
      <c r="B346" s="530"/>
      <c r="C346" s="26" t="s">
        <v>12</v>
      </c>
      <c r="D346" s="27">
        <f t="shared" ref="D346" si="907">D342+D343+D344+D345</f>
        <v>338</v>
      </c>
      <c r="E346" s="28">
        <f t="shared" ref="E346:H346" si="908">SUM(E342:E345)</f>
        <v>100</v>
      </c>
      <c r="F346" s="28">
        <f t="shared" si="908"/>
        <v>22</v>
      </c>
      <c r="G346" s="29">
        <f t="shared" si="908"/>
        <v>438</v>
      </c>
      <c r="H346" s="30">
        <f t="shared" si="908"/>
        <v>1</v>
      </c>
      <c r="I346" s="522">
        <f t="shared" ref="I346" si="909">IF(AND(G346=N346,G346&gt;1),1,IF(G346&gt;N346,2,0))</f>
        <v>2</v>
      </c>
      <c r="J346" s="2"/>
      <c r="K346" s="529">
        <v>1</v>
      </c>
      <c r="L346" s="530"/>
      <c r="M346" s="26" t="s">
        <v>12</v>
      </c>
      <c r="N346" s="31">
        <f t="shared" ref="N346" si="910">SUM(N342:N345)</f>
        <v>327</v>
      </c>
      <c r="O346" s="31">
        <f t="shared" ref="O346:R346" si="911">SUM(O342:O345)</f>
        <v>149</v>
      </c>
      <c r="P346" s="31">
        <f t="shared" si="911"/>
        <v>6</v>
      </c>
      <c r="Q346" s="31">
        <f t="shared" si="911"/>
        <v>476</v>
      </c>
      <c r="R346" s="30">
        <f t="shared" si="911"/>
        <v>3</v>
      </c>
      <c r="S346" s="522">
        <f t="shared" ref="S346" si="912">IF(AND(Q346=J346,Q346&gt;1),1,IF(Q346&gt;J346,2,0))</f>
        <v>2</v>
      </c>
      <c r="T346" s="191"/>
    </row>
    <row r="347" spans="1:25" x14ac:dyDescent="0.25">
      <c r="A347" s="531" t="s">
        <v>204</v>
      </c>
      <c r="B347" s="532"/>
      <c r="C347" s="3">
        <v>1</v>
      </c>
      <c r="D347" s="193">
        <v>79</v>
      </c>
      <c r="E347" s="194">
        <v>27</v>
      </c>
      <c r="F347" s="194">
        <v>5</v>
      </c>
      <c r="G347" s="37">
        <f t="shared" ref="G347" si="913">SUM(D347:E347)</f>
        <v>106</v>
      </c>
      <c r="H347" s="33">
        <f t="shared" ref="H347:H350" si="914">IF(AND(G347=Q347,G347&gt;1),0.5,IF(G347&gt;Q347,1,0))</f>
        <v>0</v>
      </c>
      <c r="I347" s="8"/>
      <c r="J347" s="2"/>
      <c r="K347" s="531" t="s">
        <v>204</v>
      </c>
      <c r="L347" s="532"/>
      <c r="M347" s="3">
        <v>1</v>
      </c>
      <c r="N347" s="193">
        <v>93</v>
      </c>
      <c r="O347" s="194">
        <v>42</v>
      </c>
      <c r="P347" s="194">
        <v>2</v>
      </c>
      <c r="Q347" s="32">
        <f t="shared" ref="Q347:Q350" si="915">N347+O347</f>
        <v>135</v>
      </c>
      <c r="R347" s="33">
        <f t="shared" ref="R347:R350" si="916">IF(AND(Q347=G347,Q347&gt;1),0.5,IF(Q347&gt;G347,1,0))</f>
        <v>1</v>
      </c>
      <c r="S347" s="8"/>
      <c r="T347" s="191"/>
      <c r="U347" s="200" t="s">
        <v>92</v>
      </c>
      <c r="V347" s="201" t="s">
        <v>93</v>
      </c>
      <c r="W347" s="200" t="s">
        <v>93</v>
      </c>
      <c r="X347" s="201" t="s">
        <v>92</v>
      </c>
    </row>
    <row r="348" spans="1:25" x14ac:dyDescent="0.25">
      <c r="A348" s="533"/>
      <c r="B348" s="534"/>
      <c r="C348" s="4">
        <v>2</v>
      </c>
      <c r="D348" s="196">
        <v>79</v>
      </c>
      <c r="E348" s="197">
        <v>24</v>
      </c>
      <c r="F348" s="197">
        <v>1</v>
      </c>
      <c r="G348" s="34">
        <f t="shared" ref="G348:G350" si="917">SUM(D348:E348)</f>
        <v>103</v>
      </c>
      <c r="H348" s="35">
        <f t="shared" si="914"/>
        <v>0</v>
      </c>
      <c r="I348" s="8"/>
      <c r="J348" s="2"/>
      <c r="K348" s="533"/>
      <c r="L348" s="534"/>
      <c r="M348" s="4">
        <v>2</v>
      </c>
      <c r="N348" s="196">
        <v>78</v>
      </c>
      <c r="O348" s="197">
        <v>50</v>
      </c>
      <c r="P348" s="197">
        <v>2</v>
      </c>
      <c r="Q348" s="34">
        <f t="shared" si="915"/>
        <v>128</v>
      </c>
      <c r="R348" s="35">
        <f t="shared" si="916"/>
        <v>1</v>
      </c>
      <c r="S348" s="8"/>
      <c r="T348" s="191"/>
      <c r="U348" s="202">
        <f t="shared" ref="U348" si="918">I353</f>
        <v>0</v>
      </c>
      <c r="V348" s="203">
        <f t="shared" ref="V348" si="919">S353</f>
        <v>6</v>
      </c>
      <c r="W348" s="202">
        <f t="shared" ref="W348" si="920">S353</f>
        <v>6</v>
      </c>
      <c r="X348" s="203">
        <f t="shared" ref="X348" si="921">I353</f>
        <v>0</v>
      </c>
    </row>
    <row r="349" spans="1:25" ht="15.75" thickBot="1" x14ac:dyDescent="0.3">
      <c r="A349" s="517" t="s">
        <v>237</v>
      </c>
      <c r="B349" s="518"/>
      <c r="C349" s="4">
        <v>3</v>
      </c>
      <c r="D349" s="196">
        <v>73</v>
      </c>
      <c r="E349" s="197">
        <v>24</v>
      </c>
      <c r="F349" s="197">
        <v>5</v>
      </c>
      <c r="G349" s="34">
        <f t="shared" si="917"/>
        <v>97</v>
      </c>
      <c r="H349" s="35">
        <f t="shared" si="914"/>
        <v>0</v>
      </c>
      <c r="I349" s="13">
        <f t="shared" ref="I349" si="922">H351*1000+G351</f>
        <v>1420</v>
      </c>
      <c r="J349" s="2"/>
      <c r="K349" s="517" t="s">
        <v>205</v>
      </c>
      <c r="L349" s="518"/>
      <c r="M349" s="4">
        <v>3</v>
      </c>
      <c r="N349" s="196">
        <v>82</v>
      </c>
      <c r="O349" s="197">
        <v>35</v>
      </c>
      <c r="P349" s="197">
        <v>4</v>
      </c>
      <c r="Q349" s="34">
        <f t="shared" si="915"/>
        <v>117</v>
      </c>
      <c r="R349" s="35">
        <f t="shared" si="916"/>
        <v>1</v>
      </c>
      <c r="S349" s="13">
        <f t="shared" ref="S349" si="923">R351*1000+Q351</f>
        <v>3490</v>
      </c>
      <c r="T349" s="191"/>
      <c r="U349" s="202">
        <f t="shared" ref="U349" si="924">H353</f>
        <v>2</v>
      </c>
      <c r="V349" s="203">
        <f t="shared" ref="V349" si="925">R353</f>
        <v>6</v>
      </c>
      <c r="W349" s="202">
        <f t="shared" ref="W349" si="926">R353</f>
        <v>6</v>
      </c>
      <c r="X349" s="203">
        <f t="shared" ref="X349" si="927">H353</f>
        <v>2</v>
      </c>
    </row>
    <row r="350" spans="1:25" x14ac:dyDescent="0.25">
      <c r="A350" s="519"/>
      <c r="B350" s="520"/>
      <c r="C350" s="5">
        <v>4</v>
      </c>
      <c r="D350" s="198">
        <v>79</v>
      </c>
      <c r="E350" s="199">
        <v>35</v>
      </c>
      <c r="F350" s="199">
        <v>2</v>
      </c>
      <c r="G350" s="38">
        <f t="shared" si="917"/>
        <v>114</v>
      </c>
      <c r="H350" s="35">
        <f t="shared" si="914"/>
        <v>1</v>
      </c>
      <c r="I350" s="521">
        <f t="shared" ref="I350" si="928">IF(AND(I349=S349,I349&gt;0.1),1,IF(I349&gt;S349,2,0))</f>
        <v>0</v>
      </c>
      <c r="J350" s="2"/>
      <c r="K350" s="519"/>
      <c r="L350" s="520"/>
      <c r="M350" s="5">
        <v>4</v>
      </c>
      <c r="N350" s="198">
        <v>75</v>
      </c>
      <c r="O350" s="199">
        <v>35</v>
      </c>
      <c r="P350" s="199">
        <v>0</v>
      </c>
      <c r="Q350" s="34">
        <f t="shared" si="915"/>
        <v>110</v>
      </c>
      <c r="R350" s="39">
        <f t="shared" si="916"/>
        <v>0</v>
      </c>
      <c r="S350" s="521">
        <f t="shared" ref="S350" si="929">IF(AND(S349=I349,S349&gt;0.1),1,IF(S349&gt;I349,2,0))</f>
        <v>2</v>
      </c>
      <c r="T350" s="191"/>
      <c r="U350" s="204">
        <f t="shared" ref="U350" si="930">G353</f>
        <v>858</v>
      </c>
      <c r="V350" s="205">
        <f t="shared" ref="V350" si="931">Q353</f>
        <v>966</v>
      </c>
      <c r="W350" s="204">
        <f t="shared" ref="W350" si="932">Q353</f>
        <v>966</v>
      </c>
      <c r="X350" s="205">
        <f t="shared" ref="X350" si="933">G353</f>
        <v>858</v>
      </c>
    </row>
    <row r="351" spans="1:25" ht="16.5" thickBot="1" x14ac:dyDescent="0.3">
      <c r="A351" s="529">
        <v>2</v>
      </c>
      <c r="B351" s="530"/>
      <c r="C351" s="26" t="s">
        <v>12</v>
      </c>
      <c r="D351" s="31">
        <f t="shared" ref="D351" si="934">SUM(D347:D350)</f>
        <v>310</v>
      </c>
      <c r="E351" s="31">
        <f t="shared" ref="E351:H351" si="935">SUM(E347:E350)</f>
        <v>110</v>
      </c>
      <c r="F351" s="31">
        <f t="shared" si="935"/>
        <v>13</v>
      </c>
      <c r="G351" s="31">
        <f t="shared" si="935"/>
        <v>420</v>
      </c>
      <c r="H351" s="30">
        <f t="shared" si="935"/>
        <v>1</v>
      </c>
      <c r="I351" s="522">
        <f t="shared" ref="I351" si="936">IF(AND(G351=N351,G351&gt;1),1,IF(G351&gt;N351,2,0))</f>
        <v>2</v>
      </c>
      <c r="J351" s="2"/>
      <c r="K351" s="529">
        <v>2</v>
      </c>
      <c r="L351" s="530"/>
      <c r="M351" s="26" t="s">
        <v>12</v>
      </c>
      <c r="N351" s="31">
        <f t="shared" ref="N351" si="937">SUM(N347:N350)</f>
        <v>328</v>
      </c>
      <c r="O351" s="31">
        <f t="shared" ref="O351:R351" si="938">SUM(O347:O350)</f>
        <v>162</v>
      </c>
      <c r="P351" s="31">
        <f t="shared" si="938"/>
        <v>8</v>
      </c>
      <c r="Q351" s="40">
        <f t="shared" si="938"/>
        <v>490</v>
      </c>
      <c r="R351" s="30">
        <f t="shared" si="938"/>
        <v>3</v>
      </c>
      <c r="S351" s="522">
        <f t="shared" ref="S351" si="939">IF(AND(Q351=X351,Q351&gt;1),1,IF(Q351&gt;X351,2,0))</f>
        <v>2</v>
      </c>
      <c r="T351" s="191"/>
    </row>
    <row r="352" spans="1:25" ht="15.75" thickBot="1" x14ac:dyDescent="0.3">
      <c r="A352" s="7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191"/>
    </row>
    <row r="353" spans="1:25" ht="21" thickBot="1" x14ac:dyDescent="0.3">
      <c r="A353" s="17"/>
      <c r="B353" s="18"/>
      <c r="C353" s="19" t="s">
        <v>15</v>
      </c>
      <c r="D353" s="20">
        <f t="shared" ref="D353:H353" si="940">D346+D351</f>
        <v>648</v>
      </c>
      <c r="E353" s="21">
        <f t="shared" si="940"/>
        <v>210</v>
      </c>
      <c r="F353" s="21">
        <f t="shared" si="940"/>
        <v>35</v>
      </c>
      <c r="G353" s="22">
        <f t="shared" si="940"/>
        <v>858</v>
      </c>
      <c r="H353" s="22">
        <f t="shared" si="940"/>
        <v>2</v>
      </c>
      <c r="I353" s="23">
        <f t="shared" ref="I353" si="941">I345+I350+J353</f>
        <v>0</v>
      </c>
      <c r="J353" s="206">
        <f t="shared" ref="J353" si="942">IF(AND(G353=Q353,G353&gt;0.1),1,IF(G353&gt;Q353,2,0))</f>
        <v>0</v>
      </c>
      <c r="K353" s="17"/>
      <c r="L353" s="18"/>
      <c r="M353" s="24" t="s">
        <v>15</v>
      </c>
      <c r="N353" s="20">
        <f t="shared" ref="N353:R353" si="943">N346+N351</f>
        <v>655</v>
      </c>
      <c r="O353" s="21">
        <f t="shared" si="943"/>
        <v>311</v>
      </c>
      <c r="P353" s="21">
        <f t="shared" si="943"/>
        <v>14</v>
      </c>
      <c r="Q353" s="22">
        <f t="shared" si="943"/>
        <v>966</v>
      </c>
      <c r="R353" s="22">
        <f t="shared" si="943"/>
        <v>6</v>
      </c>
      <c r="S353" s="25">
        <f t="shared" ref="S353" si="944">S345+S350+T353</f>
        <v>6</v>
      </c>
      <c r="T353" s="206">
        <f t="shared" ref="T353" si="945">IF(AND(Q353=G353,Q353&gt;0.1),1,IF(Q353&gt;G353,2,0))</f>
        <v>2</v>
      </c>
    </row>
    <row r="354" spans="1:25" ht="15.75" thickBot="1" x14ac:dyDescent="0.3">
      <c r="A354" s="7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191"/>
    </row>
    <row r="355" spans="1:25" ht="21" thickBot="1" x14ac:dyDescent="0.3">
      <c r="A355" s="109" t="s">
        <v>19</v>
      </c>
      <c r="B355" s="9" t="s">
        <v>16</v>
      </c>
      <c r="C355" s="515"/>
      <c r="D355" s="515"/>
      <c r="E355" s="515"/>
      <c r="F355" s="10"/>
      <c r="G355" s="516" t="s">
        <v>17</v>
      </c>
      <c r="H355" s="516"/>
      <c r="I355" s="23">
        <f t="shared" ref="I355" si="946">IF(AND(I353=S353,I353&gt;0.1),1,IF(I353&gt;S353,2,0))</f>
        <v>0</v>
      </c>
      <c r="J355" s="12"/>
      <c r="K355" s="14" t="s">
        <v>19</v>
      </c>
      <c r="L355" s="9" t="s">
        <v>20</v>
      </c>
      <c r="M355" s="515"/>
      <c r="N355" s="515"/>
      <c r="O355" s="515"/>
      <c r="P355" s="10"/>
      <c r="Q355" s="516" t="s">
        <v>17</v>
      </c>
      <c r="R355" s="516"/>
      <c r="S355" s="23">
        <f t="shared" ref="S355" si="947">IF(AND(S353=I353,S353&gt;0.1),1,IF(S353&gt;I353,2,0))</f>
        <v>2</v>
      </c>
      <c r="T355" s="191"/>
    </row>
    <row r="356" spans="1:25" ht="23.25" x14ac:dyDescent="0.35">
      <c r="A356" s="6"/>
      <c r="B356" s="523" t="s">
        <v>18</v>
      </c>
      <c r="C356" s="523"/>
      <c r="D356" s="524" t="s">
        <v>0</v>
      </c>
      <c r="E356" s="524"/>
      <c r="F356" s="524"/>
      <c r="G356" s="524"/>
      <c r="H356" s="524"/>
      <c r="I356" s="524"/>
      <c r="J356" s="94">
        <v>17</v>
      </c>
      <c r="K356" s="190" t="s">
        <v>1</v>
      </c>
      <c r="L356" s="525" t="s">
        <v>21</v>
      </c>
      <c r="M356" s="525"/>
      <c r="N356" s="525"/>
      <c r="O356" s="526" t="s">
        <v>2</v>
      </c>
      <c r="P356" s="526"/>
      <c r="Q356" s="527">
        <v>43244</v>
      </c>
      <c r="R356" s="528"/>
      <c r="S356" s="528"/>
      <c r="T356" s="191"/>
    </row>
    <row r="357" spans="1:25" ht="24" thickBot="1" x14ac:dyDescent="0.3">
      <c r="A357" s="7"/>
      <c r="B357" s="16"/>
      <c r="C357" s="16"/>
      <c r="D357" s="15"/>
      <c r="E357" s="15"/>
      <c r="F357" s="15"/>
      <c r="G357" s="15"/>
      <c r="H357" s="15"/>
      <c r="I357" s="15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191"/>
    </row>
    <row r="358" spans="1:25" ht="18.75" thickBot="1" x14ac:dyDescent="0.3">
      <c r="A358" s="1" t="s">
        <v>3</v>
      </c>
      <c r="B358" s="535" t="s">
        <v>146</v>
      </c>
      <c r="C358" s="535"/>
      <c r="D358" s="535"/>
      <c r="E358" s="535"/>
      <c r="F358" s="535"/>
      <c r="G358" s="535"/>
      <c r="H358" s="535"/>
      <c r="I358" s="536"/>
      <c r="J358" s="537">
        <f t="shared" ref="J358" si="948">G374-Q374</f>
        <v>13</v>
      </c>
      <c r="K358" s="11" t="s">
        <v>4</v>
      </c>
      <c r="L358" s="535" t="s">
        <v>185</v>
      </c>
      <c r="M358" s="535"/>
      <c r="N358" s="535"/>
      <c r="O358" s="535"/>
      <c r="P358" s="535"/>
      <c r="Q358" s="535"/>
      <c r="R358" s="535"/>
      <c r="S358" s="536"/>
      <c r="T358" s="191"/>
    </row>
    <row r="359" spans="1:25" ht="15.75" thickBot="1" x14ac:dyDescent="0.3">
      <c r="A359" s="7"/>
      <c r="B359" s="2"/>
      <c r="C359" s="2"/>
      <c r="D359" s="2"/>
      <c r="E359" s="2"/>
      <c r="F359" s="2"/>
      <c r="G359" s="2"/>
      <c r="H359" s="2"/>
      <c r="I359" s="2"/>
      <c r="J359" s="538"/>
      <c r="K359" s="2"/>
      <c r="L359" s="2"/>
      <c r="M359" s="2"/>
      <c r="N359" s="2"/>
      <c r="O359" s="2"/>
      <c r="P359" s="2"/>
      <c r="Q359" s="2"/>
      <c r="R359" s="2"/>
      <c r="S359" s="2"/>
      <c r="T359" s="191"/>
    </row>
    <row r="360" spans="1:25" x14ac:dyDescent="0.25">
      <c r="A360" s="540" t="s">
        <v>5</v>
      </c>
      <c r="B360" s="541"/>
      <c r="C360" s="542" t="s">
        <v>6</v>
      </c>
      <c r="D360" s="544" t="s">
        <v>7</v>
      </c>
      <c r="E360" s="545"/>
      <c r="F360" s="545"/>
      <c r="G360" s="546"/>
      <c r="H360" s="544" t="s">
        <v>8</v>
      </c>
      <c r="I360" s="546"/>
      <c r="J360" s="538"/>
      <c r="K360" s="540" t="s">
        <v>5</v>
      </c>
      <c r="L360" s="541"/>
      <c r="M360" s="542" t="s">
        <v>6</v>
      </c>
      <c r="N360" s="544" t="s">
        <v>7</v>
      </c>
      <c r="O360" s="545"/>
      <c r="P360" s="545"/>
      <c r="Q360" s="546"/>
      <c r="R360" s="544" t="s">
        <v>8</v>
      </c>
      <c r="S360" s="546"/>
      <c r="T360" s="191"/>
    </row>
    <row r="361" spans="1:25" ht="15.75" thickBot="1" x14ac:dyDescent="0.3">
      <c r="A361" s="547"/>
      <c r="B361" s="548"/>
      <c r="C361" s="543"/>
      <c r="D361" s="110" t="s">
        <v>9</v>
      </c>
      <c r="E361" s="111" t="s">
        <v>10</v>
      </c>
      <c r="F361" s="111" t="s">
        <v>11</v>
      </c>
      <c r="G361" s="112" t="s">
        <v>12</v>
      </c>
      <c r="H361" s="113" t="s">
        <v>13</v>
      </c>
      <c r="I361" s="114" t="s">
        <v>14</v>
      </c>
      <c r="J361" s="539"/>
      <c r="K361" s="547"/>
      <c r="L361" s="548"/>
      <c r="M361" s="543"/>
      <c r="N361" s="110" t="s">
        <v>9</v>
      </c>
      <c r="O361" s="111" t="s">
        <v>10</v>
      </c>
      <c r="P361" s="111" t="s">
        <v>11</v>
      </c>
      <c r="Q361" s="112" t="s">
        <v>12</v>
      </c>
      <c r="R361" s="113" t="s">
        <v>13</v>
      </c>
      <c r="S361" s="114" t="s">
        <v>14</v>
      </c>
      <c r="T361" s="191"/>
    </row>
    <row r="362" spans="1:25" ht="15.75" thickBot="1" x14ac:dyDescent="0.3">
      <c r="A362" s="7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191"/>
    </row>
    <row r="363" spans="1:25" x14ac:dyDescent="0.25">
      <c r="A363" s="555" t="s">
        <v>231</v>
      </c>
      <c r="B363" s="556"/>
      <c r="C363" s="3">
        <v>1</v>
      </c>
      <c r="D363" s="213">
        <v>83</v>
      </c>
      <c r="E363" s="214">
        <v>50</v>
      </c>
      <c r="F363" s="214">
        <v>2</v>
      </c>
      <c r="G363" s="32">
        <f t="shared" ref="G363:G366" si="949">D363+E363</f>
        <v>133</v>
      </c>
      <c r="H363" s="33">
        <f t="shared" ref="H363:H366" si="950">IF(AND(G363=Q363,G363&gt;1),0.5,IF(G363&gt;Q363,1,0))</f>
        <v>1</v>
      </c>
      <c r="I363" s="8"/>
      <c r="J363" s="2"/>
      <c r="K363" s="555" t="s">
        <v>216</v>
      </c>
      <c r="L363" s="556"/>
      <c r="M363" s="3">
        <v>1</v>
      </c>
      <c r="N363" s="213">
        <v>80</v>
      </c>
      <c r="O363" s="214">
        <v>42</v>
      </c>
      <c r="P363" s="214">
        <v>1</v>
      </c>
      <c r="Q363" s="32">
        <f t="shared" ref="Q363" si="951">SUM(N363:O363)</f>
        <v>122</v>
      </c>
      <c r="R363" s="33">
        <f t="shared" ref="R363:R366" si="952">IF(AND(Q363=G363,Q363&gt;1),0.5,IF(Q363&gt;G363,1,0))</f>
        <v>0</v>
      </c>
      <c r="S363" s="8"/>
      <c r="U363" s="195" t="s">
        <v>124</v>
      </c>
      <c r="V363" s="195">
        <f t="shared" ref="V363" si="953">G363</f>
        <v>133</v>
      </c>
      <c r="W363" s="195">
        <f t="shared" ref="W363" si="954">G364</f>
        <v>106</v>
      </c>
      <c r="X363" s="195">
        <f t="shared" ref="X363" si="955">G365</f>
        <v>133</v>
      </c>
      <c r="Y363" s="195">
        <f t="shared" ref="Y363" si="956">G366</f>
        <v>119</v>
      </c>
    </row>
    <row r="364" spans="1:25" x14ac:dyDescent="0.25">
      <c r="A364" s="557"/>
      <c r="B364" s="558"/>
      <c r="C364" s="4">
        <v>2</v>
      </c>
      <c r="D364" s="215">
        <v>72</v>
      </c>
      <c r="E364" s="216">
        <v>34</v>
      </c>
      <c r="F364" s="216">
        <v>3</v>
      </c>
      <c r="G364" s="34">
        <f t="shared" si="949"/>
        <v>106</v>
      </c>
      <c r="H364" s="35">
        <f t="shared" si="950"/>
        <v>0</v>
      </c>
      <c r="I364" s="8"/>
      <c r="J364" s="2"/>
      <c r="K364" s="557"/>
      <c r="L364" s="558"/>
      <c r="M364" s="4">
        <v>2</v>
      </c>
      <c r="N364" s="215">
        <v>96</v>
      </c>
      <c r="O364" s="216">
        <v>52</v>
      </c>
      <c r="P364" s="216">
        <v>1</v>
      </c>
      <c r="Q364" s="34">
        <f t="shared" ref="Q364:Q366" si="957">SUM(N364:O364)</f>
        <v>148</v>
      </c>
      <c r="R364" s="35">
        <f t="shared" si="952"/>
        <v>1</v>
      </c>
      <c r="S364" s="8"/>
      <c r="U364" s="195" t="s">
        <v>125</v>
      </c>
      <c r="V364" s="195">
        <f t="shared" ref="V364" si="958">G368</f>
        <v>135</v>
      </c>
      <c r="W364" s="195">
        <f t="shared" ref="W364" si="959">G369</f>
        <v>143</v>
      </c>
      <c r="X364" s="195">
        <f t="shared" ref="X364" si="960">G370</f>
        <v>119</v>
      </c>
      <c r="Y364" s="195">
        <f t="shared" ref="Y364" si="961">G371</f>
        <v>140</v>
      </c>
    </row>
    <row r="365" spans="1:25" ht="15.75" thickBot="1" x14ac:dyDescent="0.3">
      <c r="A365" s="549" t="s">
        <v>232</v>
      </c>
      <c r="B365" s="550"/>
      <c r="C365" s="4">
        <v>3</v>
      </c>
      <c r="D365" s="215">
        <v>93</v>
      </c>
      <c r="E365" s="216">
        <v>40</v>
      </c>
      <c r="F365" s="216">
        <v>1</v>
      </c>
      <c r="G365" s="34">
        <f t="shared" si="949"/>
        <v>133</v>
      </c>
      <c r="H365" s="35">
        <f t="shared" si="950"/>
        <v>1</v>
      </c>
      <c r="I365" s="13">
        <f t="shared" ref="I365" si="962">H367*1000+G367</f>
        <v>2491</v>
      </c>
      <c r="J365" s="2"/>
      <c r="K365" s="549" t="s">
        <v>217</v>
      </c>
      <c r="L365" s="550"/>
      <c r="M365" s="4">
        <v>3</v>
      </c>
      <c r="N365" s="215">
        <v>92</v>
      </c>
      <c r="O365" s="216">
        <v>35</v>
      </c>
      <c r="P365" s="216">
        <v>3</v>
      </c>
      <c r="Q365" s="34">
        <f t="shared" si="957"/>
        <v>127</v>
      </c>
      <c r="R365" s="35">
        <f t="shared" si="952"/>
        <v>0</v>
      </c>
      <c r="S365" s="13">
        <f t="shared" ref="S365" si="963">R367*1000+Q367</f>
        <v>2521</v>
      </c>
      <c r="T365" s="191"/>
      <c r="U365" s="195" t="s">
        <v>126</v>
      </c>
      <c r="V365" s="195">
        <f t="shared" ref="V365" si="964">Q363</f>
        <v>122</v>
      </c>
      <c r="W365" s="195">
        <f t="shared" ref="W365" si="965">Q364</f>
        <v>148</v>
      </c>
      <c r="X365" s="195">
        <f t="shared" ref="X365" si="966">Q365</f>
        <v>127</v>
      </c>
      <c r="Y365" s="195">
        <f t="shared" ref="Y365" si="967">Q366</f>
        <v>124</v>
      </c>
    </row>
    <row r="366" spans="1:25" x14ac:dyDescent="0.25">
      <c r="A366" s="551"/>
      <c r="B366" s="552"/>
      <c r="C366" s="5">
        <v>4</v>
      </c>
      <c r="D366" s="217">
        <v>81</v>
      </c>
      <c r="E366" s="218">
        <v>38</v>
      </c>
      <c r="F366" s="218">
        <v>2</v>
      </c>
      <c r="G366" s="36">
        <f t="shared" si="949"/>
        <v>119</v>
      </c>
      <c r="H366" s="35">
        <f t="shared" si="950"/>
        <v>0</v>
      </c>
      <c r="I366" s="521">
        <f t="shared" ref="I366" si="968">IF(AND(I365=S365,I365&gt;0.1),1,IF(I365&gt;S365,2,0))</f>
        <v>0</v>
      </c>
      <c r="J366" s="2"/>
      <c r="K366" s="551"/>
      <c r="L366" s="552"/>
      <c r="M366" s="5">
        <v>4</v>
      </c>
      <c r="N366" s="217">
        <v>83</v>
      </c>
      <c r="O366" s="218">
        <v>41</v>
      </c>
      <c r="P366" s="218">
        <v>1</v>
      </c>
      <c r="Q366" s="34">
        <f t="shared" si="957"/>
        <v>124</v>
      </c>
      <c r="R366" s="39">
        <f t="shared" si="952"/>
        <v>1</v>
      </c>
      <c r="S366" s="521">
        <f t="shared" ref="S366" si="969">IF(AND(S365=I365,S365&gt;0.1),1,IF(S365&gt;I365,2,0))</f>
        <v>2</v>
      </c>
      <c r="T366" s="191"/>
      <c r="U366" s="195" t="s">
        <v>127</v>
      </c>
      <c r="V366" s="195">
        <f t="shared" ref="V366" si="970">Q368</f>
        <v>121</v>
      </c>
      <c r="W366" s="195">
        <f t="shared" ref="W366" si="971">Q369</f>
        <v>120</v>
      </c>
      <c r="X366" s="195">
        <f t="shared" ref="X366" si="972">Q370</f>
        <v>119</v>
      </c>
      <c r="Y366" s="195">
        <f t="shared" ref="Y366" si="973">Q371</f>
        <v>134</v>
      </c>
    </row>
    <row r="367" spans="1:25" ht="16.5" thickBot="1" x14ac:dyDescent="0.3">
      <c r="A367" s="529">
        <v>1</v>
      </c>
      <c r="B367" s="530"/>
      <c r="C367" s="26" t="s">
        <v>12</v>
      </c>
      <c r="D367" s="122">
        <f t="shared" ref="D367" si="974">D363+D364+D365+D366</f>
        <v>329</v>
      </c>
      <c r="E367" s="28">
        <f t="shared" ref="E367:H367" si="975">SUM(E363:E366)</f>
        <v>162</v>
      </c>
      <c r="F367" s="28">
        <f t="shared" si="975"/>
        <v>8</v>
      </c>
      <c r="G367" s="29">
        <f t="shared" si="975"/>
        <v>491</v>
      </c>
      <c r="H367" s="30">
        <f t="shared" si="975"/>
        <v>2</v>
      </c>
      <c r="I367" s="522">
        <f t="shared" ref="I367" si="976">IF(AND(G367=N367,G367&gt;1),1,IF(G367&gt;N367,2,0))</f>
        <v>2</v>
      </c>
      <c r="J367" s="2"/>
      <c r="K367" s="529">
        <v>1</v>
      </c>
      <c r="L367" s="530"/>
      <c r="M367" s="26" t="s">
        <v>12</v>
      </c>
      <c r="N367" s="31">
        <f t="shared" ref="N367" si="977">SUM(N363:N366)</f>
        <v>351</v>
      </c>
      <c r="O367" s="31">
        <f t="shared" ref="O367:R367" si="978">SUM(O363:O366)</f>
        <v>170</v>
      </c>
      <c r="P367" s="31">
        <f t="shared" si="978"/>
        <v>6</v>
      </c>
      <c r="Q367" s="31">
        <f t="shared" si="978"/>
        <v>521</v>
      </c>
      <c r="R367" s="30">
        <f t="shared" si="978"/>
        <v>2</v>
      </c>
      <c r="S367" s="522">
        <f t="shared" ref="S367" si="979">IF(AND(Q367=J367,Q367&gt;1),1,IF(Q367&gt;J367,2,0))</f>
        <v>2</v>
      </c>
      <c r="T367" s="191"/>
    </row>
    <row r="368" spans="1:25" x14ac:dyDescent="0.25">
      <c r="A368" s="555" t="s">
        <v>249</v>
      </c>
      <c r="B368" s="556"/>
      <c r="C368" s="3">
        <v>1</v>
      </c>
      <c r="D368" s="213">
        <v>86</v>
      </c>
      <c r="E368" s="214">
        <v>49</v>
      </c>
      <c r="F368" s="214">
        <v>0</v>
      </c>
      <c r="G368" s="37">
        <f t="shared" ref="G368" si="980">SUM(D368:E368)</f>
        <v>135</v>
      </c>
      <c r="H368" s="33">
        <f t="shared" ref="H368:H371" si="981">IF(AND(G368=Q368,G368&gt;1),0.5,IF(G368&gt;Q368,1,0))</f>
        <v>1</v>
      </c>
      <c r="I368" s="8"/>
      <c r="J368" s="2"/>
      <c r="K368" s="555" t="s">
        <v>218</v>
      </c>
      <c r="L368" s="556"/>
      <c r="M368" s="3">
        <v>1</v>
      </c>
      <c r="N368" s="213">
        <v>85</v>
      </c>
      <c r="O368" s="214">
        <v>36</v>
      </c>
      <c r="P368" s="214">
        <v>1</v>
      </c>
      <c r="Q368" s="32">
        <f t="shared" ref="Q368:Q371" si="982">N368+O368</f>
        <v>121</v>
      </c>
      <c r="R368" s="33">
        <f t="shared" ref="R368:R371" si="983">IF(AND(Q368=G368,Q368&gt;1),0.5,IF(Q368&gt;G368,1,0))</f>
        <v>0</v>
      </c>
      <c r="S368" s="8"/>
      <c r="T368" s="191"/>
      <c r="U368" s="200" t="s">
        <v>92</v>
      </c>
      <c r="V368" s="201" t="s">
        <v>93</v>
      </c>
      <c r="W368" s="200" t="s">
        <v>93</v>
      </c>
      <c r="X368" s="201" t="s">
        <v>92</v>
      </c>
    </row>
    <row r="369" spans="1:24" x14ac:dyDescent="0.25">
      <c r="A369" s="557"/>
      <c r="B369" s="558"/>
      <c r="C369" s="4">
        <v>2</v>
      </c>
      <c r="D369" s="215">
        <v>90</v>
      </c>
      <c r="E369" s="216">
        <v>53</v>
      </c>
      <c r="F369" s="216">
        <v>0</v>
      </c>
      <c r="G369" s="34">
        <f t="shared" ref="G369:G371" si="984">SUM(D369:E369)</f>
        <v>143</v>
      </c>
      <c r="H369" s="35">
        <f t="shared" si="981"/>
        <v>1</v>
      </c>
      <c r="I369" s="8"/>
      <c r="J369" s="2"/>
      <c r="K369" s="557"/>
      <c r="L369" s="558"/>
      <c r="M369" s="4">
        <v>2</v>
      </c>
      <c r="N369" s="215">
        <v>94</v>
      </c>
      <c r="O369" s="216">
        <v>26</v>
      </c>
      <c r="P369" s="216">
        <v>6</v>
      </c>
      <c r="Q369" s="34">
        <f t="shared" si="982"/>
        <v>120</v>
      </c>
      <c r="R369" s="35">
        <f t="shared" si="983"/>
        <v>0</v>
      </c>
      <c r="S369" s="8"/>
      <c r="T369" s="191"/>
      <c r="U369" s="202">
        <f t="shared" ref="U369" si="985">I374</f>
        <v>4</v>
      </c>
      <c r="V369" s="203">
        <f t="shared" ref="V369" si="986">S374</f>
        <v>2</v>
      </c>
      <c r="W369" s="202">
        <f t="shared" ref="W369" si="987">S374</f>
        <v>2</v>
      </c>
      <c r="X369" s="203">
        <f t="shared" ref="X369" si="988">I374</f>
        <v>4</v>
      </c>
    </row>
    <row r="370" spans="1:24" ht="15.75" thickBot="1" x14ac:dyDescent="0.3">
      <c r="A370" s="549" t="s">
        <v>250</v>
      </c>
      <c r="B370" s="550"/>
      <c r="C370" s="4">
        <v>3</v>
      </c>
      <c r="D370" s="215">
        <v>93</v>
      </c>
      <c r="E370" s="216">
        <v>26</v>
      </c>
      <c r="F370" s="216">
        <v>6</v>
      </c>
      <c r="G370" s="34">
        <f t="shared" si="984"/>
        <v>119</v>
      </c>
      <c r="H370" s="35">
        <f t="shared" si="981"/>
        <v>0.5</v>
      </c>
      <c r="I370" s="13">
        <f t="shared" ref="I370" si="989">H372*1000+G372</f>
        <v>4037</v>
      </c>
      <c r="J370" s="2"/>
      <c r="K370" s="549" t="s">
        <v>219</v>
      </c>
      <c r="L370" s="550"/>
      <c r="M370" s="4">
        <v>3</v>
      </c>
      <c r="N370" s="215">
        <v>83</v>
      </c>
      <c r="O370" s="216">
        <v>36</v>
      </c>
      <c r="P370" s="216">
        <v>3</v>
      </c>
      <c r="Q370" s="34">
        <f t="shared" si="982"/>
        <v>119</v>
      </c>
      <c r="R370" s="35">
        <f t="shared" si="983"/>
        <v>0.5</v>
      </c>
      <c r="S370" s="13">
        <f t="shared" ref="S370" si="990">R372*1000+Q372</f>
        <v>994</v>
      </c>
      <c r="T370" s="191"/>
      <c r="U370" s="202">
        <f t="shared" ref="U370" si="991">H374</f>
        <v>5.5</v>
      </c>
      <c r="V370" s="203">
        <f t="shared" ref="V370" si="992">R374</f>
        <v>2.5</v>
      </c>
      <c r="W370" s="202">
        <f t="shared" ref="W370" si="993">R374</f>
        <v>2.5</v>
      </c>
      <c r="X370" s="203">
        <f t="shared" ref="X370" si="994">H374</f>
        <v>5.5</v>
      </c>
    </row>
    <row r="371" spans="1:24" x14ac:dyDescent="0.25">
      <c r="A371" s="551"/>
      <c r="B371" s="552"/>
      <c r="C371" s="5">
        <v>4</v>
      </c>
      <c r="D371" s="217">
        <v>88</v>
      </c>
      <c r="E371" s="218">
        <v>52</v>
      </c>
      <c r="F371" s="218">
        <v>1</v>
      </c>
      <c r="G371" s="38">
        <f t="shared" si="984"/>
        <v>140</v>
      </c>
      <c r="H371" s="35">
        <f t="shared" si="981"/>
        <v>1</v>
      </c>
      <c r="I371" s="521">
        <f t="shared" ref="I371" si="995">IF(AND(I370=S370,I370&gt;0.1),1,IF(I370&gt;S370,2,0))</f>
        <v>2</v>
      </c>
      <c r="J371" s="2"/>
      <c r="K371" s="551"/>
      <c r="L371" s="552"/>
      <c r="M371" s="5">
        <v>4</v>
      </c>
      <c r="N371" s="217">
        <v>93</v>
      </c>
      <c r="O371" s="218">
        <v>41</v>
      </c>
      <c r="P371" s="218">
        <v>2</v>
      </c>
      <c r="Q371" s="34">
        <f t="shared" si="982"/>
        <v>134</v>
      </c>
      <c r="R371" s="39">
        <f t="shared" si="983"/>
        <v>0</v>
      </c>
      <c r="S371" s="521">
        <f t="shared" ref="S371" si="996">IF(AND(S370=I370,S370&gt;0.1),1,IF(S370&gt;I370,2,0))</f>
        <v>0</v>
      </c>
      <c r="T371" s="191"/>
      <c r="U371" s="204">
        <f t="shared" ref="U371" si="997">G374</f>
        <v>1028</v>
      </c>
      <c r="V371" s="205">
        <f t="shared" ref="V371" si="998">Q374</f>
        <v>1015</v>
      </c>
      <c r="W371" s="204">
        <f t="shared" ref="W371" si="999">Q374</f>
        <v>1015</v>
      </c>
      <c r="X371" s="205">
        <f t="shared" ref="X371" si="1000">G374</f>
        <v>1028</v>
      </c>
    </row>
    <row r="372" spans="1:24" ht="16.5" thickBot="1" x14ac:dyDescent="0.3">
      <c r="A372" s="529">
        <v>2</v>
      </c>
      <c r="B372" s="530"/>
      <c r="C372" s="26" t="s">
        <v>12</v>
      </c>
      <c r="D372" s="31">
        <f t="shared" ref="D372" si="1001">SUM(D368:D371)</f>
        <v>357</v>
      </c>
      <c r="E372" s="31">
        <f t="shared" ref="E372:H372" si="1002">SUM(E368:E371)</f>
        <v>180</v>
      </c>
      <c r="F372" s="31">
        <f t="shared" si="1002"/>
        <v>7</v>
      </c>
      <c r="G372" s="31">
        <f t="shared" si="1002"/>
        <v>537</v>
      </c>
      <c r="H372" s="30">
        <f t="shared" si="1002"/>
        <v>3.5</v>
      </c>
      <c r="I372" s="522">
        <f t="shared" ref="I372" si="1003">IF(AND(G372=N372,G372&gt;1),1,IF(G372&gt;N372,2,0))</f>
        <v>2</v>
      </c>
      <c r="J372" s="2"/>
      <c r="K372" s="529">
        <v>2</v>
      </c>
      <c r="L372" s="530"/>
      <c r="M372" s="26" t="s">
        <v>12</v>
      </c>
      <c r="N372" s="31">
        <f t="shared" ref="N372" si="1004">SUM(N368:N371)</f>
        <v>355</v>
      </c>
      <c r="O372" s="31">
        <f t="shared" ref="O372:R372" si="1005">SUM(O368:O371)</f>
        <v>139</v>
      </c>
      <c r="P372" s="31">
        <f t="shared" si="1005"/>
        <v>12</v>
      </c>
      <c r="Q372" s="40">
        <f t="shared" si="1005"/>
        <v>494</v>
      </c>
      <c r="R372" s="30">
        <f t="shared" si="1005"/>
        <v>0.5</v>
      </c>
      <c r="S372" s="522">
        <f t="shared" ref="S372" si="1006">IF(AND(Q372=X372,Q372&gt;1),1,IF(Q372&gt;X372,2,0))</f>
        <v>2</v>
      </c>
      <c r="T372" s="191"/>
    </row>
    <row r="373" spans="1:24" ht="15.75" thickBot="1" x14ac:dyDescent="0.3">
      <c r="A373" s="7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191"/>
    </row>
    <row r="374" spans="1:24" ht="21" thickBot="1" x14ac:dyDescent="0.3">
      <c r="A374" s="17"/>
      <c r="B374" s="18"/>
      <c r="C374" s="19" t="s">
        <v>15</v>
      </c>
      <c r="D374" s="20">
        <f t="shared" ref="D374:H374" si="1007">D367+D372</f>
        <v>686</v>
      </c>
      <c r="E374" s="21">
        <f t="shared" si="1007"/>
        <v>342</v>
      </c>
      <c r="F374" s="21">
        <f t="shared" si="1007"/>
        <v>15</v>
      </c>
      <c r="G374" s="22">
        <f t="shared" si="1007"/>
        <v>1028</v>
      </c>
      <c r="H374" s="22">
        <f t="shared" si="1007"/>
        <v>5.5</v>
      </c>
      <c r="I374" s="23">
        <f t="shared" ref="I374" si="1008">I366+I371+J374</f>
        <v>4</v>
      </c>
      <c r="J374" s="206">
        <f t="shared" ref="J374" si="1009">IF(AND(G374=Q374,G374&gt;0.1),1,IF(G374&gt;Q374,2,0))</f>
        <v>2</v>
      </c>
      <c r="K374" s="17"/>
      <c r="L374" s="18"/>
      <c r="M374" s="24" t="s">
        <v>15</v>
      </c>
      <c r="N374" s="20">
        <f t="shared" ref="N374:R374" si="1010">N367+N372</f>
        <v>706</v>
      </c>
      <c r="O374" s="21">
        <f t="shared" si="1010"/>
        <v>309</v>
      </c>
      <c r="P374" s="21">
        <f t="shared" si="1010"/>
        <v>18</v>
      </c>
      <c r="Q374" s="22">
        <f t="shared" si="1010"/>
        <v>1015</v>
      </c>
      <c r="R374" s="22">
        <f t="shared" si="1010"/>
        <v>2.5</v>
      </c>
      <c r="S374" s="25">
        <f t="shared" ref="S374" si="1011">S366+S371+T374</f>
        <v>2</v>
      </c>
      <c r="T374" s="206">
        <f t="shared" ref="T374" si="1012">IF(AND(Q374=G374,Q374&gt;0.1),1,IF(Q374&gt;G374,2,0))</f>
        <v>0</v>
      </c>
    </row>
    <row r="375" spans="1:24" ht="15.75" thickBot="1" x14ac:dyDescent="0.3">
      <c r="A375" s="7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191"/>
    </row>
    <row r="376" spans="1:24" ht="21" thickBot="1" x14ac:dyDescent="0.3">
      <c r="A376" s="109" t="s">
        <v>19</v>
      </c>
      <c r="B376" s="9" t="s">
        <v>16</v>
      </c>
      <c r="C376" s="515"/>
      <c r="D376" s="515"/>
      <c r="E376" s="515"/>
      <c r="F376" s="10"/>
      <c r="G376" s="516" t="s">
        <v>17</v>
      </c>
      <c r="H376" s="516"/>
      <c r="I376" s="23">
        <f t="shared" ref="I376" si="1013">IF(AND(I374=S374,I374&gt;0.1),1,IF(I374&gt;S374,2,0))</f>
        <v>2</v>
      </c>
      <c r="J376" s="12"/>
      <c r="K376" s="14" t="s">
        <v>19</v>
      </c>
      <c r="L376" s="9" t="s">
        <v>20</v>
      </c>
      <c r="M376" s="515"/>
      <c r="N376" s="515"/>
      <c r="O376" s="515"/>
      <c r="P376" s="10"/>
      <c r="Q376" s="516" t="s">
        <v>17</v>
      </c>
      <c r="R376" s="516"/>
      <c r="S376" s="23">
        <f t="shared" ref="S376" si="1014">IF(AND(S374=I374,S374&gt;0.1),1,IF(S374&gt;I374,2,0))</f>
        <v>0</v>
      </c>
      <c r="T376" s="191"/>
    </row>
    <row r="378" spans="1:24" ht="15.75" thickBot="1" x14ac:dyDescent="0.3"/>
    <row r="379" spans="1:24" ht="23.25" x14ac:dyDescent="0.35">
      <c r="A379" s="6"/>
      <c r="B379" s="523" t="s">
        <v>18</v>
      </c>
      <c r="C379" s="523"/>
      <c r="D379" s="524" t="s">
        <v>0</v>
      </c>
      <c r="E379" s="524"/>
      <c r="F379" s="524"/>
      <c r="G379" s="524"/>
      <c r="H379" s="524"/>
      <c r="I379" s="524"/>
      <c r="J379" s="94">
        <v>18</v>
      </c>
      <c r="K379" s="190" t="s">
        <v>1</v>
      </c>
      <c r="L379" s="525" t="s">
        <v>21</v>
      </c>
      <c r="M379" s="525"/>
      <c r="N379" s="525"/>
      <c r="O379" s="526" t="s">
        <v>2</v>
      </c>
      <c r="P379" s="526"/>
      <c r="Q379" s="527">
        <v>43216</v>
      </c>
      <c r="R379" s="528"/>
      <c r="S379" s="528"/>
      <c r="T379" s="191"/>
    </row>
    <row r="380" spans="1:24" ht="24" thickBot="1" x14ac:dyDescent="0.3">
      <c r="A380" s="7"/>
      <c r="B380" s="16"/>
      <c r="C380" s="16"/>
      <c r="D380" s="15"/>
      <c r="E380" s="15"/>
      <c r="F380" s="15"/>
      <c r="G380" s="15"/>
      <c r="H380" s="15"/>
      <c r="I380" s="15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191"/>
    </row>
    <row r="381" spans="1:24" ht="18.75" thickBot="1" x14ac:dyDescent="0.3">
      <c r="A381" s="1" t="s">
        <v>3</v>
      </c>
      <c r="B381" s="535" t="s">
        <v>130</v>
      </c>
      <c r="C381" s="535"/>
      <c r="D381" s="535"/>
      <c r="E381" s="535"/>
      <c r="F381" s="535"/>
      <c r="G381" s="535"/>
      <c r="H381" s="535"/>
      <c r="I381" s="536"/>
      <c r="J381" s="537">
        <f t="shared" ref="J381" si="1015">G397-Q397</f>
        <v>-36</v>
      </c>
      <c r="K381" s="11" t="s">
        <v>4</v>
      </c>
      <c r="L381" s="535" t="s">
        <v>140</v>
      </c>
      <c r="M381" s="535"/>
      <c r="N381" s="535"/>
      <c r="O381" s="535"/>
      <c r="P381" s="535"/>
      <c r="Q381" s="535"/>
      <c r="R381" s="535"/>
      <c r="S381" s="536"/>
      <c r="T381" s="191"/>
    </row>
    <row r="382" spans="1:24" ht="15.75" thickBot="1" x14ac:dyDescent="0.3">
      <c r="A382" s="7"/>
      <c r="B382" s="2"/>
      <c r="C382" s="2"/>
      <c r="D382" s="2"/>
      <c r="E382" s="2"/>
      <c r="F382" s="2"/>
      <c r="G382" s="2"/>
      <c r="H382" s="2"/>
      <c r="I382" s="2"/>
      <c r="J382" s="538"/>
      <c r="K382" s="2"/>
      <c r="L382" s="2"/>
      <c r="M382" s="2"/>
      <c r="N382" s="2"/>
      <c r="O382" s="2"/>
      <c r="P382" s="2"/>
      <c r="Q382" s="2"/>
      <c r="R382" s="2"/>
      <c r="S382" s="2"/>
      <c r="T382" s="191"/>
    </row>
    <row r="383" spans="1:24" x14ac:dyDescent="0.25">
      <c r="A383" s="540" t="s">
        <v>5</v>
      </c>
      <c r="B383" s="541"/>
      <c r="C383" s="542" t="s">
        <v>6</v>
      </c>
      <c r="D383" s="544" t="s">
        <v>7</v>
      </c>
      <c r="E383" s="545"/>
      <c r="F383" s="545"/>
      <c r="G383" s="546"/>
      <c r="H383" s="544" t="s">
        <v>8</v>
      </c>
      <c r="I383" s="546"/>
      <c r="J383" s="538"/>
      <c r="K383" s="540" t="s">
        <v>5</v>
      </c>
      <c r="L383" s="541"/>
      <c r="M383" s="542" t="s">
        <v>6</v>
      </c>
      <c r="N383" s="544" t="s">
        <v>7</v>
      </c>
      <c r="O383" s="545"/>
      <c r="P383" s="545"/>
      <c r="Q383" s="546"/>
      <c r="R383" s="544" t="s">
        <v>8</v>
      </c>
      <c r="S383" s="546"/>
      <c r="T383" s="191"/>
    </row>
    <row r="384" spans="1:24" ht="15.75" thickBot="1" x14ac:dyDescent="0.3">
      <c r="A384" s="547"/>
      <c r="B384" s="548"/>
      <c r="C384" s="543"/>
      <c r="D384" s="110" t="s">
        <v>9</v>
      </c>
      <c r="E384" s="111" t="s">
        <v>10</v>
      </c>
      <c r="F384" s="111" t="s">
        <v>11</v>
      </c>
      <c r="G384" s="112" t="s">
        <v>12</v>
      </c>
      <c r="H384" s="113" t="s">
        <v>13</v>
      </c>
      <c r="I384" s="114" t="s">
        <v>14</v>
      </c>
      <c r="J384" s="539"/>
      <c r="K384" s="547"/>
      <c r="L384" s="548"/>
      <c r="M384" s="543"/>
      <c r="N384" s="110" t="s">
        <v>9</v>
      </c>
      <c r="O384" s="111" t="s">
        <v>10</v>
      </c>
      <c r="P384" s="111" t="s">
        <v>11</v>
      </c>
      <c r="Q384" s="112" t="s">
        <v>12</v>
      </c>
      <c r="R384" s="113" t="s">
        <v>13</v>
      </c>
      <c r="S384" s="114" t="s">
        <v>14</v>
      </c>
      <c r="T384" s="191"/>
    </row>
    <row r="385" spans="1:25" ht="15.75" thickBot="1" x14ac:dyDescent="0.3">
      <c r="A385" s="7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191"/>
    </row>
    <row r="386" spans="1:25" x14ac:dyDescent="0.25">
      <c r="A386" s="531" t="s">
        <v>234</v>
      </c>
      <c r="B386" s="532"/>
      <c r="C386" s="3">
        <v>1</v>
      </c>
      <c r="D386" s="193">
        <v>83</v>
      </c>
      <c r="E386" s="194">
        <v>36</v>
      </c>
      <c r="F386" s="194">
        <v>5</v>
      </c>
      <c r="G386" s="32">
        <f t="shared" ref="G386:G389" si="1016">D386+E386</f>
        <v>119</v>
      </c>
      <c r="H386" s="33">
        <f t="shared" ref="H386:H389" si="1017">IF(AND(G386=Q386,G386&gt;1),0.5,IF(G386&gt;Q386,1,0))</f>
        <v>0</v>
      </c>
      <c r="I386" s="8"/>
      <c r="J386" s="2"/>
      <c r="K386" s="531" t="s">
        <v>220</v>
      </c>
      <c r="L386" s="532"/>
      <c r="M386" s="3">
        <v>1</v>
      </c>
      <c r="N386" s="193">
        <v>94</v>
      </c>
      <c r="O386" s="194">
        <v>34</v>
      </c>
      <c r="P386" s="194">
        <v>3</v>
      </c>
      <c r="Q386" s="32">
        <f t="shared" ref="Q386" si="1018">SUM(N386:O386)</f>
        <v>128</v>
      </c>
      <c r="R386" s="33">
        <f t="shared" ref="R386:R389" si="1019">IF(AND(Q386=G386,Q386&gt;1),0.5,IF(Q386&gt;G386,1,0))</f>
        <v>1</v>
      </c>
      <c r="S386" s="8"/>
      <c r="U386" s="195" t="s">
        <v>124</v>
      </c>
      <c r="V386" s="195">
        <f t="shared" ref="V386" si="1020">G386</f>
        <v>119</v>
      </c>
      <c r="W386" s="195">
        <f t="shared" ref="W386" si="1021">G387</f>
        <v>142</v>
      </c>
      <c r="X386" s="195">
        <f t="shared" ref="X386" si="1022">G388</f>
        <v>123</v>
      </c>
      <c r="Y386" s="195">
        <f t="shared" ref="Y386" si="1023">G389</f>
        <v>124</v>
      </c>
    </row>
    <row r="387" spans="1:25" x14ac:dyDescent="0.25">
      <c r="A387" s="533"/>
      <c r="B387" s="534"/>
      <c r="C387" s="4">
        <v>2</v>
      </c>
      <c r="D387" s="196">
        <v>101</v>
      </c>
      <c r="E387" s="197">
        <v>41</v>
      </c>
      <c r="F387" s="197">
        <v>4</v>
      </c>
      <c r="G387" s="34">
        <f t="shared" si="1016"/>
        <v>142</v>
      </c>
      <c r="H387" s="35">
        <f t="shared" si="1017"/>
        <v>1</v>
      </c>
      <c r="I387" s="8"/>
      <c r="J387" s="2"/>
      <c r="K387" s="533"/>
      <c r="L387" s="534"/>
      <c r="M387" s="4">
        <v>2</v>
      </c>
      <c r="N387" s="196">
        <v>79</v>
      </c>
      <c r="O387" s="197">
        <v>54</v>
      </c>
      <c r="P387" s="197">
        <v>0</v>
      </c>
      <c r="Q387" s="34">
        <f t="shared" ref="Q387:Q389" si="1024">SUM(N387:O387)</f>
        <v>133</v>
      </c>
      <c r="R387" s="35">
        <f t="shared" si="1019"/>
        <v>0</v>
      </c>
      <c r="S387" s="8"/>
      <c r="U387" s="195" t="s">
        <v>125</v>
      </c>
      <c r="V387" s="195">
        <f t="shared" ref="V387" si="1025">G391</f>
        <v>105</v>
      </c>
      <c r="W387" s="195">
        <f t="shared" ref="W387" si="1026">G392</f>
        <v>113</v>
      </c>
      <c r="X387" s="195">
        <f t="shared" ref="X387" si="1027">G393</f>
        <v>113</v>
      </c>
      <c r="Y387" s="195">
        <f t="shared" ref="Y387" si="1028">G394</f>
        <v>113</v>
      </c>
    </row>
    <row r="388" spans="1:25" ht="15.75" thickBot="1" x14ac:dyDescent="0.3">
      <c r="A388" s="517" t="s">
        <v>235</v>
      </c>
      <c r="B388" s="518"/>
      <c r="C388" s="4">
        <v>3</v>
      </c>
      <c r="D388" s="196">
        <v>89</v>
      </c>
      <c r="E388" s="197">
        <v>34</v>
      </c>
      <c r="F388" s="197">
        <v>4</v>
      </c>
      <c r="G388" s="34">
        <f t="shared" si="1016"/>
        <v>123</v>
      </c>
      <c r="H388" s="35">
        <f t="shared" si="1017"/>
        <v>0</v>
      </c>
      <c r="I388" s="13">
        <f t="shared" ref="I388" si="1029">H390*1000+G390</f>
        <v>2508</v>
      </c>
      <c r="J388" s="2"/>
      <c r="K388" s="517" t="s">
        <v>221</v>
      </c>
      <c r="L388" s="518"/>
      <c r="M388" s="4">
        <v>3</v>
      </c>
      <c r="N388" s="196">
        <v>81</v>
      </c>
      <c r="O388" s="197">
        <v>45</v>
      </c>
      <c r="P388" s="197">
        <v>1</v>
      </c>
      <c r="Q388" s="34">
        <f t="shared" si="1024"/>
        <v>126</v>
      </c>
      <c r="R388" s="35">
        <f t="shared" si="1019"/>
        <v>1</v>
      </c>
      <c r="S388" s="13">
        <f t="shared" ref="S388" si="1030">R390*1000+Q390</f>
        <v>2505</v>
      </c>
      <c r="T388" s="191"/>
      <c r="U388" s="195" t="s">
        <v>126</v>
      </c>
      <c r="V388" s="195">
        <f t="shared" ref="V388" si="1031">Q386</f>
        <v>128</v>
      </c>
      <c r="W388" s="195">
        <f t="shared" ref="W388" si="1032">Q387</f>
        <v>133</v>
      </c>
      <c r="X388" s="195">
        <f t="shared" ref="X388" si="1033">Q388</f>
        <v>126</v>
      </c>
      <c r="Y388" s="195">
        <f t="shared" ref="Y388" si="1034">Q389</f>
        <v>118</v>
      </c>
    </row>
    <row r="389" spans="1:25" x14ac:dyDescent="0.25">
      <c r="A389" s="519"/>
      <c r="B389" s="520"/>
      <c r="C389" s="5">
        <v>4</v>
      </c>
      <c r="D389" s="198">
        <v>98</v>
      </c>
      <c r="E389" s="199">
        <v>26</v>
      </c>
      <c r="F389" s="199">
        <v>5</v>
      </c>
      <c r="G389" s="36">
        <f t="shared" si="1016"/>
        <v>124</v>
      </c>
      <c r="H389" s="35">
        <f t="shared" si="1017"/>
        <v>1</v>
      </c>
      <c r="I389" s="521">
        <f t="shared" ref="I389" si="1035">IF(AND(I388=S388,I388&gt;0.1),1,IF(I388&gt;S388,2,0))</f>
        <v>2</v>
      </c>
      <c r="J389" s="2"/>
      <c r="K389" s="519"/>
      <c r="L389" s="520"/>
      <c r="M389" s="5">
        <v>4</v>
      </c>
      <c r="N389" s="198">
        <v>82</v>
      </c>
      <c r="O389" s="199">
        <v>36</v>
      </c>
      <c r="P389" s="199">
        <v>2</v>
      </c>
      <c r="Q389" s="34">
        <f t="shared" si="1024"/>
        <v>118</v>
      </c>
      <c r="R389" s="39">
        <f t="shared" si="1019"/>
        <v>0</v>
      </c>
      <c r="S389" s="521">
        <f t="shared" ref="S389" si="1036">IF(AND(S388=I388,S388&gt;0.1),1,IF(S388&gt;I388,2,0))</f>
        <v>0</v>
      </c>
      <c r="T389" s="191"/>
      <c r="U389" s="195" t="s">
        <v>127</v>
      </c>
      <c r="V389" s="195">
        <f t="shared" ref="V389" si="1037">Q391</f>
        <v>137</v>
      </c>
      <c r="W389" s="195">
        <f t="shared" ref="W389" si="1038">Q392</f>
        <v>122</v>
      </c>
      <c r="X389" s="195">
        <f t="shared" ref="X389" si="1039">Q393</f>
        <v>100</v>
      </c>
      <c r="Y389" s="195">
        <f t="shared" ref="Y389" si="1040">Q394</f>
        <v>124</v>
      </c>
    </row>
    <row r="390" spans="1:25" ht="16.5" thickBot="1" x14ac:dyDescent="0.3">
      <c r="A390" s="529">
        <v>1</v>
      </c>
      <c r="B390" s="530"/>
      <c r="C390" s="26" t="s">
        <v>12</v>
      </c>
      <c r="D390" s="27">
        <f t="shared" ref="D390" si="1041">D386+D387+D388+D389</f>
        <v>371</v>
      </c>
      <c r="E390" s="28">
        <f t="shared" ref="E390:H390" si="1042">SUM(E386:E389)</f>
        <v>137</v>
      </c>
      <c r="F390" s="28">
        <f t="shared" si="1042"/>
        <v>18</v>
      </c>
      <c r="G390" s="29">
        <f t="shared" si="1042"/>
        <v>508</v>
      </c>
      <c r="H390" s="30">
        <f t="shared" si="1042"/>
        <v>2</v>
      </c>
      <c r="I390" s="522">
        <f t="shared" ref="I390" si="1043">IF(AND(G390=N390,G390&gt;1),1,IF(G390&gt;N390,2,0))</f>
        <v>2</v>
      </c>
      <c r="J390" s="2"/>
      <c r="K390" s="529">
        <v>1</v>
      </c>
      <c r="L390" s="530"/>
      <c r="M390" s="26" t="s">
        <v>12</v>
      </c>
      <c r="N390" s="31">
        <f t="shared" ref="N390" si="1044">SUM(N386:N389)</f>
        <v>336</v>
      </c>
      <c r="O390" s="31">
        <f t="shared" ref="O390:R390" si="1045">SUM(O386:O389)</f>
        <v>169</v>
      </c>
      <c r="P390" s="31">
        <f t="shared" si="1045"/>
        <v>6</v>
      </c>
      <c r="Q390" s="31">
        <f t="shared" si="1045"/>
        <v>505</v>
      </c>
      <c r="R390" s="30">
        <f t="shared" si="1045"/>
        <v>2</v>
      </c>
      <c r="S390" s="522">
        <f t="shared" ref="S390" si="1046">IF(AND(Q390=J390,Q390&gt;1),1,IF(Q390&gt;J390,2,0))</f>
        <v>2</v>
      </c>
      <c r="T390" s="191"/>
    </row>
    <row r="391" spans="1:25" x14ac:dyDescent="0.25">
      <c r="A391" s="531" t="s">
        <v>236</v>
      </c>
      <c r="B391" s="532"/>
      <c r="C391" s="3">
        <v>1</v>
      </c>
      <c r="D391" s="193">
        <v>87</v>
      </c>
      <c r="E391" s="194">
        <v>18</v>
      </c>
      <c r="F391" s="194">
        <v>6</v>
      </c>
      <c r="G391" s="37">
        <f t="shared" ref="G391" si="1047">SUM(D391:E391)</f>
        <v>105</v>
      </c>
      <c r="H391" s="33">
        <f t="shared" ref="H391:H394" si="1048">IF(AND(G391=Q391,G391&gt;1),0.5,IF(G391&gt;Q391,1,0))</f>
        <v>0</v>
      </c>
      <c r="I391" s="8"/>
      <c r="J391" s="2"/>
      <c r="K391" s="531" t="s">
        <v>222</v>
      </c>
      <c r="L391" s="532"/>
      <c r="M391" s="3">
        <v>1</v>
      </c>
      <c r="N391" s="193">
        <v>84</v>
      </c>
      <c r="O391" s="194">
        <v>53</v>
      </c>
      <c r="P391" s="194">
        <v>1</v>
      </c>
      <c r="Q391" s="32">
        <f t="shared" ref="Q391:Q394" si="1049">N391+O391</f>
        <v>137</v>
      </c>
      <c r="R391" s="33">
        <f t="shared" ref="R391:R394" si="1050">IF(AND(Q391=G391,Q391&gt;1),0.5,IF(Q391&gt;G391,1,0))</f>
        <v>1</v>
      </c>
      <c r="S391" s="8"/>
      <c r="T391" s="191"/>
      <c r="U391" s="200" t="s">
        <v>92</v>
      </c>
      <c r="V391" s="201" t="s">
        <v>93</v>
      </c>
      <c r="W391" s="200" t="s">
        <v>93</v>
      </c>
      <c r="X391" s="201" t="s">
        <v>92</v>
      </c>
    </row>
    <row r="392" spans="1:25" x14ac:dyDescent="0.25">
      <c r="A392" s="533"/>
      <c r="B392" s="534"/>
      <c r="C392" s="4">
        <v>2</v>
      </c>
      <c r="D392" s="196">
        <v>80</v>
      </c>
      <c r="E392" s="197">
        <v>33</v>
      </c>
      <c r="F392" s="197">
        <v>3</v>
      </c>
      <c r="G392" s="34">
        <f t="shared" ref="G392:G394" si="1051">SUM(D392:E392)</f>
        <v>113</v>
      </c>
      <c r="H392" s="35">
        <f t="shared" si="1048"/>
        <v>0</v>
      </c>
      <c r="I392" s="8"/>
      <c r="J392" s="2"/>
      <c r="K392" s="533"/>
      <c r="L392" s="534"/>
      <c r="M392" s="4">
        <v>2</v>
      </c>
      <c r="N392" s="196">
        <v>89</v>
      </c>
      <c r="O392" s="197">
        <v>33</v>
      </c>
      <c r="P392" s="197">
        <v>3</v>
      </c>
      <c r="Q392" s="34">
        <f t="shared" si="1049"/>
        <v>122</v>
      </c>
      <c r="R392" s="35">
        <f t="shared" si="1050"/>
        <v>1</v>
      </c>
      <c r="S392" s="8"/>
      <c r="T392" s="191"/>
      <c r="U392" s="202">
        <f t="shared" ref="U392" si="1052">I397</f>
        <v>2</v>
      </c>
      <c r="V392" s="203">
        <f t="shared" ref="V392" si="1053">S397</f>
        <v>4</v>
      </c>
      <c r="W392" s="202">
        <f t="shared" ref="W392" si="1054">S397</f>
        <v>4</v>
      </c>
      <c r="X392" s="203">
        <f t="shared" ref="X392" si="1055">I397</f>
        <v>2</v>
      </c>
    </row>
    <row r="393" spans="1:25" ht="15.75" thickBot="1" x14ac:dyDescent="0.3">
      <c r="A393" s="517" t="s">
        <v>190</v>
      </c>
      <c r="B393" s="518"/>
      <c r="C393" s="4">
        <v>3</v>
      </c>
      <c r="D393" s="196">
        <v>88</v>
      </c>
      <c r="E393" s="197">
        <v>25</v>
      </c>
      <c r="F393" s="197">
        <v>5</v>
      </c>
      <c r="G393" s="34">
        <f t="shared" si="1051"/>
        <v>113</v>
      </c>
      <c r="H393" s="35">
        <f t="shared" si="1048"/>
        <v>1</v>
      </c>
      <c r="I393" s="13">
        <f t="shared" ref="I393" si="1056">H395*1000+G395</f>
        <v>1444</v>
      </c>
      <c r="J393" s="2"/>
      <c r="K393" s="517" t="s">
        <v>223</v>
      </c>
      <c r="L393" s="518"/>
      <c r="M393" s="4">
        <v>3</v>
      </c>
      <c r="N393" s="196">
        <v>82</v>
      </c>
      <c r="O393" s="197">
        <v>18</v>
      </c>
      <c r="P393" s="197">
        <v>7</v>
      </c>
      <c r="Q393" s="34">
        <f t="shared" si="1049"/>
        <v>100</v>
      </c>
      <c r="R393" s="35">
        <f t="shared" si="1050"/>
        <v>0</v>
      </c>
      <c r="S393" s="13">
        <f t="shared" ref="S393" si="1057">R395*1000+Q395</f>
        <v>3483</v>
      </c>
      <c r="T393" s="191"/>
      <c r="U393" s="202">
        <f t="shared" ref="U393" si="1058">H397</f>
        <v>3</v>
      </c>
      <c r="V393" s="203">
        <f t="shared" ref="V393" si="1059">R397</f>
        <v>5</v>
      </c>
      <c r="W393" s="202">
        <f t="shared" ref="W393" si="1060">R397</f>
        <v>5</v>
      </c>
      <c r="X393" s="203">
        <f t="shared" ref="X393" si="1061">H397</f>
        <v>3</v>
      </c>
    </row>
    <row r="394" spans="1:25" x14ac:dyDescent="0.25">
      <c r="A394" s="519"/>
      <c r="B394" s="520"/>
      <c r="C394" s="5">
        <v>4</v>
      </c>
      <c r="D394" s="198">
        <v>78</v>
      </c>
      <c r="E394" s="199">
        <v>35</v>
      </c>
      <c r="F394" s="199">
        <v>4</v>
      </c>
      <c r="G394" s="38">
        <f t="shared" si="1051"/>
        <v>113</v>
      </c>
      <c r="H394" s="35">
        <f t="shared" si="1048"/>
        <v>0</v>
      </c>
      <c r="I394" s="521">
        <f t="shared" ref="I394" si="1062">IF(AND(I393=S393,I393&gt;0.1),1,IF(I393&gt;S393,2,0))</f>
        <v>0</v>
      </c>
      <c r="J394" s="2"/>
      <c r="K394" s="519"/>
      <c r="L394" s="520"/>
      <c r="M394" s="5">
        <v>4</v>
      </c>
      <c r="N394" s="198">
        <v>85</v>
      </c>
      <c r="O394" s="199">
        <v>39</v>
      </c>
      <c r="P394" s="199">
        <v>4</v>
      </c>
      <c r="Q394" s="34">
        <f t="shared" si="1049"/>
        <v>124</v>
      </c>
      <c r="R394" s="39">
        <f t="shared" si="1050"/>
        <v>1</v>
      </c>
      <c r="S394" s="521">
        <f t="shared" ref="S394" si="1063">IF(AND(S393=I393,S393&gt;0.1),1,IF(S393&gt;I393,2,0))</f>
        <v>2</v>
      </c>
      <c r="T394" s="191"/>
      <c r="U394" s="204">
        <f t="shared" ref="U394" si="1064">G397</f>
        <v>952</v>
      </c>
      <c r="V394" s="205">
        <f t="shared" ref="V394" si="1065">Q397</f>
        <v>988</v>
      </c>
      <c r="W394" s="204">
        <f t="shared" ref="W394" si="1066">Q397</f>
        <v>988</v>
      </c>
      <c r="X394" s="205">
        <f t="shared" ref="X394" si="1067">G397</f>
        <v>952</v>
      </c>
    </row>
    <row r="395" spans="1:25" ht="16.5" thickBot="1" x14ac:dyDescent="0.3">
      <c r="A395" s="529">
        <v>2</v>
      </c>
      <c r="B395" s="530"/>
      <c r="C395" s="26" t="s">
        <v>12</v>
      </c>
      <c r="D395" s="31">
        <f t="shared" ref="D395" si="1068">SUM(D391:D394)</f>
        <v>333</v>
      </c>
      <c r="E395" s="31">
        <f t="shared" ref="E395:H395" si="1069">SUM(E391:E394)</f>
        <v>111</v>
      </c>
      <c r="F395" s="31">
        <f t="shared" si="1069"/>
        <v>18</v>
      </c>
      <c r="G395" s="31">
        <f t="shared" si="1069"/>
        <v>444</v>
      </c>
      <c r="H395" s="30">
        <f t="shared" si="1069"/>
        <v>1</v>
      </c>
      <c r="I395" s="522">
        <f t="shared" ref="I395" si="1070">IF(AND(G395=N395,G395&gt;1),1,IF(G395&gt;N395,2,0))</f>
        <v>2</v>
      </c>
      <c r="J395" s="2"/>
      <c r="K395" s="529">
        <v>2</v>
      </c>
      <c r="L395" s="530"/>
      <c r="M395" s="26" t="s">
        <v>12</v>
      </c>
      <c r="N395" s="31">
        <f t="shared" ref="N395" si="1071">SUM(N391:N394)</f>
        <v>340</v>
      </c>
      <c r="O395" s="31">
        <f t="shared" ref="O395:R395" si="1072">SUM(O391:O394)</f>
        <v>143</v>
      </c>
      <c r="P395" s="31">
        <f t="shared" si="1072"/>
        <v>15</v>
      </c>
      <c r="Q395" s="40">
        <f t="shared" si="1072"/>
        <v>483</v>
      </c>
      <c r="R395" s="30">
        <f t="shared" si="1072"/>
        <v>3</v>
      </c>
      <c r="S395" s="522">
        <f t="shared" ref="S395" si="1073">IF(AND(Q395=X395,Q395&gt;1),1,IF(Q395&gt;X395,2,0))</f>
        <v>2</v>
      </c>
      <c r="T395" s="191"/>
    </row>
    <row r="396" spans="1:25" ht="15.75" thickBot="1" x14ac:dyDescent="0.3">
      <c r="A396" s="7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191"/>
    </row>
    <row r="397" spans="1:25" ht="21" thickBot="1" x14ac:dyDescent="0.3">
      <c r="A397" s="17"/>
      <c r="B397" s="18"/>
      <c r="C397" s="19" t="s">
        <v>15</v>
      </c>
      <c r="D397" s="20">
        <f t="shared" ref="D397:H397" si="1074">D390+D395</f>
        <v>704</v>
      </c>
      <c r="E397" s="21">
        <f t="shared" si="1074"/>
        <v>248</v>
      </c>
      <c r="F397" s="21">
        <f t="shared" si="1074"/>
        <v>36</v>
      </c>
      <c r="G397" s="22">
        <f t="shared" si="1074"/>
        <v>952</v>
      </c>
      <c r="H397" s="22">
        <f t="shared" si="1074"/>
        <v>3</v>
      </c>
      <c r="I397" s="23">
        <f t="shared" ref="I397" si="1075">I389+I394+J397</f>
        <v>2</v>
      </c>
      <c r="J397" s="206">
        <f t="shared" ref="J397" si="1076">IF(AND(G397=Q397,G397&gt;0.1),1,IF(G397&gt;Q397,2,0))</f>
        <v>0</v>
      </c>
      <c r="K397" s="17"/>
      <c r="L397" s="18"/>
      <c r="M397" s="24" t="s">
        <v>15</v>
      </c>
      <c r="N397" s="20">
        <f t="shared" ref="N397:R397" si="1077">N390+N395</f>
        <v>676</v>
      </c>
      <c r="O397" s="21">
        <f t="shared" si="1077"/>
        <v>312</v>
      </c>
      <c r="P397" s="21">
        <f t="shared" si="1077"/>
        <v>21</v>
      </c>
      <c r="Q397" s="22">
        <f t="shared" si="1077"/>
        <v>988</v>
      </c>
      <c r="R397" s="22">
        <f t="shared" si="1077"/>
        <v>5</v>
      </c>
      <c r="S397" s="25">
        <f t="shared" ref="S397" si="1078">S389+S394+T397</f>
        <v>4</v>
      </c>
      <c r="T397" s="206">
        <f t="shared" ref="T397" si="1079">IF(AND(Q397=G397,Q397&gt;0.1),1,IF(Q397&gt;G397,2,0))</f>
        <v>2</v>
      </c>
    </row>
    <row r="398" spans="1:25" ht="15.75" thickBot="1" x14ac:dyDescent="0.3">
      <c r="A398" s="7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191"/>
    </row>
    <row r="399" spans="1:25" ht="21" thickBot="1" x14ac:dyDescent="0.3">
      <c r="A399" s="109" t="s">
        <v>19</v>
      </c>
      <c r="B399" s="9" t="s">
        <v>16</v>
      </c>
      <c r="C399" s="515"/>
      <c r="D399" s="515"/>
      <c r="E399" s="515"/>
      <c r="F399" s="10"/>
      <c r="G399" s="516" t="s">
        <v>17</v>
      </c>
      <c r="H399" s="516"/>
      <c r="I399" s="23">
        <f t="shared" ref="I399" si="1080">IF(AND(I397=S397,I397&gt;0.1),1,IF(I397&gt;S397,2,0))</f>
        <v>0</v>
      </c>
      <c r="J399" s="12"/>
      <c r="K399" s="14" t="s">
        <v>19</v>
      </c>
      <c r="L399" s="9" t="s">
        <v>20</v>
      </c>
      <c r="M399" s="515"/>
      <c r="N399" s="515"/>
      <c r="O399" s="515"/>
      <c r="P399" s="10"/>
      <c r="Q399" s="516" t="s">
        <v>17</v>
      </c>
      <c r="R399" s="516"/>
      <c r="S399" s="23">
        <f t="shared" ref="S399" si="1081">IF(AND(S397=I397,S397&gt;0.1),1,IF(S397&gt;I397,2,0))</f>
        <v>2</v>
      </c>
      <c r="T399" s="191"/>
    </row>
    <row r="400" spans="1:25" ht="23.25" x14ac:dyDescent="0.35">
      <c r="A400" s="6"/>
      <c r="B400" s="523" t="s">
        <v>18</v>
      </c>
      <c r="C400" s="523"/>
      <c r="D400" s="524" t="s">
        <v>0</v>
      </c>
      <c r="E400" s="524"/>
      <c r="F400" s="524"/>
      <c r="G400" s="524"/>
      <c r="H400" s="524"/>
      <c r="I400" s="524"/>
      <c r="J400" s="94">
        <v>19</v>
      </c>
      <c r="K400" s="190" t="s">
        <v>1</v>
      </c>
      <c r="L400" s="525" t="s">
        <v>21</v>
      </c>
      <c r="M400" s="525"/>
      <c r="N400" s="525"/>
      <c r="O400" s="526" t="s">
        <v>2</v>
      </c>
      <c r="P400" s="526"/>
      <c r="Q400" s="527"/>
      <c r="R400" s="528"/>
      <c r="S400" s="528"/>
      <c r="T400" s="191"/>
    </row>
    <row r="401" spans="1:25" ht="24" thickBot="1" x14ac:dyDescent="0.3">
      <c r="A401" s="7"/>
      <c r="B401" s="16"/>
      <c r="C401" s="16"/>
      <c r="D401" s="15"/>
      <c r="E401" s="15"/>
      <c r="F401" s="15"/>
      <c r="G401" s="15"/>
      <c r="H401" s="15"/>
      <c r="I401" s="15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191"/>
    </row>
    <row r="402" spans="1:25" ht="18.75" thickBot="1" x14ac:dyDescent="0.3">
      <c r="A402" s="1" t="s">
        <v>3</v>
      </c>
      <c r="B402" s="535" t="s">
        <v>143</v>
      </c>
      <c r="C402" s="535"/>
      <c r="D402" s="535"/>
      <c r="E402" s="535"/>
      <c r="F402" s="535"/>
      <c r="G402" s="535"/>
      <c r="H402" s="535"/>
      <c r="I402" s="536"/>
      <c r="J402" s="537">
        <f t="shared" ref="J402" si="1082">G418-Q418</f>
        <v>-132</v>
      </c>
      <c r="K402" s="11" t="s">
        <v>4</v>
      </c>
      <c r="L402" s="535" t="s">
        <v>149</v>
      </c>
      <c r="M402" s="535"/>
      <c r="N402" s="535"/>
      <c r="O402" s="535"/>
      <c r="P402" s="535"/>
      <c r="Q402" s="535"/>
      <c r="R402" s="535"/>
      <c r="S402" s="536"/>
      <c r="T402" s="191"/>
    </row>
    <row r="403" spans="1:25" ht="15.75" thickBot="1" x14ac:dyDescent="0.3">
      <c r="A403" s="7"/>
      <c r="B403" s="2"/>
      <c r="C403" s="2"/>
      <c r="D403" s="2"/>
      <c r="E403" s="2"/>
      <c r="F403" s="2"/>
      <c r="G403" s="2"/>
      <c r="H403" s="2"/>
      <c r="I403" s="2"/>
      <c r="J403" s="538"/>
      <c r="K403" s="2"/>
      <c r="L403" s="2"/>
      <c r="M403" s="2"/>
      <c r="N403" s="2"/>
      <c r="O403" s="2"/>
      <c r="P403" s="2"/>
      <c r="Q403" s="2"/>
      <c r="R403" s="2"/>
      <c r="S403" s="2"/>
      <c r="T403" s="191"/>
    </row>
    <row r="404" spans="1:25" x14ac:dyDescent="0.25">
      <c r="A404" s="540" t="s">
        <v>5</v>
      </c>
      <c r="B404" s="541"/>
      <c r="C404" s="542" t="s">
        <v>6</v>
      </c>
      <c r="D404" s="544" t="s">
        <v>7</v>
      </c>
      <c r="E404" s="545"/>
      <c r="F404" s="545"/>
      <c r="G404" s="546"/>
      <c r="H404" s="544" t="s">
        <v>8</v>
      </c>
      <c r="I404" s="546"/>
      <c r="J404" s="538"/>
      <c r="K404" s="540" t="s">
        <v>5</v>
      </c>
      <c r="L404" s="541"/>
      <c r="M404" s="542" t="s">
        <v>6</v>
      </c>
      <c r="N404" s="544" t="s">
        <v>7</v>
      </c>
      <c r="O404" s="545"/>
      <c r="P404" s="545"/>
      <c r="Q404" s="546"/>
      <c r="R404" s="544" t="s">
        <v>8</v>
      </c>
      <c r="S404" s="546"/>
      <c r="T404" s="191"/>
    </row>
    <row r="405" spans="1:25" ht="15.75" thickBot="1" x14ac:dyDescent="0.3">
      <c r="A405" s="547"/>
      <c r="B405" s="548"/>
      <c r="C405" s="543"/>
      <c r="D405" s="110" t="s">
        <v>9</v>
      </c>
      <c r="E405" s="111" t="s">
        <v>10</v>
      </c>
      <c r="F405" s="111" t="s">
        <v>11</v>
      </c>
      <c r="G405" s="112" t="s">
        <v>12</v>
      </c>
      <c r="H405" s="113" t="s">
        <v>13</v>
      </c>
      <c r="I405" s="114" t="s">
        <v>14</v>
      </c>
      <c r="J405" s="539"/>
      <c r="K405" s="547"/>
      <c r="L405" s="548"/>
      <c r="M405" s="543"/>
      <c r="N405" s="110" t="s">
        <v>9</v>
      </c>
      <c r="O405" s="111" t="s">
        <v>10</v>
      </c>
      <c r="P405" s="111" t="s">
        <v>11</v>
      </c>
      <c r="Q405" s="112" t="s">
        <v>12</v>
      </c>
      <c r="R405" s="113" t="s">
        <v>13</v>
      </c>
      <c r="S405" s="114" t="s">
        <v>14</v>
      </c>
      <c r="T405" s="191"/>
    </row>
    <row r="406" spans="1:25" ht="15.75" thickBot="1" x14ac:dyDescent="0.3">
      <c r="A406" s="7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191"/>
    </row>
    <row r="407" spans="1:25" x14ac:dyDescent="0.25">
      <c r="A407" s="531" t="s">
        <v>214</v>
      </c>
      <c r="B407" s="532"/>
      <c r="C407" s="3"/>
      <c r="D407" s="207">
        <v>85</v>
      </c>
      <c r="E407" s="208">
        <v>7</v>
      </c>
      <c r="F407" s="194">
        <v>12</v>
      </c>
      <c r="G407" s="32">
        <f t="shared" ref="G407:G410" si="1083">D407+E407</f>
        <v>92</v>
      </c>
      <c r="H407" s="33">
        <f t="shared" ref="H407:H410" si="1084">IF(AND(G407=Q407,G407&gt;1),0.5,IF(G407&gt;Q407,1,0))</f>
        <v>0</v>
      </c>
      <c r="I407" s="8"/>
      <c r="J407" s="2"/>
      <c r="K407" s="531" t="s">
        <v>251</v>
      </c>
      <c r="L407" s="532"/>
      <c r="M407" s="3"/>
      <c r="N407" s="207">
        <v>98</v>
      </c>
      <c r="O407" s="208">
        <v>17</v>
      </c>
      <c r="P407" s="194">
        <v>10</v>
      </c>
      <c r="Q407" s="32">
        <f t="shared" ref="Q407" si="1085">SUM(N407:O407)</f>
        <v>115</v>
      </c>
      <c r="R407" s="33">
        <f t="shared" ref="R407:R410" si="1086">IF(AND(Q407=G407,Q407&gt;1),0.5,IF(Q407&gt;G407,1,0))</f>
        <v>1</v>
      </c>
      <c r="S407" s="8"/>
      <c r="U407" s="195" t="s">
        <v>124</v>
      </c>
      <c r="V407" s="195">
        <f t="shared" ref="V407" si="1087">G407</f>
        <v>92</v>
      </c>
      <c r="W407" s="195">
        <f t="shared" ref="W407" si="1088">G408</f>
        <v>116</v>
      </c>
      <c r="X407" s="195">
        <f t="shared" ref="X407" si="1089">G409</f>
        <v>119</v>
      </c>
      <c r="Y407" s="195">
        <f t="shared" ref="Y407" si="1090">G410</f>
        <v>102</v>
      </c>
    </row>
    <row r="408" spans="1:25" x14ac:dyDescent="0.25">
      <c r="A408" s="533"/>
      <c r="B408" s="534"/>
      <c r="C408" s="4"/>
      <c r="D408" s="209">
        <v>88</v>
      </c>
      <c r="E408" s="197">
        <v>28</v>
      </c>
      <c r="F408" s="210">
        <v>4</v>
      </c>
      <c r="G408" s="34">
        <f t="shared" si="1083"/>
        <v>116</v>
      </c>
      <c r="H408" s="35">
        <f t="shared" si="1084"/>
        <v>0</v>
      </c>
      <c r="I408" s="8"/>
      <c r="J408" s="2"/>
      <c r="K408" s="533"/>
      <c r="L408" s="534"/>
      <c r="M408" s="4"/>
      <c r="N408" s="210">
        <v>86</v>
      </c>
      <c r="O408" s="197">
        <v>39</v>
      </c>
      <c r="P408" s="210">
        <v>1</v>
      </c>
      <c r="Q408" s="34">
        <f t="shared" ref="Q408:Q410" si="1091">SUM(N408:O408)</f>
        <v>125</v>
      </c>
      <c r="R408" s="35">
        <f t="shared" si="1086"/>
        <v>1</v>
      </c>
      <c r="S408" s="8"/>
      <c r="U408" s="195" t="s">
        <v>125</v>
      </c>
      <c r="V408" s="195">
        <f t="shared" ref="V408" si="1092">G412</f>
        <v>120</v>
      </c>
      <c r="W408" s="195">
        <f t="shared" ref="W408" si="1093">G413</f>
        <v>142</v>
      </c>
      <c r="X408" s="195">
        <f t="shared" ref="X408" si="1094">G414</f>
        <v>83</v>
      </c>
      <c r="Y408" s="195">
        <f t="shared" ref="Y408" si="1095">G415</f>
        <v>92</v>
      </c>
    </row>
    <row r="409" spans="1:25" ht="15.75" thickBot="1" x14ac:dyDescent="0.3">
      <c r="A409" s="517" t="s">
        <v>237</v>
      </c>
      <c r="B409" s="518"/>
      <c r="C409" s="4"/>
      <c r="D409" s="209">
        <v>84</v>
      </c>
      <c r="E409" s="197">
        <v>35</v>
      </c>
      <c r="F409" s="210">
        <v>4</v>
      </c>
      <c r="G409" s="34">
        <f t="shared" si="1083"/>
        <v>119</v>
      </c>
      <c r="H409" s="35">
        <f t="shared" si="1084"/>
        <v>0</v>
      </c>
      <c r="I409" s="13">
        <f t="shared" ref="I409" si="1096">H411*1000+G411</f>
        <v>429</v>
      </c>
      <c r="J409" s="2"/>
      <c r="K409" s="517" t="s">
        <v>252</v>
      </c>
      <c r="L409" s="518"/>
      <c r="M409" s="4"/>
      <c r="N409" s="210">
        <v>88</v>
      </c>
      <c r="O409" s="197">
        <v>53</v>
      </c>
      <c r="P409" s="210">
        <v>2</v>
      </c>
      <c r="Q409" s="34">
        <f t="shared" si="1091"/>
        <v>141</v>
      </c>
      <c r="R409" s="35">
        <f t="shared" si="1086"/>
        <v>1</v>
      </c>
      <c r="S409" s="13">
        <f t="shared" ref="S409" si="1097">R411*1000+Q411</f>
        <v>4486</v>
      </c>
      <c r="T409" s="191"/>
      <c r="U409" s="195" t="s">
        <v>126</v>
      </c>
      <c r="V409" s="195">
        <f t="shared" ref="V409" si="1098">Q407</f>
        <v>115</v>
      </c>
      <c r="W409" s="195">
        <f t="shared" ref="W409" si="1099">Q408</f>
        <v>125</v>
      </c>
      <c r="X409" s="195">
        <f t="shared" ref="X409" si="1100">Q409</f>
        <v>141</v>
      </c>
      <c r="Y409" s="195">
        <f t="shared" ref="Y409" si="1101">Q410</f>
        <v>105</v>
      </c>
    </row>
    <row r="410" spans="1:25" x14ac:dyDescent="0.25">
      <c r="A410" s="519"/>
      <c r="B410" s="520"/>
      <c r="C410" s="5"/>
      <c r="D410" s="211">
        <v>87</v>
      </c>
      <c r="E410" s="197">
        <v>15</v>
      </c>
      <c r="F410" s="199">
        <v>7</v>
      </c>
      <c r="G410" s="36">
        <f t="shared" si="1083"/>
        <v>102</v>
      </c>
      <c r="H410" s="35">
        <f t="shared" si="1084"/>
        <v>0</v>
      </c>
      <c r="I410" s="521">
        <f t="shared" ref="I410" si="1102">IF(AND(I409=S409,I409&gt;0.1),1,IF(I409&gt;S409,2,0))</f>
        <v>0</v>
      </c>
      <c r="J410" s="2"/>
      <c r="K410" s="519"/>
      <c r="L410" s="520"/>
      <c r="M410" s="5"/>
      <c r="N410" s="211">
        <v>79</v>
      </c>
      <c r="O410" s="212">
        <v>26</v>
      </c>
      <c r="P410" s="199">
        <v>7</v>
      </c>
      <c r="Q410" s="34">
        <f t="shared" si="1091"/>
        <v>105</v>
      </c>
      <c r="R410" s="39">
        <f t="shared" si="1086"/>
        <v>1</v>
      </c>
      <c r="S410" s="521">
        <f t="shared" ref="S410" si="1103">IF(AND(S409=I409,S409&gt;0.1),1,IF(S409&gt;I409,2,0))</f>
        <v>2</v>
      </c>
      <c r="T410" s="191"/>
      <c r="U410" s="195" t="s">
        <v>127</v>
      </c>
      <c r="V410" s="195">
        <f t="shared" ref="V410" si="1104">Q412</f>
        <v>126</v>
      </c>
      <c r="W410" s="195">
        <f t="shared" ref="W410" si="1105">Q413</f>
        <v>137</v>
      </c>
      <c r="X410" s="195">
        <f t="shared" ref="X410" si="1106">Q414</f>
        <v>125</v>
      </c>
      <c r="Y410" s="195">
        <f t="shared" ref="Y410" si="1107">Q415</f>
        <v>124</v>
      </c>
    </row>
    <row r="411" spans="1:25" ht="16.5" thickBot="1" x14ac:dyDescent="0.3">
      <c r="A411" s="529">
        <v>1</v>
      </c>
      <c r="B411" s="530"/>
      <c r="C411" s="26" t="s">
        <v>12</v>
      </c>
      <c r="D411" s="122">
        <f t="shared" ref="D411" si="1108">D407+D408+D409+D410</f>
        <v>344</v>
      </c>
      <c r="E411" s="28">
        <f t="shared" ref="E411:H411" si="1109">SUM(E407:E410)</f>
        <v>85</v>
      </c>
      <c r="F411" s="28">
        <f t="shared" si="1109"/>
        <v>27</v>
      </c>
      <c r="G411" s="29">
        <f t="shared" si="1109"/>
        <v>429</v>
      </c>
      <c r="H411" s="30">
        <f t="shared" si="1109"/>
        <v>0</v>
      </c>
      <c r="I411" s="522">
        <f t="shared" ref="I411" si="1110">IF(AND(G411=N411,G411&gt;1),1,IF(G411&gt;N411,2,0))</f>
        <v>2</v>
      </c>
      <c r="J411" s="2"/>
      <c r="K411" s="529">
        <v>1</v>
      </c>
      <c r="L411" s="530"/>
      <c r="M411" s="26" t="s">
        <v>12</v>
      </c>
      <c r="N411" s="31">
        <f t="shared" ref="N411" si="1111">SUM(N407:N410)</f>
        <v>351</v>
      </c>
      <c r="O411" s="31">
        <f t="shared" ref="O411:R411" si="1112">SUM(O407:O410)</f>
        <v>135</v>
      </c>
      <c r="P411" s="31">
        <f t="shared" si="1112"/>
        <v>20</v>
      </c>
      <c r="Q411" s="31">
        <f t="shared" si="1112"/>
        <v>486</v>
      </c>
      <c r="R411" s="30">
        <f t="shared" si="1112"/>
        <v>4</v>
      </c>
      <c r="S411" s="522">
        <f t="shared" ref="S411" si="1113">IF(AND(Q411=J411,Q411&gt;1),1,IF(Q411&gt;J411,2,0))</f>
        <v>2</v>
      </c>
      <c r="T411" s="191"/>
    </row>
    <row r="412" spans="1:25" x14ac:dyDescent="0.25">
      <c r="A412" s="531" t="s">
        <v>212</v>
      </c>
      <c r="B412" s="532"/>
      <c r="C412" s="3"/>
      <c r="D412" s="207">
        <v>79</v>
      </c>
      <c r="E412" s="208">
        <v>41</v>
      </c>
      <c r="F412" s="194">
        <v>2</v>
      </c>
      <c r="G412" s="37">
        <f t="shared" ref="G412" si="1114">SUM(D412:E412)</f>
        <v>120</v>
      </c>
      <c r="H412" s="33">
        <f t="shared" ref="H412:H415" si="1115">IF(AND(G412=Q412,G412&gt;1),0.5,IF(G412&gt;Q412,1,0))</f>
        <v>0</v>
      </c>
      <c r="I412" s="8"/>
      <c r="J412" s="2"/>
      <c r="K412" s="531" t="s">
        <v>253</v>
      </c>
      <c r="L412" s="532"/>
      <c r="M412" s="3"/>
      <c r="N412" s="207">
        <v>90</v>
      </c>
      <c r="O412" s="208">
        <v>36</v>
      </c>
      <c r="P412" s="194">
        <v>3</v>
      </c>
      <c r="Q412" s="32">
        <f t="shared" ref="Q412:Q415" si="1116">N412+O412</f>
        <v>126</v>
      </c>
      <c r="R412" s="33">
        <f t="shared" ref="R412:R415" si="1117">IF(AND(Q412=G412,Q412&gt;1),0.5,IF(Q412&gt;G412,1,0))</f>
        <v>1</v>
      </c>
      <c r="S412" s="8"/>
      <c r="T412" s="191"/>
      <c r="U412" s="200" t="s">
        <v>92</v>
      </c>
      <c r="V412" s="201" t="s">
        <v>93</v>
      </c>
      <c r="W412" s="200" t="s">
        <v>93</v>
      </c>
      <c r="X412" s="201" t="s">
        <v>92</v>
      </c>
    </row>
    <row r="413" spans="1:25" x14ac:dyDescent="0.25">
      <c r="A413" s="533"/>
      <c r="B413" s="534"/>
      <c r="C413" s="4"/>
      <c r="D413" s="210">
        <v>79</v>
      </c>
      <c r="E413" s="197">
        <v>63</v>
      </c>
      <c r="F413" s="210">
        <v>0</v>
      </c>
      <c r="G413" s="34">
        <f t="shared" ref="G413:G415" si="1118">SUM(D413:E413)</f>
        <v>142</v>
      </c>
      <c r="H413" s="35">
        <f t="shared" si="1115"/>
        <v>1</v>
      </c>
      <c r="I413" s="8"/>
      <c r="J413" s="2"/>
      <c r="K413" s="533"/>
      <c r="L413" s="534"/>
      <c r="M413" s="4"/>
      <c r="N413" s="210">
        <v>96</v>
      </c>
      <c r="O413" s="197">
        <v>41</v>
      </c>
      <c r="P413" s="210">
        <v>1</v>
      </c>
      <c r="Q413" s="34">
        <f t="shared" si="1116"/>
        <v>137</v>
      </c>
      <c r="R413" s="35">
        <f t="shared" si="1117"/>
        <v>0</v>
      </c>
      <c r="S413" s="8"/>
      <c r="T413" s="191"/>
      <c r="U413" s="202">
        <f t="shared" ref="U413" si="1119">I418</f>
        <v>0</v>
      </c>
      <c r="V413" s="203">
        <f t="shared" ref="V413" si="1120">S418</f>
        <v>6</v>
      </c>
      <c r="W413" s="202">
        <f t="shared" ref="W413" si="1121">S418</f>
        <v>6</v>
      </c>
      <c r="X413" s="203">
        <f t="shared" ref="X413" si="1122">I418</f>
        <v>0</v>
      </c>
    </row>
    <row r="414" spans="1:25" ht="15.75" thickBot="1" x14ac:dyDescent="0.3">
      <c r="A414" s="517" t="s">
        <v>213</v>
      </c>
      <c r="B414" s="518"/>
      <c r="C414" s="4"/>
      <c r="D414" s="210">
        <v>60</v>
      </c>
      <c r="E414" s="197">
        <v>23</v>
      </c>
      <c r="F414" s="210">
        <v>7</v>
      </c>
      <c r="G414" s="34">
        <f t="shared" si="1118"/>
        <v>83</v>
      </c>
      <c r="H414" s="35">
        <f t="shared" si="1115"/>
        <v>0</v>
      </c>
      <c r="I414" s="13">
        <f t="shared" ref="I414" si="1123">H416*1000+G416</f>
        <v>1437</v>
      </c>
      <c r="J414" s="2"/>
      <c r="K414" s="517" t="s">
        <v>254</v>
      </c>
      <c r="L414" s="518"/>
      <c r="M414" s="4"/>
      <c r="N414" s="210">
        <v>90</v>
      </c>
      <c r="O414" s="197">
        <v>35</v>
      </c>
      <c r="P414" s="210">
        <v>1</v>
      </c>
      <c r="Q414" s="34">
        <f t="shared" si="1116"/>
        <v>125</v>
      </c>
      <c r="R414" s="35">
        <f t="shared" si="1117"/>
        <v>1</v>
      </c>
      <c r="S414" s="13">
        <f t="shared" ref="S414" si="1124">R416*1000+Q416</f>
        <v>3512</v>
      </c>
      <c r="T414" s="191"/>
      <c r="U414" s="202">
        <f t="shared" ref="U414" si="1125">H418</f>
        <v>1</v>
      </c>
      <c r="V414" s="203">
        <f t="shared" ref="V414" si="1126">R418</f>
        <v>7</v>
      </c>
      <c r="W414" s="202">
        <f t="shared" ref="W414" si="1127">R418</f>
        <v>7</v>
      </c>
      <c r="X414" s="203">
        <f t="shared" ref="X414" si="1128">H418</f>
        <v>1</v>
      </c>
    </row>
    <row r="415" spans="1:25" x14ac:dyDescent="0.25">
      <c r="A415" s="519"/>
      <c r="B415" s="520"/>
      <c r="C415" s="5"/>
      <c r="D415" s="211">
        <v>66</v>
      </c>
      <c r="E415" s="212">
        <v>26</v>
      </c>
      <c r="F415" s="199">
        <v>4</v>
      </c>
      <c r="G415" s="38">
        <f t="shared" si="1118"/>
        <v>92</v>
      </c>
      <c r="H415" s="35">
        <f t="shared" si="1115"/>
        <v>0</v>
      </c>
      <c r="I415" s="521">
        <f t="shared" ref="I415" si="1129">IF(AND(I414=S414,I414&gt;0.1),1,IF(I414&gt;S414,2,0))</f>
        <v>0</v>
      </c>
      <c r="J415" s="2"/>
      <c r="K415" s="519"/>
      <c r="L415" s="520"/>
      <c r="M415" s="5"/>
      <c r="N415" s="211">
        <v>93</v>
      </c>
      <c r="O415" s="212">
        <v>31</v>
      </c>
      <c r="P415" s="199">
        <v>3</v>
      </c>
      <c r="Q415" s="34">
        <f t="shared" si="1116"/>
        <v>124</v>
      </c>
      <c r="R415" s="39">
        <f t="shared" si="1117"/>
        <v>1</v>
      </c>
      <c r="S415" s="521">
        <f t="shared" ref="S415" si="1130">IF(AND(S414=I414,S414&gt;0.1),1,IF(S414&gt;I414,2,0))</f>
        <v>2</v>
      </c>
      <c r="T415" s="191"/>
      <c r="U415" s="204">
        <f t="shared" ref="U415" si="1131">G418</f>
        <v>866</v>
      </c>
      <c r="V415" s="205">
        <f t="shared" ref="V415" si="1132">Q418</f>
        <v>998</v>
      </c>
      <c r="W415" s="204">
        <f t="shared" ref="W415" si="1133">Q418</f>
        <v>998</v>
      </c>
      <c r="X415" s="205">
        <f t="shared" ref="X415" si="1134">G418</f>
        <v>866</v>
      </c>
    </row>
    <row r="416" spans="1:25" ht="16.5" thickBot="1" x14ac:dyDescent="0.3">
      <c r="A416" s="529">
        <v>2</v>
      </c>
      <c r="B416" s="530"/>
      <c r="C416" s="26" t="s">
        <v>12</v>
      </c>
      <c r="D416" s="31">
        <f t="shared" ref="D416" si="1135">SUM(D412:D415)</f>
        <v>284</v>
      </c>
      <c r="E416" s="31">
        <f t="shared" ref="E416:H416" si="1136">SUM(E412:E415)</f>
        <v>153</v>
      </c>
      <c r="F416" s="31">
        <f t="shared" si="1136"/>
        <v>13</v>
      </c>
      <c r="G416" s="31">
        <f t="shared" si="1136"/>
        <v>437</v>
      </c>
      <c r="H416" s="30">
        <f t="shared" si="1136"/>
        <v>1</v>
      </c>
      <c r="I416" s="522">
        <f t="shared" ref="I416" si="1137">IF(AND(G416=N416,G416&gt;1),1,IF(G416&gt;N416,2,0))</f>
        <v>2</v>
      </c>
      <c r="J416" s="2"/>
      <c r="K416" s="529">
        <v>2</v>
      </c>
      <c r="L416" s="530"/>
      <c r="M416" s="26" t="s">
        <v>12</v>
      </c>
      <c r="N416" s="31">
        <f t="shared" ref="N416" si="1138">SUM(N412:N415)</f>
        <v>369</v>
      </c>
      <c r="O416" s="31">
        <f t="shared" ref="O416:R416" si="1139">SUM(O412:O415)</f>
        <v>143</v>
      </c>
      <c r="P416" s="31">
        <f t="shared" si="1139"/>
        <v>8</v>
      </c>
      <c r="Q416" s="40">
        <f t="shared" si="1139"/>
        <v>512</v>
      </c>
      <c r="R416" s="30">
        <f t="shared" si="1139"/>
        <v>3</v>
      </c>
      <c r="S416" s="522">
        <f t="shared" ref="S416" si="1140">IF(AND(Q416=X416,Q416&gt;1),1,IF(Q416&gt;X416,2,0))</f>
        <v>2</v>
      </c>
      <c r="T416" s="191"/>
    </row>
    <row r="417" spans="1:25" ht="15.75" thickBot="1" x14ac:dyDescent="0.3">
      <c r="A417" s="7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191"/>
    </row>
    <row r="418" spans="1:25" ht="21" thickBot="1" x14ac:dyDescent="0.3">
      <c r="A418" s="17"/>
      <c r="B418" s="18"/>
      <c r="C418" s="19" t="s">
        <v>15</v>
      </c>
      <c r="D418" s="20">
        <f t="shared" ref="D418:H418" si="1141">D411+D416</f>
        <v>628</v>
      </c>
      <c r="E418" s="21">
        <f t="shared" si="1141"/>
        <v>238</v>
      </c>
      <c r="F418" s="21">
        <f t="shared" si="1141"/>
        <v>40</v>
      </c>
      <c r="G418" s="22">
        <f t="shared" si="1141"/>
        <v>866</v>
      </c>
      <c r="H418" s="22">
        <f t="shared" si="1141"/>
        <v>1</v>
      </c>
      <c r="I418" s="23">
        <f t="shared" ref="I418" si="1142">I410+I415+J418</f>
        <v>0</v>
      </c>
      <c r="J418" s="206">
        <f t="shared" ref="J418" si="1143">IF(AND(G418=Q418,G418&gt;0.1),1,IF(G418&gt;Q418,2,0))</f>
        <v>0</v>
      </c>
      <c r="K418" s="17"/>
      <c r="L418" s="18"/>
      <c r="M418" s="24" t="s">
        <v>15</v>
      </c>
      <c r="N418" s="20">
        <f t="shared" ref="N418:R418" si="1144">N411+N416</f>
        <v>720</v>
      </c>
      <c r="O418" s="21">
        <f t="shared" si="1144"/>
        <v>278</v>
      </c>
      <c r="P418" s="21">
        <f t="shared" si="1144"/>
        <v>28</v>
      </c>
      <c r="Q418" s="22">
        <f t="shared" si="1144"/>
        <v>998</v>
      </c>
      <c r="R418" s="22">
        <f t="shared" si="1144"/>
        <v>7</v>
      </c>
      <c r="S418" s="25">
        <f t="shared" ref="S418" si="1145">S410+S415+T418</f>
        <v>6</v>
      </c>
      <c r="T418" s="206">
        <f t="shared" ref="T418" si="1146">IF(AND(Q418=G418,Q418&gt;0.1),1,IF(Q418&gt;G418,2,0))</f>
        <v>2</v>
      </c>
    </row>
    <row r="419" spans="1:25" ht="15.75" thickBot="1" x14ac:dyDescent="0.3">
      <c r="A419" s="7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191"/>
    </row>
    <row r="420" spans="1:25" ht="21" thickBot="1" x14ac:dyDescent="0.3">
      <c r="A420" s="109" t="s">
        <v>19</v>
      </c>
      <c r="B420" s="9" t="s">
        <v>16</v>
      </c>
      <c r="C420" s="515"/>
      <c r="D420" s="515"/>
      <c r="E420" s="515"/>
      <c r="F420" s="10"/>
      <c r="G420" s="516" t="s">
        <v>17</v>
      </c>
      <c r="H420" s="516"/>
      <c r="I420" s="23">
        <f t="shared" ref="I420" si="1147">IF(AND(I418=S418,I418&gt;0.1),1,IF(I418&gt;S418,2,0))</f>
        <v>0</v>
      </c>
      <c r="J420" s="12"/>
      <c r="K420" s="14" t="s">
        <v>19</v>
      </c>
      <c r="L420" s="9" t="s">
        <v>20</v>
      </c>
      <c r="M420" s="515"/>
      <c r="N420" s="515"/>
      <c r="O420" s="515"/>
      <c r="P420" s="10"/>
      <c r="Q420" s="516" t="s">
        <v>17</v>
      </c>
      <c r="R420" s="516"/>
      <c r="S420" s="23">
        <f t="shared" ref="S420" si="1148">IF(AND(S418=I418,S418&gt;0.1),1,IF(S418&gt;I418,2,0))</f>
        <v>2</v>
      </c>
      <c r="T420" s="191"/>
    </row>
    <row r="422" spans="1:25" ht="15.75" thickBot="1" x14ac:dyDescent="0.3"/>
    <row r="423" spans="1:25" ht="23.25" x14ac:dyDescent="0.35">
      <c r="A423" s="6"/>
      <c r="B423" s="523" t="s">
        <v>18</v>
      </c>
      <c r="C423" s="523"/>
      <c r="D423" s="524" t="s">
        <v>0</v>
      </c>
      <c r="E423" s="524"/>
      <c r="F423" s="524"/>
      <c r="G423" s="524"/>
      <c r="H423" s="524"/>
      <c r="I423" s="524"/>
      <c r="J423" s="94">
        <v>20</v>
      </c>
      <c r="K423" s="190" t="s">
        <v>1</v>
      </c>
      <c r="L423" s="525" t="s">
        <v>21</v>
      </c>
      <c r="M423" s="525"/>
      <c r="N423" s="525"/>
      <c r="O423" s="526" t="s">
        <v>2</v>
      </c>
      <c r="P423" s="526"/>
      <c r="Q423" s="527">
        <v>43248</v>
      </c>
      <c r="R423" s="528"/>
      <c r="S423" s="528"/>
      <c r="T423" s="191"/>
    </row>
    <row r="424" spans="1:25" ht="24" thickBot="1" x14ac:dyDescent="0.3">
      <c r="A424" s="7"/>
      <c r="B424" s="16"/>
      <c r="C424" s="16"/>
      <c r="D424" s="15"/>
      <c r="E424" s="15"/>
      <c r="F424" s="15"/>
      <c r="G424" s="15"/>
      <c r="H424" s="15"/>
      <c r="I424" s="15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191"/>
    </row>
    <row r="425" spans="1:25" ht="18.75" thickBot="1" x14ac:dyDescent="0.3">
      <c r="A425" s="1" t="s">
        <v>3</v>
      </c>
      <c r="B425" s="535" t="s">
        <v>128</v>
      </c>
      <c r="C425" s="535"/>
      <c r="D425" s="535"/>
      <c r="E425" s="535"/>
      <c r="F425" s="535"/>
      <c r="G425" s="535"/>
      <c r="H425" s="535"/>
      <c r="I425" s="536"/>
      <c r="J425" s="537">
        <f t="shared" ref="J425" si="1149">G441-Q441</f>
        <v>-39</v>
      </c>
      <c r="K425" s="11" t="s">
        <v>4</v>
      </c>
      <c r="L425" s="535" t="s">
        <v>153</v>
      </c>
      <c r="M425" s="535"/>
      <c r="N425" s="535"/>
      <c r="O425" s="535"/>
      <c r="P425" s="535"/>
      <c r="Q425" s="535"/>
      <c r="R425" s="535"/>
      <c r="S425" s="536"/>
      <c r="T425" s="191"/>
    </row>
    <row r="426" spans="1:25" ht="15.75" thickBot="1" x14ac:dyDescent="0.3">
      <c r="A426" s="7"/>
      <c r="B426" s="2"/>
      <c r="C426" s="2"/>
      <c r="D426" s="2"/>
      <c r="E426" s="2"/>
      <c r="F426" s="2"/>
      <c r="G426" s="2"/>
      <c r="H426" s="2"/>
      <c r="I426" s="2"/>
      <c r="J426" s="538"/>
      <c r="K426" s="2"/>
      <c r="L426" s="2"/>
      <c r="M426" s="2"/>
      <c r="N426" s="2"/>
      <c r="O426" s="2"/>
      <c r="P426" s="2"/>
      <c r="Q426" s="2"/>
      <c r="R426" s="2"/>
      <c r="S426" s="2"/>
      <c r="T426" s="191"/>
    </row>
    <row r="427" spans="1:25" x14ac:dyDescent="0.25">
      <c r="A427" s="540" t="s">
        <v>5</v>
      </c>
      <c r="B427" s="541"/>
      <c r="C427" s="542" t="s">
        <v>6</v>
      </c>
      <c r="D427" s="544" t="s">
        <v>7</v>
      </c>
      <c r="E427" s="545"/>
      <c r="F427" s="545"/>
      <c r="G427" s="546"/>
      <c r="H427" s="544" t="s">
        <v>8</v>
      </c>
      <c r="I427" s="546"/>
      <c r="J427" s="538"/>
      <c r="K427" s="540" t="s">
        <v>5</v>
      </c>
      <c r="L427" s="541"/>
      <c r="M427" s="542" t="s">
        <v>6</v>
      </c>
      <c r="N427" s="544" t="s">
        <v>7</v>
      </c>
      <c r="O427" s="545"/>
      <c r="P427" s="545"/>
      <c r="Q427" s="546"/>
      <c r="R427" s="544" t="s">
        <v>8</v>
      </c>
      <c r="S427" s="546"/>
      <c r="T427" s="191"/>
    </row>
    <row r="428" spans="1:25" ht="15.75" thickBot="1" x14ac:dyDescent="0.3">
      <c r="A428" s="547"/>
      <c r="B428" s="548"/>
      <c r="C428" s="543"/>
      <c r="D428" s="110" t="s">
        <v>9</v>
      </c>
      <c r="E428" s="111" t="s">
        <v>10</v>
      </c>
      <c r="F428" s="111" t="s">
        <v>11</v>
      </c>
      <c r="G428" s="112" t="s">
        <v>12</v>
      </c>
      <c r="H428" s="113" t="s">
        <v>13</v>
      </c>
      <c r="I428" s="114" t="s">
        <v>14</v>
      </c>
      <c r="J428" s="539"/>
      <c r="K428" s="547"/>
      <c r="L428" s="548"/>
      <c r="M428" s="543"/>
      <c r="N428" s="110" t="s">
        <v>9</v>
      </c>
      <c r="O428" s="111" t="s">
        <v>10</v>
      </c>
      <c r="P428" s="111" t="s">
        <v>11</v>
      </c>
      <c r="Q428" s="112" t="s">
        <v>12</v>
      </c>
      <c r="R428" s="113" t="s">
        <v>13</v>
      </c>
      <c r="S428" s="114" t="s">
        <v>14</v>
      </c>
      <c r="T428" s="191"/>
    </row>
    <row r="429" spans="1:25" ht="15.75" thickBot="1" x14ac:dyDescent="0.3">
      <c r="A429" s="7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191"/>
    </row>
    <row r="430" spans="1:25" x14ac:dyDescent="0.25">
      <c r="A430" s="555" t="s">
        <v>202</v>
      </c>
      <c r="B430" s="556"/>
      <c r="C430" s="3">
        <v>1</v>
      </c>
      <c r="D430" s="213">
        <v>88</v>
      </c>
      <c r="E430" s="214">
        <v>22</v>
      </c>
      <c r="F430" s="214">
        <v>6</v>
      </c>
      <c r="G430" s="32">
        <f t="shared" ref="G430:G433" si="1150">D430+E430</f>
        <v>110</v>
      </c>
      <c r="H430" s="33">
        <f t="shared" ref="H430:H433" si="1151">IF(AND(G430=Q430,G430&gt;1),0.5,IF(G430&gt;Q430,1,0))</f>
        <v>0</v>
      </c>
      <c r="I430" s="8"/>
      <c r="J430" s="2"/>
      <c r="K430" s="555" t="s">
        <v>224</v>
      </c>
      <c r="L430" s="556"/>
      <c r="M430" s="3">
        <v>1</v>
      </c>
      <c r="N430" s="213">
        <v>93</v>
      </c>
      <c r="O430" s="214">
        <v>45</v>
      </c>
      <c r="P430" s="214">
        <v>1</v>
      </c>
      <c r="Q430" s="32">
        <f t="shared" ref="Q430" si="1152">SUM(N430:O430)</f>
        <v>138</v>
      </c>
      <c r="R430" s="33">
        <f t="shared" ref="R430:R433" si="1153">IF(AND(Q430=G430,Q430&gt;1),0.5,IF(Q430&gt;G430,1,0))</f>
        <v>1</v>
      </c>
      <c r="S430" s="8"/>
      <c r="U430" s="195" t="s">
        <v>124</v>
      </c>
      <c r="V430" s="195">
        <f t="shared" ref="V430" si="1154">G430</f>
        <v>110</v>
      </c>
      <c r="W430" s="195">
        <f t="shared" ref="W430" si="1155">G431</f>
        <v>116</v>
      </c>
      <c r="X430" s="195">
        <f t="shared" ref="X430" si="1156">G432</f>
        <v>120</v>
      </c>
      <c r="Y430" s="195">
        <f t="shared" ref="Y430" si="1157">G433</f>
        <v>134</v>
      </c>
    </row>
    <row r="431" spans="1:25" x14ac:dyDescent="0.25">
      <c r="A431" s="557"/>
      <c r="B431" s="558"/>
      <c r="C431" s="4">
        <v>2</v>
      </c>
      <c r="D431" s="215">
        <v>82</v>
      </c>
      <c r="E431" s="216">
        <v>34</v>
      </c>
      <c r="F431" s="216">
        <v>2</v>
      </c>
      <c r="G431" s="34">
        <f t="shared" si="1150"/>
        <v>116</v>
      </c>
      <c r="H431" s="35">
        <f t="shared" si="1151"/>
        <v>1</v>
      </c>
      <c r="I431" s="8"/>
      <c r="J431" s="2"/>
      <c r="K431" s="557"/>
      <c r="L431" s="558"/>
      <c r="M431" s="4">
        <v>2</v>
      </c>
      <c r="N431" s="215">
        <v>83</v>
      </c>
      <c r="O431" s="216">
        <v>24</v>
      </c>
      <c r="P431" s="216">
        <v>4</v>
      </c>
      <c r="Q431" s="34">
        <f t="shared" ref="Q431:Q433" si="1158">SUM(N431:O431)</f>
        <v>107</v>
      </c>
      <c r="R431" s="35">
        <f t="shared" si="1153"/>
        <v>0</v>
      </c>
      <c r="S431" s="8"/>
      <c r="U431" s="195" t="s">
        <v>125</v>
      </c>
      <c r="V431" s="195">
        <f t="shared" ref="V431" si="1159">G435</f>
        <v>131</v>
      </c>
      <c r="W431" s="195">
        <f t="shared" ref="W431" si="1160">G436</f>
        <v>105</v>
      </c>
      <c r="X431" s="195">
        <f t="shared" ref="X431" si="1161">G437</f>
        <v>110</v>
      </c>
      <c r="Y431" s="195">
        <f t="shared" ref="Y431" si="1162">G438</f>
        <v>95</v>
      </c>
    </row>
    <row r="432" spans="1:25" ht="15.75" thickBot="1" x14ac:dyDescent="0.3">
      <c r="A432" s="549" t="s">
        <v>203</v>
      </c>
      <c r="B432" s="550"/>
      <c r="C432" s="4">
        <v>3</v>
      </c>
      <c r="D432" s="215">
        <v>85</v>
      </c>
      <c r="E432" s="216">
        <v>35</v>
      </c>
      <c r="F432" s="216">
        <v>3</v>
      </c>
      <c r="G432" s="34">
        <f t="shared" si="1150"/>
        <v>120</v>
      </c>
      <c r="H432" s="35">
        <f t="shared" si="1151"/>
        <v>0</v>
      </c>
      <c r="I432" s="13">
        <f t="shared" ref="I432" si="1163">H434*1000+G434</f>
        <v>2480</v>
      </c>
      <c r="J432" s="2"/>
      <c r="K432" s="549" t="s">
        <v>244</v>
      </c>
      <c r="L432" s="550"/>
      <c r="M432" s="4">
        <v>3</v>
      </c>
      <c r="N432" s="215">
        <v>90</v>
      </c>
      <c r="O432" s="216">
        <v>40</v>
      </c>
      <c r="P432" s="216">
        <v>3</v>
      </c>
      <c r="Q432" s="34">
        <f t="shared" si="1158"/>
        <v>130</v>
      </c>
      <c r="R432" s="35">
        <f t="shared" si="1153"/>
        <v>1</v>
      </c>
      <c r="S432" s="13">
        <f t="shared" ref="S432" si="1164">R434*1000+Q434</f>
        <v>2497</v>
      </c>
      <c r="T432" s="191"/>
      <c r="U432" s="195" t="s">
        <v>126</v>
      </c>
      <c r="V432" s="195">
        <f t="shared" ref="V432" si="1165">Q430</f>
        <v>138</v>
      </c>
      <c r="W432" s="195">
        <f t="shared" ref="W432" si="1166">Q431</f>
        <v>107</v>
      </c>
      <c r="X432" s="195">
        <f t="shared" ref="X432" si="1167">Q432</f>
        <v>130</v>
      </c>
      <c r="Y432" s="195">
        <f t="shared" ref="Y432" si="1168">Q433</f>
        <v>122</v>
      </c>
    </row>
    <row r="433" spans="1:25" x14ac:dyDescent="0.25">
      <c r="A433" s="551"/>
      <c r="B433" s="552"/>
      <c r="C433" s="5">
        <v>4</v>
      </c>
      <c r="D433" s="217">
        <v>89</v>
      </c>
      <c r="E433" s="218">
        <v>45</v>
      </c>
      <c r="F433" s="218">
        <v>0</v>
      </c>
      <c r="G433" s="36">
        <f t="shared" si="1150"/>
        <v>134</v>
      </c>
      <c r="H433" s="35">
        <f t="shared" si="1151"/>
        <v>1</v>
      </c>
      <c r="I433" s="521">
        <f t="shared" ref="I433" si="1169">IF(AND(I432=S432,I432&gt;0.1),1,IF(I432&gt;S432,2,0))</f>
        <v>0</v>
      </c>
      <c r="J433" s="2"/>
      <c r="K433" s="551"/>
      <c r="L433" s="552"/>
      <c r="M433" s="5">
        <v>4</v>
      </c>
      <c r="N433" s="217">
        <v>79</v>
      </c>
      <c r="O433" s="218">
        <v>43</v>
      </c>
      <c r="P433" s="218">
        <v>2</v>
      </c>
      <c r="Q433" s="34">
        <f t="shared" si="1158"/>
        <v>122</v>
      </c>
      <c r="R433" s="39">
        <f t="shared" si="1153"/>
        <v>0</v>
      </c>
      <c r="S433" s="521">
        <f t="shared" ref="S433" si="1170">IF(AND(S432=I432,S432&gt;0.1),1,IF(S432&gt;I432,2,0))</f>
        <v>2</v>
      </c>
      <c r="T433" s="191"/>
      <c r="U433" s="195" t="s">
        <v>127</v>
      </c>
      <c r="V433" s="195">
        <f t="shared" ref="V433" si="1171">Q435</f>
        <v>119</v>
      </c>
      <c r="W433" s="195">
        <f t="shared" ref="W433" si="1172">Q436</f>
        <v>110</v>
      </c>
      <c r="X433" s="195">
        <f t="shared" ref="X433" si="1173">Q437</f>
        <v>121</v>
      </c>
      <c r="Y433" s="195">
        <f t="shared" ref="Y433" si="1174">Q438</f>
        <v>113</v>
      </c>
    </row>
    <row r="434" spans="1:25" ht="16.5" thickBot="1" x14ac:dyDescent="0.3">
      <c r="A434" s="553"/>
      <c r="B434" s="554"/>
      <c r="C434" s="221" t="s">
        <v>12</v>
      </c>
      <c r="D434" s="222">
        <v>344</v>
      </c>
      <c r="E434" s="223">
        <v>136</v>
      </c>
      <c r="F434" s="223">
        <v>11</v>
      </c>
      <c r="G434" s="29">
        <f t="shared" ref="G434:H434" si="1175">SUM(G430:G433)</f>
        <v>480</v>
      </c>
      <c r="H434" s="30">
        <f t="shared" si="1175"/>
        <v>2</v>
      </c>
      <c r="I434" s="522">
        <f t="shared" ref="I434" si="1176">IF(AND(G434=N434,G434&gt;1),1,IF(G434&gt;N434,2,0))</f>
        <v>2</v>
      </c>
      <c r="J434" s="2"/>
      <c r="K434" s="553"/>
      <c r="L434" s="554"/>
      <c r="M434" s="221" t="s">
        <v>12</v>
      </c>
      <c r="N434" s="222">
        <v>345</v>
      </c>
      <c r="O434" s="223">
        <v>152</v>
      </c>
      <c r="P434" s="223">
        <v>10</v>
      </c>
      <c r="Q434" s="31">
        <f t="shared" ref="Q434:R434" si="1177">SUM(Q430:Q433)</f>
        <v>497</v>
      </c>
      <c r="R434" s="30">
        <f t="shared" si="1177"/>
        <v>2</v>
      </c>
      <c r="S434" s="522">
        <f t="shared" ref="S434" si="1178">IF(AND(Q434=J434,Q434&gt;1),1,IF(Q434&gt;J434,2,0))</f>
        <v>2</v>
      </c>
      <c r="T434" s="191"/>
    </row>
    <row r="435" spans="1:25" x14ac:dyDescent="0.25">
      <c r="A435" s="555" t="s">
        <v>200</v>
      </c>
      <c r="B435" s="556"/>
      <c r="C435" s="3">
        <v>1</v>
      </c>
      <c r="D435" s="213">
        <v>86</v>
      </c>
      <c r="E435" s="214">
        <v>45</v>
      </c>
      <c r="F435" s="214">
        <v>1</v>
      </c>
      <c r="G435" s="37">
        <f t="shared" ref="G435" si="1179">SUM(D435:E435)</f>
        <v>131</v>
      </c>
      <c r="H435" s="33">
        <f t="shared" ref="H435:H438" si="1180">IF(AND(G435=Q435,G435&gt;1),0.5,IF(G435&gt;Q435,1,0))</f>
        <v>1</v>
      </c>
      <c r="I435" s="8"/>
      <c r="J435" s="2"/>
      <c r="K435" s="555" t="s">
        <v>226</v>
      </c>
      <c r="L435" s="556"/>
      <c r="M435" s="3">
        <v>1</v>
      </c>
      <c r="N435" s="213">
        <v>74</v>
      </c>
      <c r="O435" s="214">
        <v>45</v>
      </c>
      <c r="P435" s="214">
        <v>0</v>
      </c>
      <c r="Q435" s="32">
        <f t="shared" ref="Q435:Q438" si="1181">N435+O435</f>
        <v>119</v>
      </c>
      <c r="R435" s="33">
        <f t="shared" ref="R435:R438" si="1182">IF(AND(Q435=G435,Q435&gt;1),0.5,IF(Q435&gt;G435,1,0))</f>
        <v>0</v>
      </c>
      <c r="S435" s="8"/>
      <c r="T435" s="191"/>
      <c r="U435" s="200" t="s">
        <v>92</v>
      </c>
      <c r="V435" s="201" t="s">
        <v>93</v>
      </c>
      <c r="W435" s="200" t="s">
        <v>93</v>
      </c>
      <c r="X435" s="201" t="s">
        <v>92</v>
      </c>
    </row>
    <row r="436" spans="1:25" x14ac:dyDescent="0.25">
      <c r="A436" s="557"/>
      <c r="B436" s="558"/>
      <c r="C436" s="4">
        <v>2</v>
      </c>
      <c r="D436" s="215">
        <v>81</v>
      </c>
      <c r="E436" s="216">
        <v>24</v>
      </c>
      <c r="F436" s="216">
        <v>6</v>
      </c>
      <c r="G436" s="34">
        <f t="shared" ref="G436:G438" si="1183">SUM(D436:E436)</f>
        <v>105</v>
      </c>
      <c r="H436" s="35">
        <f t="shared" si="1180"/>
        <v>0</v>
      </c>
      <c r="I436" s="8"/>
      <c r="J436" s="2"/>
      <c r="K436" s="557"/>
      <c r="L436" s="558"/>
      <c r="M436" s="4">
        <v>2</v>
      </c>
      <c r="N436" s="215">
        <v>78</v>
      </c>
      <c r="O436" s="216">
        <v>32</v>
      </c>
      <c r="P436" s="216">
        <v>8</v>
      </c>
      <c r="Q436" s="34">
        <f t="shared" si="1181"/>
        <v>110</v>
      </c>
      <c r="R436" s="35">
        <f t="shared" si="1182"/>
        <v>1</v>
      </c>
      <c r="S436" s="8"/>
      <c r="T436" s="191"/>
      <c r="U436" s="202">
        <f t="shared" ref="U436" si="1184">I441</f>
        <v>0</v>
      </c>
      <c r="V436" s="203">
        <f t="shared" ref="V436" si="1185">S441</f>
        <v>6</v>
      </c>
      <c r="W436" s="202">
        <f t="shared" ref="W436" si="1186">S441</f>
        <v>6</v>
      </c>
      <c r="X436" s="203">
        <f t="shared" ref="X436" si="1187">I441</f>
        <v>0</v>
      </c>
    </row>
    <row r="437" spans="1:25" ht="15.75" thickBot="1" x14ac:dyDescent="0.3">
      <c r="A437" s="549" t="s">
        <v>201</v>
      </c>
      <c r="B437" s="550"/>
      <c r="C437" s="4">
        <v>3</v>
      </c>
      <c r="D437" s="215">
        <v>78</v>
      </c>
      <c r="E437" s="216">
        <v>32</v>
      </c>
      <c r="F437" s="216">
        <v>4</v>
      </c>
      <c r="G437" s="34">
        <f t="shared" si="1183"/>
        <v>110</v>
      </c>
      <c r="H437" s="35">
        <f t="shared" si="1180"/>
        <v>0</v>
      </c>
      <c r="I437" s="13">
        <f t="shared" ref="I437" si="1188">H439*1000+G439</f>
        <v>1441</v>
      </c>
      <c r="J437" s="2"/>
      <c r="K437" s="549" t="s">
        <v>227</v>
      </c>
      <c r="L437" s="550"/>
      <c r="M437" s="4">
        <v>3</v>
      </c>
      <c r="N437" s="215">
        <v>85</v>
      </c>
      <c r="O437" s="216">
        <v>36</v>
      </c>
      <c r="P437" s="216">
        <v>2</v>
      </c>
      <c r="Q437" s="34">
        <f t="shared" si="1181"/>
        <v>121</v>
      </c>
      <c r="R437" s="35">
        <f t="shared" si="1182"/>
        <v>1</v>
      </c>
      <c r="S437" s="13">
        <f t="shared" ref="S437" si="1189">R439*1000+Q439</f>
        <v>3463</v>
      </c>
      <c r="T437" s="191"/>
      <c r="U437" s="202">
        <f t="shared" ref="U437" si="1190">H441</f>
        <v>3</v>
      </c>
      <c r="V437" s="203">
        <f t="shared" ref="V437" si="1191">R441</f>
        <v>5</v>
      </c>
      <c r="W437" s="202">
        <f t="shared" ref="W437" si="1192">R441</f>
        <v>5</v>
      </c>
      <c r="X437" s="203">
        <f t="shared" ref="X437" si="1193">H441</f>
        <v>3</v>
      </c>
    </row>
    <row r="438" spans="1:25" x14ac:dyDescent="0.25">
      <c r="A438" s="551"/>
      <c r="B438" s="552"/>
      <c r="C438" s="5">
        <v>4</v>
      </c>
      <c r="D438" s="217">
        <v>81</v>
      </c>
      <c r="E438" s="218">
        <v>14</v>
      </c>
      <c r="F438" s="218">
        <v>7</v>
      </c>
      <c r="G438" s="38">
        <f t="shared" si="1183"/>
        <v>95</v>
      </c>
      <c r="H438" s="35">
        <f t="shared" si="1180"/>
        <v>0</v>
      </c>
      <c r="I438" s="521">
        <f t="shared" ref="I438" si="1194">IF(AND(I437=S437,I437&gt;0.1),1,IF(I437&gt;S437,2,0))</f>
        <v>0</v>
      </c>
      <c r="J438" s="2"/>
      <c r="K438" s="551"/>
      <c r="L438" s="552"/>
      <c r="M438" s="5">
        <v>4</v>
      </c>
      <c r="N438" s="217">
        <v>70</v>
      </c>
      <c r="O438" s="218">
        <v>43</v>
      </c>
      <c r="P438" s="218">
        <v>2</v>
      </c>
      <c r="Q438" s="34">
        <f t="shared" si="1181"/>
        <v>113</v>
      </c>
      <c r="R438" s="39">
        <f t="shared" si="1182"/>
        <v>1</v>
      </c>
      <c r="S438" s="521">
        <f t="shared" ref="S438" si="1195">IF(AND(S437=I437,S437&gt;0.1),1,IF(S437&gt;I437,2,0))</f>
        <v>2</v>
      </c>
      <c r="T438" s="191"/>
      <c r="U438" s="204">
        <f t="shared" ref="U438" si="1196">G441</f>
        <v>921</v>
      </c>
      <c r="V438" s="205">
        <f t="shared" ref="V438" si="1197">Q441</f>
        <v>960</v>
      </c>
      <c r="W438" s="204">
        <f t="shared" ref="W438" si="1198">Q441</f>
        <v>960</v>
      </c>
      <c r="X438" s="205">
        <f t="shared" ref="X438" si="1199">G441</f>
        <v>921</v>
      </c>
    </row>
    <row r="439" spans="1:25" ht="16.5" thickBot="1" x14ac:dyDescent="0.3">
      <c r="A439" s="553"/>
      <c r="B439" s="554"/>
      <c r="C439" s="221" t="s">
        <v>12</v>
      </c>
      <c r="D439" s="222">
        <v>326</v>
      </c>
      <c r="E439" s="223">
        <v>115</v>
      </c>
      <c r="F439" s="223">
        <v>18</v>
      </c>
      <c r="G439" s="31">
        <f t="shared" ref="G439:H439" si="1200">SUM(G435:G438)</f>
        <v>441</v>
      </c>
      <c r="H439" s="30">
        <f t="shared" si="1200"/>
        <v>1</v>
      </c>
      <c r="I439" s="522">
        <f t="shared" ref="I439" si="1201">IF(AND(G439=N439,G439&gt;1),1,IF(G439&gt;N439,2,0))</f>
        <v>2</v>
      </c>
      <c r="J439" s="2"/>
      <c r="K439" s="553"/>
      <c r="L439" s="554"/>
      <c r="M439" s="221" t="s">
        <v>12</v>
      </c>
      <c r="N439" s="222">
        <v>307</v>
      </c>
      <c r="O439" s="223">
        <v>156</v>
      </c>
      <c r="P439" s="223">
        <v>12</v>
      </c>
      <c r="Q439" s="40">
        <f t="shared" ref="Q439:R439" si="1202">SUM(Q435:Q438)</f>
        <v>463</v>
      </c>
      <c r="R439" s="30">
        <f t="shared" si="1202"/>
        <v>3</v>
      </c>
      <c r="S439" s="522">
        <f t="shared" ref="S439" si="1203">IF(AND(Q439=X439,Q439&gt;1),1,IF(Q439&gt;X439,2,0))</f>
        <v>2</v>
      </c>
      <c r="T439" s="191"/>
    </row>
    <row r="440" spans="1:25" ht="15.75" thickBot="1" x14ac:dyDescent="0.3">
      <c r="A440" s="7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191"/>
    </row>
    <row r="441" spans="1:25" ht="21" thickBot="1" x14ac:dyDescent="0.3">
      <c r="A441" s="17"/>
      <c r="B441" s="18"/>
      <c r="C441" s="19" t="s">
        <v>15</v>
      </c>
      <c r="D441" s="20">
        <f t="shared" ref="D441:H441" si="1204">D434+D439</f>
        <v>670</v>
      </c>
      <c r="E441" s="21">
        <f t="shared" si="1204"/>
        <v>251</v>
      </c>
      <c r="F441" s="21">
        <f t="shared" si="1204"/>
        <v>29</v>
      </c>
      <c r="G441" s="22">
        <f t="shared" si="1204"/>
        <v>921</v>
      </c>
      <c r="H441" s="22">
        <f t="shared" si="1204"/>
        <v>3</v>
      </c>
      <c r="I441" s="23">
        <f t="shared" ref="I441" si="1205">I433+I438+J441</f>
        <v>0</v>
      </c>
      <c r="J441" s="206">
        <f t="shared" ref="J441" si="1206">IF(AND(G441=Q441,G441&gt;0.1),1,IF(G441&gt;Q441,2,0))</f>
        <v>0</v>
      </c>
      <c r="K441" s="17"/>
      <c r="L441" s="18"/>
      <c r="M441" s="24" t="s">
        <v>15</v>
      </c>
      <c r="N441" s="20">
        <f t="shared" ref="N441:R441" si="1207">N434+N439</f>
        <v>652</v>
      </c>
      <c r="O441" s="21">
        <f t="shared" si="1207"/>
        <v>308</v>
      </c>
      <c r="P441" s="21">
        <f t="shared" si="1207"/>
        <v>22</v>
      </c>
      <c r="Q441" s="22">
        <f t="shared" si="1207"/>
        <v>960</v>
      </c>
      <c r="R441" s="22">
        <f t="shared" si="1207"/>
        <v>5</v>
      </c>
      <c r="S441" s="25">
        <f t="shared" ref="S441" si="1208">S433+S438+T441</f>
        <v>6</v>
      </c>
      <c r="T441" s="206">
        <f t="shared" ref="T441" si="1209">IF(AND(Q441=G441,Q441&gt;0.1),1,IF(Q441&gt;G441,2,0))</f>
        <v>2</v>
      </c>
    </row>
    <row r="442" spans="1:25" ht="15.75" thickBot="1" x14ac:dyDescent="0.3">
      <c r="A442" s="7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191"/>
    </row>
    <row r="443" spans="1:25" ht="21" thickBot="1" x14ac:dyDescent="0.3">
      <c r="A443" s="109" t="s">
        <v>19</v>
      </c>
      <c r="B443" s="9" t="s">
        <v>16</v>
      </c>
      <c r="C443" s="515"/>
      <c r="D443" s="515"/>
      <c r="E443" s="515"/>
      <c r="F443" s="10"/>
      <c r="G443" s="516" t="s">
        <v>17</v>
      </c>
      <c r="H443" s="516"/>
      <c r="I443" s="23">
        <f t="shared" ref="I443" si="1210">IF(AND(I441=S441,I441&gt;0.1),1,IF(I441&gt;S441,2,0))</f>
        <v>0</v>
      </c>
      <c r="J443" s="12"/>
      <c r="K443" s="14" t="s">
        <v>19</v>
      </c>
      <c r="L443" s="9" t="s">
        <v>20</v>
      </c>
      <c r="M443" s="515"/>
      <c r="N443" s="515"/>
      <c r="O443" s="515"/>
      <c r="P443" s="10"/>
      <c r="Q443" s="516" t="s">
        <v>17</v>
      </c>
      <c r="R443" s="516"/>
      <c r="S443" s="23">
        <f t="shared" ref="S443" si="1211">IF(AND(S441=I441,S441&gt;0.1),1,IF(S441&gt;I441,2,0))</f>
        <v>2</v>
      </c>
      <c r="T443" s="191"/>
    </row>
    <row r="444" spans="1:25" ht="23.25" x14ac:dyDescent="0.35">
      <c r="A444" s="6"/>
      <c r="B444" s="523" t="s">
        <v>18</v>
      </c>
      <c r="C444" s="523"/>
      <c r="D444" s="524" t="s">
        <v>0</v>
      </c>
      <c r="E444" s="524"/>
      <c r="F444" s="524"/>
      <c r="G444" s="524"/>
      <c r="H444" s="524"/>
      <c r="I444" s="524"/>
      <c r="J444" s="94">
        <v>21</v>
      </c>
      <c r="K444" s="190" t="s">
        <v>1</v>
      </c>
      <c r="L444" s="525" t="s">
        <v>21</v>
      </c>
      <c r="M444" s="525"/>
      <c r="N444" s="525"/>
      <c r="O444" s="526" t="s">
        <v>2</v>
      </c>
      <c r="P444" s="526"/>
      <c r="Q444" s="527">
        <v>43248</v>
      </c>
      <c r="R444" s="528"/>
      <c r="S444" s="528"/>
      <c r="T444" s="191"/>
    </row>
    <row r="445" spans="1:25" ht="24" thickBot="1" x14ac:dyDescent="0.3">
      <c r="A445" s="7"/>
      <c r="B445" s="16"/>
      <c r="C445" s="16"/>
      <c r="D445" s="15"/>
      <c r="E445" s="15"/>
      <c r="F445" s="15"/>
      <c r="G445" s="15"/>
      <c r="H445" s="15"/>
      <c r="I445" s="15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191"/>
    </row>
    <row r="446" spans="1:25" ht="18.75" thickBot="1" x14ac:dyDescent="0.3">
      <c r="A446" s="1" t="s">
        <v>3</v>
      </c>
      <c r="B446" s="535" t="s">
        <v>186</v>
      </c>
      <c r="C446" s="535"/>
      <c r="D446" s="535"/>
      <c r="E446" s="535"/>
      <c r="F446" s="535"/>
      <c r="G446" s="535"/>
      <c r="H446" s="535"/>
      <c r="I446" s="536"/>
      <c r="J446" s="537">
        <f t="shared" ref="J446" si="1212">G462-Q462</f>
        <v>-54</v>
      </c>
      <c r="K446" s="11" t="s">
        <v>4</v>
      </c>
      <c r="L446" s="535" t="s">
        <v>120</v>
      </c>
      <c r="M446" s="535"/>
      <c r="N446" s="535"/>
      <c r="O446" s="535"/>
      <c r="P446" s="535"/>
      <c r="Q446" s="535"/>
      <c r="R446" s="535"/>
      <c r="S446" s="536"/>
      <c r="T446" s="191"/>
    </row>
    <row r="447" spans="1:25" ht="15.75" thickBot="1" x14ac:dyDescent="0.3">
      <c r="A447" s="7"/>
      <c r="B447" s="2"/>
      <c r="C447" s="2"/>
      <c r="D447" s="2"/>
      <c r="E447" s="2"/>
      <c r="F447" s="2"/>
      <c r="G447" s="2"/>
      <c r="H447" s="2"/>
      <c r="I447" s="2"/>
      <c r="J447" s="538"/>
      <c r="K447" s="2"/>
      <c r="L447" s="2"/>
      <c r="M447" s="2"/>
      <c r="N447" s="2"/>
      <c r="O447" s="2"/>
      <c r="P447" s="2"/>
      <c r="Q447" s="2"/>
      <c r="R447" s="2"/>
      <c r="S447" s="2"/>
      <c r="T447" s="191"/>
    </row>
    <row r="448" spans="1:25" x14ac:dyDescent="0.25">
      <c r="A448" s="540" t="s">
        <v>5</v>
      </c>
      <c r="B448" s="541"/>
      <c r="C448" s="542" t="s">
        <v>6</v>
      </c>
      <c r="D448" s="544" t="s">
        <v>7</v>
      </c>
      <c r="E448" s="545"/>
      <c r="F448" s="545"/>
      <c r="G448" s="546"/>
      <c r="H448" s="544" t="s">
        <v>8</v>
      </c>
      <c r="I448" s="546"/>
      <c r="J448" s="538"/>
      <c r="K448" s="540" t="s">
        <v>5</v>
      </c>
      <c r="L448" s="541"/>
      <c r="M448" s="542" t="s">
        <v>6</v>
      </c>
      <c r="N448" s="544" t="s">
        <v>7</v>
      </c>
      <c r="O448" s="545"/>
      <c r="P448" s="545"/>
      <c r="Q448" s="546"/>
      <c r="R448" s="544" t="s">
        <v>8</v>
      </c>
      <c r="S448" s="546"/>
      <c r="T448" s="191"/>
    </row>
    <row r="449" spans="1:25" ht="15.75" thickBot="1" x14ac:dyDescent="0.3">
      <c r="A449" s="547"/>
      <c r="B449" s="548"/>
      <c r="C449" s="543"/>
      <c r="D449" s="110" t="s">
        <v>9</v>
      </c>
      <c r="E449" s="111" t="s">
        <v>10</v>
      </c>
      <c r="F449" s="111" t="s">
        <v>11</v>
      </c>
      <c r="G449" s="112" t="s">
        <v>12</v>
      </c>
      <c r="H449" s="113" t="s">
        <v>13</v>
      </c>
      <c r="I449" s="114" t="s">
        <v>14</v>
      </c>
      <c r="J449" s="539"/>
      <c r="K449" s="547"/>
      <c r="L449" s="548"/>
      <c r="M449" s="543"/>
      <c r="N449" s="110" t="s">
        <v>9</v>
      </c>
      <c r="O449" s="111" t="s">
        <v>10</v>
      </c>
      <c r="P449" s="111" t="s">
        <v>11</v>
      </c>
      <c r="Q449" s="112" t="s">
        <v>12</v>
      </c>
      <c r="R449" s="113" t="s">
        <v>13</v>
      </c>
      <c r="S449" s="114" t="s">
        <v>14</v>
      </c>
      <c r="T449" s="191"/>
    </row>
    <row r="450" spans="1:25" ht="15.75" thickBot="1" x14ac:dyDescent="0.3">
      <c r="A450" s="7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191"/>
    </row>
    <row r="451" spans="1:25" x14ac:dyDescent="0.25">
      <c r="A451" s="555" t="s">
        <v>229</v>
      </c>
      <c r="B451" s="556"/>
      <c r="C451" s="3">
        <v>1</v>
      </c>
      <c r="D451" s="213">
        <v>92</v>
      </c>
      <c r="E451" s="214">
        <v>36</v>
      </c>
      <c r="F451" s="214">
        <v>1</v>
      </c>
      <c r="G451" s="32">
        <f t="shared" ref="G451:G454" si="1213">D451+E451</f>
        <v>128</v>
      </c>
      <c r="H451" s="33">
        <f t="shared" ref="H451:H454" si="1214">IF(AND(G451=Q451,G451&gt;1),0.5,IF(G451&gt;Q451,1,0))</f>
        <v>0</v>
      </c>
      <c r="I451" s="8"/>
      <c r="J451" s="2"/>
      <c r="K451" s="555" t="s">
        <v>208</v>
      </c>
      <c r="L451" s="556"/>
      <c r="M451" s="3">
        <v>1</v>
      </c>
      <c r="N451" s="213">
        <v>94</v>
      </c>
      <c r="O451" s="214">
        <v>44</v>
      </c>
      <c r="P451" s="214">
        <v>0</v>
      </c>
      <c r="Q451" s="32">
        <f t="shared" ref="Q451" si="1215">SUM(N451:O451)</f>
        <v>138</v>
      </c>
      <c r="R451" s="33">
        <f t="shared" ref="R451:R454" si="1216">IF(AND(Q451=G451,Q451&gt;1),0.5,IF(Q451&gt;G451,1,0))</f>
        <v>1</v>
      </c>
      <c r="S451" s="8"/>
      <c r="U451" s="195" t="s">
        <v>124</v>
      </c>
      <c r="V451" s="195">
        <f t="shared" ref="V451" si="1217">G451</f>
        <v>128</v>
      </c>
      <c r="W451" s="195">
        <f t="shared" ref="W451" si="1218">G452</f>
        <v>123</v>
      </c>
      <c r="X451" s="195">
        <f t="shared" ref="X451" si="1219">G453</f>
        <v>110</v>
      </c>
      <c r="Y451" s="195">
        <f t="shared" ref="Y451" si="1220">G454</f>
        <v>122</v>
      </c>
    </row>
    <row r="452" spans="1:25" x14ac:dyDescent="0.25">
      <c r="A452" s="557"/>
      <c r="B452" s="558"/>
      <c r="C452" s="4">
        <v>2</v>
      </c>
      <c r="D452" s="215">
        <v>88</v>
      </c>
      <c r="E452" s="216">
        <v>35</v>
      </c>
      <c r="F452" s="216">
        <v>1</v>
      </c>
      <c r="G452" s="34">
        <f t="shared" si="1213"/>
        <v>123</v>
      </c>
      <c r="H452" s="35">
        <f t="shared" si="1214"/>
        <v>0</v>
      </c>
      <c r="I452" s="8"/>
      <c r="J452" s="2"/>
      <c r="K452" s="557"/>
      <c r="L452" s="558"/>
      <c r="M452" s="4">
        <v>2</v>
      </c>
      <c r="N452" s="215">
        <v>84</v>
      </c>
      <c r="O452" s="216">
        <v>52</v>
      </c>
      <c r="P452" s="216">
        <v>0</v>
      </c>
      <c r="Q452" s="34">
        <f t="shared" ref="Q452:Q454" si="1221">SUM(N452:O452)</f>
        <v>136</v>
      </c>
      <c r="R452" s="35">
        <f t="shared" si="1216"/>
        <v>1</v>
      </c>
      <c r="S452" s="8"/>
      <c r="U452" s="195" t="s">
        <v>125</v>
      </c>
      <c r="V452" s="195">
        <f t="shared" ref="V452" si="1222">G456</f>
        <v>117</v>
      </c>
      <c r="W452" s="195">
        <f t="shared" ref="W452" si="1223">G457</f>
        <v>137</v>
      </c>
      <c r="X452" s="195">
        <f t="shared" ref="X452" si="1224">G458</f>
        <v>117</v>
      </c>
      <c r="Y452" s="195">
        <f t="shared" ref="Y452" si="1225">G459</f>
        <v>138</v>
      </c>
    </row>
    <row r="453" spans="1:25" ht="15.75" thickBot="1" x14ac:dyDescent="0.3">
      <c r="A453" s="549" t="s">
        <v>228</v>
      </c>
      <c r="B453" s="550"/>
      <c r="C453" s="4">
        <v>3</v>
      </c>
      <c r="D453" s="215">
        <v>74</v>
      </c>
      <c r="E453" s="216">
        <v>36</v>
      </c>
      <c r="F453" s="216">
        <v>2</v>
      </c>
      <c r="G453" s="34">
        <f t="shared" si="1213"/>
        <v>110</v>
      </c>
      <c r="H453" s="35">
        <f t="shared" si="1214"/>
        <v>0</v>
      </c>
      <c r="I453" s="13">
        <f t="shared" ref="I453" si="1226">H455*1000+G455</f>
        <v>1483</v>
      </c>
      <c r="J453" s="2"/>
      <c r="K453" s="549" t="s">
        <v>209</v>
      </c>
      <c r="L453" s="550"/>
      <c r="M453" s="4">
        <v>3</v>
      </c>
      <c r="N453" s="215">
        <v>82</v>
      </c>
      <c r="O453" s="216">
        <v>44</v>
      </c>
      <c r="P453" s="216">
        <v>1</v>
      </c>
      <c r="Q453" s="34">
        <f t="shared" si="1221"/>
        <v>126</v>
      </c>
      <c r="R453" s="35">
        <f t="shared" si="1216"/>
        <v>1</v>
      </c>
      <c r="S453" s="13">
        <f t="shared" ref="S453" si="1227">R455*1000+Q455</f>
        <v>3515</v>
      </c>
      <c r="T453" s="191"/>
      <c r="U453" s="195" t="s">
        <v>126</v>
      </c>
      <c r="V453" s="195">
        <f t="shared" ref="V453" si="1228">Q451</f>
        <v>138</v>
      </c>
      <c r="W453" s="195">
        <f t="shared" ref="W453" si="1229">Q452</f>
        <v>136</v>
      </c>
      <c r="X453" s="195">
        <f t="shared" ref="X453" si="1230">Q453</f>
        <v>126</v>
      </c>
      <c r="Y453" s="195">
        <f t="shared" ref="Y453" si="1231">Q454</f>
        <v>115</v>
      </c>
    </row>
    <row r="454" spans="1:25" ht="15" customHeight="1" x14ac:dyDescent="0.25">
      <c r="A454" s="551"/>
      <c r="B454" s="552"/>
      <c r="C454" s="5">
        <v>4</v>
      </c>
      <c r="D454" s="217">
        <v>77</v>
      </c>
      <c r="E454" s="218">
        <v>45</v>
      </c>
      <c r="F454" s="218">
        <v>0</v>
      </c>
      <c r="G454" s="36">
        <f t="shared" si="1213"/>
        <v>122</v>
      </c>
      <c r="H454" s="35">
        <f t="shared" si="1214"/>
        <v>1</v>
      </c>
      <c r="I454" s="561">
        <f t="shared" ref="I454" si="1232">IF(AND(I453=S453,I453&gt;0.1),1,IF(I453&gt;S453,2,0))</f>
        <v>0</v>
      </c>
      <c r="J454" s="2"/>
      <c r="K454" s="551"/>
      <c r="L454" s="552"/>
      <c r="M454" s="5">
        <v>4</v>
      </c>
      <c r="N454" s="217">
        <v>80</v>
      </c>
      <c r="O454" s="218">
        <v>35</v>
      </c>
      <c r="P454" s="218">
        <v>1</v>
      </c>
      <c r="Q454" s="34">
        <f t="shared" si="1221"/>
        <v>115</v>
      </c>
      <c r="R454" s="39">
        <f t="shared" si="1216"/>
        <v>0</v>
      </c>
      <c r="S454" s="521">
        <f t="shared" ref="S454" si="1233">IF(AND(S453=I453,S453&gt;0.1),1,IF(S453&gt;I453,2,0))</f>
        <v>2</v>
      </c>
      <c r="T454" s="191"/>
      <c r="U454" s="195" t="s">
        <v>127</v>
      </c>
      <c r="V454" s="195">
        <f t="shared" ref="V454" si="1234">Q456</f>
        <v>130</v>
      </c>
      <c r="W454" s="195">
        <f t="shared" ref="W454" si="1235">Q457</f>
        <v>130</v>
      </c>
      <c r="X454" s="195">
        <f t="shared" ref="X454" si="1236">Q458</f>
        <v>151</v>
      </c>
      <c r="Y454" s="195">
        <f t="shared" ref="Y454" si="1237">Q459</f>
        <v>120</v>
      </c>
    </row>
    <row r="455" spans="1:25" ht="16.5" customHeight="1" thickBot="1" x14ac:dyDescent="0.3">
      <c r="A455" s="553"/>
      <c r="B455" s="554"/>
      <c r="C455" s="221" t="s">
        <v>12</v>
      </c>
      <c r="D455" s="222">
        <v>331</v>
      </c>
      <c r="E455" s="223">
        <v>152</v>
      </c>
      <c r="F455" s="223">
        <v>4</v>
      </c>
      <c r="G455" s="29">
        <f t="shared" ref="G455:H455" si="1238">SUM(G451:G454)</f>
        <v>483</v>
      </c>
      <c r="H455" s="30">
        <f t="shared" si="1238"/>
        <v>1</v>
      </c>
      <c r="I455" s="562">
        <f t="shared" ref="I455" si="1239">IF(AND(G455=N455,G455&gt;1),1,IF(G455&gt;N455,2,0))</f>
        <v>2</v>
      </c>
      <c r="J455" s="2"/>
      <c r="K455" s="553"/>
      <c r="L455" s="554"/>
      <c r="M455" s="221" t="s">
        <v>12</v>
      </c>
      <c r="N455" s="222">
        <v>340</v>
      </c>
      <c r="O455" s="223">
        <v>175</v>
      </c>
      <c r="P455" s="223">
        <v>2</v>
      </c>
      <c r="Q455" s="31">
        <f t="shared" ref="Q455:R455" si="1240">SUM(Q451:Q454)</f>
        <v>515</v>
      </c>
      <c r="R455" s="30">
        <f t="shared" si="1240"/>
        <v>3</v>
      </c>
      <c r="S455" s="522">
        <f t="shared" ref="S455" si="1241">IF(AND(Q455=J455,Q455&gt;1),1,IF(Q455&gt;J455,2,0))</f>
        <v>2</v>
      </c>
      <c r="T455" s="191"/>
    </row>
    <row r="456" spans="1:25" x14ac:dyDescent="0.25">
      <c r="A456" s="555" t="s">
        <v>255</v>
      </c>
      <c r="B456" s="556"/>
      <c r="C456" s="3">
        <v>1</v>
      </c>
      <c r="D456" s="213">
        <v>81</v>
      </c>
      <c r="E456" s="214">
        <v>36</v>
      </c>
      <c r="F456" s="214">
        <v>1</v>
      </c>
      <c r="G456" s="37">
        <f t="shared" ref="G456" si="1242">SUM(D456:E456)</f>
        <v>117</v>
      </c>
      <c r="H456" s="33">
        <f t="shared" ref="H456:H459" si="1243">IF(AND(G456=Q456,G456&gt;1),0.5,IF(G456&gt;Q456,1,0))</f>
        <v>0</v>
      </c>
      <c r="I456" s="8"/>
      <c r="J456" s="2"/>
      <c r="K456" s="555" t="s">
        <v>210</v>
      </c>
      <c r="L456" s="556"/>
      <c r="M456" s="3">
        <v>1</v>
      </c>
      <c r="N456" s="213">
        <v>81</v>
      </c>
      <c r="O456" s="214">
        <v>49</v>
      </c>
      <c r="P456" s="214">
        <v>2</v>
      </c>
      <c r="Q456" s="32">
        <f t="shared" ref="Q456:Q459" si="1244">N456+O456</f>
        <v>130</v>
      </c>
      <c r="R456" s="33">
        <f t="shared" ref="R456:R459" si="1245">IF(AND(Q456=G456,Q456&gt;1),0.5,IF(Q456&gt;G456,1,0))</f>
        <v>1</v>
      </c>
      <c r="S456" s="8"/>
      <c r="T456" s="191"/>
      <c r="U456" s="200" t="s">
        <v>92</v>
      </c>
      <c r="V456" s="201" t="s">
        <v>93</v>
      </c>
      <c r="W456" s="200" t="s">
        <v>93</v>
      </c>
      <c r="X456" s="201" t="s">
        <v>92</v>
      </c>
    </row>
    <row r="457" spans="1:25" x14ac:dyDescent="0.25">
      <c r="A457" s="557"/>
      <c r="B457" s="558"/>
      <c r="C457" s="4">
        <v>2</v>
      </c>
      <c r="D457" s="215">
        <v>85</v>
      </c>
      <c r="E457" s="216">
        <v>52</v>
      </c>
      <c r="F457" s="216">
        <v>3</v>
      </c>
      <c r="G457" s="34">
        <f t="shared" ref="G457:G459" si="1246">SUM(D457:E457)</f>
        <v>137</v>
      </c>
      <c r="H457" s="35">
        <f t="shared" si="1243"/>
        <v>1</v>
      </c>
      <c r="I457" s="8"/>
      <c r="J457" s="2"/>
      <c r="K457" s="557"/>
      <c r="L457" s="558"/>
      <c r="M457" s="4">
        <v>2</v>
      </c>
      <c r="N457" s="215">
        <v>87</v>
      </c>
      <c r="O457" s="216">
        <v>43</v>
      </c>
      <c r="P457" s="216">
        <v>1</v>
      </c>
      <c r="Q457" s="34">
        <f t="shared" si="1244"/>
        <v>130</v>
      </c>
      <c r="R457" s="35">
        <f t="shared" si="1245"/>
        <v>0</v>
      </c>
      <c r="S457" s="8"/>
      <c r="T457" s="191"/>
      <c r="U457" s="202">
        <f t="shared" ref="U457" si="1247">I462</f>
        <v>0</v>
      </c>
      <c r="V457" s="203">
        <f t="shared" ref="V457" si="1248">S462</f>
        <v>6</v>
      </c>
      <c r="W457" s="202">
        <f t="shared" ref="W457" si="1249">S462</f>
        <v>6</v>
      </c>
      <c r="X457" s="203">
        <f t="shared" ref="X457" si="1250">I462</f>
        <v>0</v>
      </c>
    </row>
    <row r="458" spans="1:25" ht="15.75" thickBot="1" x14ac:dyDescent="0.3">
      <c r="A458" s="549" t="s">
        <v>228</v>
      </c>
      <c r="B458" s="550"/>
      <c r="C458" s="4">
        <v>3</v>
      </c>
      <c r="D458" s="215">
        <v>81</v>
      </c>
      <c r="E458" s="216">
        <v>36</v>
      </c>
      <c r="F458" s="216">
        <v>3</v>
      </c>
      <c r="G458" s="34">
        <f t="shared" si="1246"/>
        <v>117</v>
      </c>
      <c r="H458" s="35">
        <f t="shared" si="1243"/>
        <v>0</v>
      </c>
      <c r="I458" s="13">
        <f t="shared" ref="I458" si="1251">H460*1000+G460</f>
        <v>2509</v>
      </c>
      <c r="J458" s="2"/>
      <c r="K458" s="549" t="s">
        <v>211</v>
      </c>
      <c r="L458" s="550"/>
      <c r="M458" s="4">
        <v>3</v>
      </c>
      <c r="N458" s="215">
        <v>97</v>
      </c>
      <c r="O458" s="216">
        <v>54</v>
      </c>
      <c r="P458" s="216">
        <v>0</v>
      </c>
      <c r="Q458" s="34">
        <f t="shared" si="1244"/>
        <v>151</v>
      </c>
      <c r="R458" s="35">
        <f t="shared" si="1245"/>
        <v>1</v>
      </c>
      <c r="S458" s="13">
        <f t="shared" ref="S458" si="1252">R460*1000+Q460</f>
        <v>2531</v>
      </c>
      <c r="T458" s="191"/>
      <c r="U458" s="202">
        <f t="shared" ref="U458" si="1253">H462</f>
        <v>3</v>
      </c>
      <c r="V458" s="203">
        <f t="shared" ref="V458" si="1254">R462</f>
        <v>5</v>
      </c>
      <c r="W458" s="202">
        <f t="shared" ref="W458" si="1255">R462</f>
        <v>5</v>
      </c>
      <c r="X458" s="203">
        <f t="shared" ref="X458" si="1256">H462</f>
        <v>3</v>
      </c>
    </row>
    <row r="459" spans="1:25" ht="15" customHeight="1" x14ac:dyDescent="0.25">
      <c r="A459" s="551"/>
      <c r="B459" s="552"/>
      <c r="C459" s="5">
        <v>4</v>
      </c>
      <c r="D459" s="217">
        <v>95</v>
      </c>
      <c r="E459" s="218">
        <v>43</v>
      </c>
      <c r="F459" s="218">
        <v>3</v>
      </c>
      <c r="G459" s="38">
        <f t="shared" si="1246"/>
        <v>138</v>
      </c>
      <c r="H459" s="35">
        <f t="shared" si="1243"/>
        <v>1</v>
      </c>
      <c r="I459" s="561">
        <f t="shared" ref="I459" si="1257">IF(AND(I458=S458,I458&gt;0.1),1,IF(I458&gt;S458,2,0))</f>
        <v>0</v>
      </c>
      <c r="J459" s="2"/>
      <c r="K459" s="551"/>
      <c r="L459" s="552"/>
      <c r="M459" s="5">
        <v>4</v>
      </c>
      <c r="N459" s="217">
        <v>84</v>
      </c>
      <c r="O459" s="218">
        <v>36</v>
      </c>
      <c r="P459" s="218">
        <v>2</v>
      </c>
      <c r="Q459" s="34">
        <f t="shared" si="1244"/>
        <v>120</v>
      </c>
      <c r="R459" s="39">
        <f t="shared" si="1245"/>
        <v>0</v>
      </c>
      <c r="S459" s="521">
        <f t="shared" ref="S459" si="1258">IF(AND(S458=I458,S458&gt;0.1),1,IF(S458&gt;I458,2,0))</f>
        <v>2</v>
      </c>
      <c r="T459" s="191"/>
      <c r="U459" s="204">
        <f t="shared" ref="U459" si="1259">G462</f>
        <v>992</v>
      </c>
      <c r="V459" s="205">
        <f t="shared" ref="V459" si="1260">Q462</f>
        <v>1046</v>
      </c>
      <c r="W459" s="204">
        <f t="shared" ref="W459" si="1261">Q462</f>
        <v>1046</v>
      </c>
      <c r="X459" s="205">
        <f t="shared" ref="X459" si="1262">G462</f>
        <v>992</v>
      </c>
    </row>
    <row r="460" spans="1:25" ht="16.5" customHeight="1" thickBot="1" x14ac:dyDescent="0.3">
      <c r="A460" s="553"/>
      <c r="B460" s="554"/>
      <c r="C460" s="221" t="s">
        <v>12</v>
      </c>
      <c r="D460" s="222">
        <v>342</v>
      </c>
      <c r="E460" s="223">
        <v>167</v>
      </c>
      <c r="F460" s="223">
        <v>10</v>
      </c>
      <c r="G460" s="31">
        <f t="shared" ref="G460:H460" si="1263">SUM(G456:G459)</f>
        <v>509</v>
      </c>
      <c r="H460" s="30">
        <f t="shared" si="1263"/>
        <v>2</v>
      </c>
      <c r="I460" s="562">
        <f t="shared" ref="I460" si="1264">IF(AND(G460=N460,G460&gt;1),1,IF(G460&gt;N460,2,0))</f>
        <v>2</v>
      </c>
      <c r="J460" s="2"/>
      <c r="K460" s="553"/>
      <c r="L460" s="554"/>
      <c r="M460" s="221" t="s">
        <v>12</v>
      </c>
      <c r="N460" s="222">
        <v>349</v>
      </c>
      <c r="O460" s="223">
        <v>182</v>
      </c>
      <c r="P460" s="223">
        <v>5</v>
      </c>
      <c r="Q460" s="40">
        <f t="shared" ref="Q460:R460" si="1265">SUM(Q456:Q459)</f>
        <v>531</v>
      </c>
      <c r="R460" s="30">
        <f t="shared" si="1265"/>
        <v>2</v>
      </c>
      <c r="S460" s="522">
        <f t="shared" ref="S460" si="1266">IF(AND(Q460=X460,Q460&gt;1),1,IF(Q460&gt;X460,2,0))</f>
        <v>2</v>
      </c>
      <c r="T460" s="191"/>
    </row>
    <row r="461" spans="1:25" ht="15.75" thickBot="1" x14ac:dyDescent="0.3">
      <c r="A461" s="7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191"/>
    </row>
    <row r="462" spans="1:25" ht="21" thickBot="1" x14ac:dyDescent="0.3">
      <c r="A462" s="17"/>
      <c r="B462" s="18"/>
      <c r="C462" s="19" t="s">
        <v>15</v>
      </c>
      <c r="D462" s="20">
        <f t="shared" ref="D462:H462" si="1267">D455+D460</f>
        <v>673</v>
      </c>
      <c r="E462" s="21">
        <f t="shared" si="1267"/>
        <v>319</v>
      </c>
      <c r="F462" s="21">
        <f t="shared" si="1267"/>
        <v>14</v>
      </c>
      <c r="G462" s="22">
        <f t="shared" si="1267"/>
        <v>992</v>
      </c>
      <c r="H462" s="22">
        <f t="shared" si="1267"/>
        <v>3</v>
      </c>
      <c r="I462" s="23">
        <f t="shared" ref="I462" si="1268">I454+I459+J462</f>
        <v>0</v>
      </c>
      <c r="J462" s="206">
        <f>IF(AND(G462=Q462,G462&gt;0.1),1,IF(G462&gt;Q462,2,0))</f>
        <v>0</v>
      </c>
      <c r="K462" s="17"/>
      <c r="L462" s="18"/>
      <c r="M462" s="24" t="s">
        <v>15</v>
      </c>
      <c r="N462" s="20">
        <f t="shared" ref="N462:R462" si="1269">N455+N460</f>
        <v>689</v>
      </c>
      <c r="O462" s="21">
        <f t="shared" si="1269"/>
        <v>357</v>
      </c>
      <c r="P462" s="21">
        <f t="shared" si="1269"/>
        <v>7</v>
      </c>
      <c r="Q462" s="22">
        <f t="shared" si="1269"/>
        <v>1046</v>
      </c>
      <c r="R462" s="22">
        <f t="shared" si="1269"/>
        <v>5</v>
      </c>
      <c r="S462" s="25">
        <f t="shared" ref="S462" si="1270">S454+S459+T462</f>
        <v>6</v>
      </c>
      <c r="T462" s="206">
        <f t="shared" ref="T462" si="1271">IF(AND(Q462=G462,Q462&gt;0.1),1,IF(Q462&gt;G462,2,0))</f>
        <v>2</v>
      </c>
    </row>
    <row r="463" spans="1:25" ht="15.75" thickBot="1" x14ac:dyDescent="0.3">
      <c r="A463" s="7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191"/>
    </row>
    <row r="464" spans="1:25" ht="21" thickBot="1" x14ac:dyDescent="0.3">
      <c r="A464" s="109" t="s">
        <v>19</v>
      </c>
      <c r="B464" s="9" t="s">
        <v>16</v>
      </c>
      <c r="C464" s="515"/>
      <c r="D464" s="515"/>
      <c r="E464" s="515"/>
      <c r="F464" s="10"/>
      <c r="G464" s="516" t="s">
        <v>17</v>
      </c>
      <c r="H464" s="516"/>
      <c r="I464" s="23">
        <f t="shared" ref="I464" si="1272">IF(AND(I462=S462,I462&gt;0.1),1,IF(I462&gt;S462,2,0))</f>
        <v>0</v>
      </c>
      <c r="J464" s="12"/>
      <c r="K464" s="14" t="s">
        <v>19</v>
      </c>
      <c r="L464" s="9" t="s">
        <v>20</v>
      </c>
      <c r="M464" s="515"/>
      <c r="N464" s="515"/>
      <c r="O464" s="515"/>
      <c r="P464" s="10"/>
      <c r="Q464" s="516" t="s">
        <v>17</v>
      </c>
      <c r="R464" s="516"/>
      <c r="S464" s="23">
        <f t="shared" ref="S464" si="1273">IF(AND(S462=I462,S462&gt;0.1),1,IF(S462&gt;I462,2,0))</f>
        <v>2</v>
      </c>
      <c r="T464" s="191"/>
    </row>
    <row r="466" spans="1:25" ht="15.75" thickBot="1" x14ac:dyDescent="0.3"/>
    <row r="467" spans="1:25" ht="23.25" x14ac:dyDescent="0.35">
      <c r="A467" s="6"/>
      <c r="B467" s="523" t="s">
        <v>18</v>
      </c>
      <c r="C467" s="523"/>
      <c r="D467" s="524" t="s">
        <v>0</v>
      </c>
      <c r="E467" s="524"/>
      <c r="F467" s="524"/>
      <c r="G467" s="524"/>
      <c r="H467" s="524"/>
      <c r="I467" s="524"/>
      <c r="J467" s="94">
        <v>22</v>
      </c>
      <c r="K467" s="190" t="s">
        <v>1</v>
      </c>
      <c r="L467" s="525" t="s">
        <v>21</v>
      </c>
      <c r="M467" s="525"/>
      <c r="N467" s="525"/>
      <c r="O467" s="526" t="s">
        <v>2</v>
      </c>
      <c r="P467" s="526"/>
      <c r="Q467" s="527">
        <v>43361</v>
      </c>
      <c r="R467" s="528"/>
      <c r="S467" s="528"/>
      <c r="T467" s="191"/>
    </row>
    <row r="468" spans="1:25" ht="24" thickBot="1" x14ac:dyDescent="0.3">
      <c r="A468" s="7"/>
      <c r="B468" s="16"/>
      <c r="C468" s="16"/>
      <c r="D468" s="15"/>
      <c r="E468" s="15"/>
      <c r="F468" s="15"/>
      <c r="G468" s="15"/>
      <c r="H468" s="15"/>
      <c r="I468" s="15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191"/>
    </row>
    <row r="469" spans="1:25" ht="18.75" thickBot="1" x14ac:dyDescent="0.3">
      <c r="A469" s="1" t="s">
        <v>3</v>
      </c>
      <c r="B469" s="535" t="s">
        <v>147</v>
      </c>
      <c r="C469" s="535"/>
      <c r="D469" s="535"/>
      <c r="E469" s="535"/>
      <c r="F469" s="535"/>
      <c r="G469" s="535"/>
      <c r="H469" s="535"/>
      <c r="I469" s="536"/>
      <c r="J469" s="537">
        <f t="shared" ref="J469" si="1274">G485-Q485</f>
        <v>29</v>
      </c>
      <c r="K469" s="11" t="s">
        <v>4</v>
      </c>
      <c r="L469" s="535" t="s">
        <v>169</v>
      </c>
      <c r="M469" s="535"/>
      <c r="N469" s="535"/>
      <c r="O469" s="535"/>
      <c r="P469" s="535"/>
      <c r="Q469" s="535"/>
      <c r="R469" s="535"/>
      <c r="S469" s="536"/>
      <c r="T469" s="191"/>
    </row>
    <row r="470" spans="1:25" ht="15.75" thickBot="1" x14ac:dyDescent="0.3">
      <c r="A470" s="7"/>
      <c r="B470" s="2"/>
      <c r="C470" s="2"/>
      <c r="D470" s="2"/>
      <c r="E470" s="2"/>
      <c r="F470" s="2"/>
      <c r="G470" s="2"/>
      <c r="H470" s="2"/>
      <c r="I470" s="2"/>
      <c r="J470" s="538"/>
      <c r="K470" s="2"/>
      <c r="L470" s="2"/>
      <c r="M470" s="2"/>
      <c r="N470" s="2"/>
      <c r="O470" s="2"/>
      <c r="P470" s="2"/>
      <c r="Q470" s="2"/>
      <c r="R470" s="2"/>
      <c r="S470" s="2"/>
      <c r="T470" s="191"/>
    </row>
    <row r="471" spans="1:25" x14ac:dyDescent="0.25">
      <c r="A471" s="540" t="s">
        <v>5</v>
      </c>
      <c r="B471" s="541"/>
      <c r="C471" s="542" t="s">
        <v>6</v>
      </c>
      <c r="D471" s="544" t="s">
        <v>7</v>
      </c>
      <c r="E471" s="545"/>
      <c r="F471" s="545"/>
      <c r="G471" s="546"/>
      <c r="H471" s="544" t="s">
        <v>8</v>
      </c>
      <c r="I471" s="546"/>
      <c r="J471" s="538"/>
      <c r="K471" s="540" t="s">
        <v>5</v>
      </c>
      <c r="L471" s="541"/>
      <c r="M471" s="542" t="s">
        <v>6</v>
      </c>
      <c r="N471" s="544" t="s">
        <v>7</v>
      </c>
      <c r="O471" s="545"/>
      <c r="P471" s="545"/>
      <c r="Q471" s="546"/>
      <c r="R471" s="544" t="s">
        <v>8</v>
      </c>
      <c r="S471" s="546"/>
      <c r="T471" s="191"/>
    </row>
    <row r="472" spans="1:25" ht="15.75" thickBot="1" x14ac:dyDescent="0.3">
      <c r="A472" s="547"/>
      <c r="B472" s="548"/>
      <c r="C472" s="543"/>
      <c r="D472" s="110" t="s">
        <v>9</v>
      </c>
      <c r="E472" s="111" t="s">
        <v>10</v>
      </c>
      <c r="F472" s="111" t="s">
        <v>11</v>
      </c>
      <c r="G472" s="112" t="s">
        <v>12</v>
      </c>
      <c r="H472" s="113" t="s">
        <v>13</v>
      </c>
      <c r="I472" s="114" t="s">
        <v>14</v>
      </c>
      <c r="J472" s="539"/>
      <c r="K472" s="547"/>
      <c r="L472" s="548"/>
      <c r="M472" s="543"/>
      <c r="N472" s="110" t="s">
        <v>9</v>
      </c>
      <c r="O472" s="111" t="s">
        <v>10</v>
      </c>
      <c r="P472" s="111" t="s">
        <v>11</v>
      </c>
      <c r="Q472" s="112" t="s">
        <v>12</v>
      </c>
      <c r="R472" s="113" t="s">
        <v>13</v>
      </c>
      <c r="S472" s="114" t="s">
        <v>14</v>
      </c>
      <c r="T472" s="191"/>
    </row>
    <row r="473" spans="1:25" ht="15.75" thickBot="1" x14ac:dyDescent="0.3">
      <c r="A473" s="7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191"/>
    </row>
    <row r="474" spans="1:25" x14ac:dyDescent="0.25">
      <c r="A474" s="555" t="s">
        <v>231</v>
      </c>
      <c r="B474" s="556"/>
      <c r="C474" s="3">
        <v>1</v>
      </c>
      <c r="D474" s="213">
        <v>89</v>
      </c>
      <c r="E474" s="214">
        <v>35</v>
      </c>
      <c r="F474" s="214">
        <v>3</v>
      </c>
      <c r="G474" s="32">
        <f t="shared" ref="G474:G477" si="1275">D474+E474</f>
        <v>124</v>
      </c>
      <c r="H474" s="33">
        <f t="shared" ref="H474:H477" si="1276">IF(AND(G474=Q474,G474&gt;1),0.5,IF(G474&gt;Q474,1,0))</f>
        <v>0</v>
      </c>
      <c r="I474" s="8"/>
      <c r="J474" s="2"/>
      <c r="K474" s="555" t="s">
        <v>196</v>
      </c>
      <c r="L474" s="556"/>
      <c r="M474" s="3">
        <v>1</v>
      </c>
      <c r="N474" s="213">
        <v>89</v>
      </c>
      <c r="O474" s="214">
        <v>40</v>
      </c>
      <c r="P474" s="214">
        <v>0</v>
      </c>
      <c r="Q474" s="32">
        <f t="shared" ref="Q474" si="1277">SUM(N474:O474)</f>
        <v>129</v>
      </c>
      <c r="R474" s="33">
        <f t="shared" ref="R474:R477" si="1278">IF(AND(Q474=G474,Q474&gt;1),0.5,IF(Q474&gt;G474,1,0))</f>
        <v>1</v>
      </c>
      <c r="S474" s="8"/>
      <c r="U474" s="195" t="s">
        <v>124</v>
      </c>
      <c r="V474" s="195">
        <f t="shared" ref="V474" si="1279">G474</f>
        <v>124</v>
      </c>
      <c r="W474" s="195">
        <f t="shared" ref="W474" si="1280">G475</f>
        <v>117</v>
      </c>
      <c r="X474" s="195">
        <f t="shared" ref="X474" si="1281">G476</f>
        <v>119</v>
      </c>
      <c r="Y474" s="195">
        <f t="shared" ref="Y474" si="1282">G477</f>
        <v>123</v>
      </c>
    </row>
    <row r="475" spans="1:25" x14ac:dyDescent="0.25">
      <c r="A475" s="557"/>
      <c r="B475" s="558"/>
      <c r="C475" s="4">
        <v>2</v>
      </c>
      <c r="D475" s="215">
        <v>76</v>
      </c>
      <c r="E475" s="216">
        <v>41</v>
      </c>
      <c r="F475" s="216">
        <v>1</v>
      </c>
      <c r="G475" s="34">
        <f t="shared" si="1275"/>
        <v>117</v>
      </c>
      <c r="H475" s="35">
        <f t="shared" si="1276"/>
        <v>0</v>
      </c>
      <c r="I475" s="8"/>
      <c r="J475" s="2"/>
      <c r="K475" s="557"/>
      <c r="L475" s="558"/>
      <c r="M475" s="4">
        <v>2</v>
      </c>
      <c r="N475" s="215">
        <v>89</v>
      </c>
      <c r="O475" s="216">
        <v>44</v>
      </c>
      <c r="P475" s="216">
        <v>0</v>
      </c>
      <c r="Q475" s="34">
        <f t="shared" ref="Q475:Q477" si="1283">SUM(N475:O475)</f>
        <v>133</v>
      </c>
      <c r="R475" s="35">
        <f t="shared" si="1278"/>
        <v>1</v>
      </c>
      <c r="S475" s="8"/>
      <c r="U475" s="195" t="s">
        <v>125</v>
      </c>
      <c r="V475" s="195">
        <f t="shared" ref="V475" si="1284">G479</f>
        <v>136</v>
      </c>
      <c r="W475" s="195">
        <f t="shared" ref="W475" si="1285">G480</f>
        <v>102</v>
      </c>
      <c r="X475" s="195">
        <f t="shared" ref="X475" si="1286">G481</f>
        <v>132</v>
      </c>
      <c r="Y475" s="195">
        <f t="shared" ref="Y475" si="1287">G482</f>
        <v>127</v>
      </c>
    </row>
    <row r="476" spans="1:25" ht="15.75" thickBot="1" x14ac:dyDescent="0.3">
      <c r="A476" s="549" t="s">
        <v>245</v>
      </c>
      <c r="B476" s="550"/>
      <c r="C476" s="4">
        <v>3</v>
      </c>
      <c r="D476" s="215">
        <v>78</v>
      </c>
      <c r="E476" s="216">
        <v>41</v>
      </c>
      <c r="F476" s="216">
        <v>1</v>
      </c>
      <c r="G476" s="34">
        <f t="shared" si="1275"/>
        <v>119</v>
      </c>
      <c r="H476" s="35">
        <f t="shared" si="1276"/>
        <v>0</v>
      </c>
      <c r="I476" s="13">
        <f t="shared" ref="I476" si="1288">H478*1000+G478</f>
        <v>1483</v>
      </c>
      <c r="J476" s="2"/>
      <c r="K476" s="549" t="s">
        <v>197</v>
      </c>
      <c r="L476" s="550"/>
      <c r="M476" s="4">
        <v>3</v>
      </c>
      <c r="N476" s="215">
        <v>89</v>
      </c>
      <c r="O476" s="216">
        <v>43</v>
      </c>
      <c r="P476" s="216">
        <v>1</v>
      </c>
      <c r="Q476" s="34">
        <f t="shared" si="1283"/>
        <v>132</v>
      </c>
      <c r="R476" s="35">
        <f t="shared" si="1278"/>
        <v>1</v>
      </c>
      <c r="S476" s="13">
        <f t="shared" ref="S476" si="1289">R478*1000+Q478</f>
        <v>3509</v>
      </c>
      <c r="T476" s="191"/>
      <c r="U476" s="195" t="s">
        <v>126</v>
      </c>
      <c r="V476" s="195">
        <f t="shared" ref="V476" si="1290">Q474</f>
        <v>129</v>
      </c>
      <c r="W476" s="195">
        <f t="shared" ref="W476" si="1291">Q475</f>
        <v>133</v>
      </c>
      <c r="X476" s="195">
        <f t="shared" ref="X476" si="1292">Q476</f>
        <v>132</v>
      </c>
      <c r="Y476" s="195">
        <f t="shared" ref="Y476" si="1293">Q477</f>
        <v>115</v>
      </c>
    </row>
    <row r="477" spans="1:25" x14ac:dyDescent="0.25">
      <c r="A477" s="551"/>
      <c r="B477" s="552"/>
      <c r="C477" s="5">
        <v>4</v>
      </c>
      <c r="D477" s="217">
        <v>87</v>
      </c>
      <c r="E477" s="218">
        <v>36</v>
      </c>
      <c r="F477" s="218">
        <v>2</v>
      </c>
      <c r="G477" s="36">
        <f t="shared" si="1275"/>
        <v>123</v>
      </c>
      <c r="H477" s="35">
        <f t="shared" si="1276"/>
        <v>1</v>
      </c>
      <c r="I477" s="521">
        <f t="shared" ref="I477" si="1294">IF(AND(I476=S476,I476&gt;0.1),1,IF(I476&gt;S476,2,0))</f>
        <v>0</v>
      </c>
      <c r="J477" s="2"/>
      <c r="K477" s="551"/>
      <c r="L477" s="552"/>
      <c r="M477" s="5">
        <v>4</v>
      </c>
      <c r="N477" s="217">
        <v>88</v>
      </c>
      <c r="O477" s="218">
        <v>27</v>
      </c>
      <c r="P477" s="218">
        <v>3</v>
      </c>
      <c r="Q477" s="34">
        <f t="shared" si="1283"/>
        <v>115</v>
      </c>
      <c r="R477" s="39">
        <f t="shared" si="1278"/>
        <v>0</v>
      </c>
      <c r="S477" s="521">
        <f t="shared" ref="S477" si="1295">IF(AND(S476=I476,S476&gt;0.1),1,IF(S476&gt;I476,2,0))</f>
        <v>2</v>
      </c>
      <c r="T477" s="191"/>
      <c r="U477" s="195" t="s">
        <v>127</v>
      </c>
      <c r="V477" s="195">
        <f t="shared" ref="V477" si="1296">Q479</f>
        <v>101</v>
      </c>
      <c r="W477" s="195">
        <f t="shared" ref="W477" si="1297">Q480</f>
        <v>118</v>
      </c>
      <c r="X477" s="195">
        <f t="shared" ref="X477" si="1298">Q481</f>
        <v>119</v>
      </c>
      <c r="Y477" s="195">
        <f t="shared" ref="Y477" si="1299">Q482</f>
        <v>104</v>
      </c>
    </row>
    <row r="478" spans="1:25" ht="16.5" thickBot="1" x14ac:dyDescent="0.3">
      <c r="A478" s="553"/>
      <c r="B478" s="554"/>
      <c r="C478" s="221" t="s">
        <v>12</v>
      </c>
      <c r="D478" s="222">
        <v>330</v>
      </c>
      <c r="E478" s="223">
        <v>153</v>
      </c>
      <c r="F478" s="223">
        <v>7</v>
      </c>
      <c r="G478" s="29">
        <f t="shared" ref="G478:H478" si="1300">SUM(G474:G477)</f>
        <v>483</v>
      </c>
      <c r="H478" s="30">
        <f t="shared" si="1300"/>
        <v>1</v>
      </c>
      <c r="I478" s="522">
        <f t="shared" ref="I478" si="1301">IF(AND(G478=N478,G478&gt;1),1,IF(G478&gt;N478,2,0))</f>
        <v>2</v>
      </c>
      <c r="J478" s="2"/>
      <c r="K478" s="553"/>
      <c r="L478" s="554"/>
      <c r="M478" s="221" t="s">
        <v>12</v>
      </c>
      <c r="N478" s="222">
        <v>355</v>
      </c>
      <c r="O478" s="223">
        <v>154</v>
      </c>
      <c r="P478" s="223">
        <v>4</v>
      </c>
      <c r="Q478" s="31">
        <f t="shared" ref="Q478:R478" si="1302">SUM(Q474:Q477)</f>
        <v>509</v>
      </c>
      <c r="R478" s="30">
        <f t="shared" si="1302"/>
        <v>3</v>
      </c>
      <c r="S478" s="522">
        <f t="shared" ref="S478" si="1303">IF(AND(Q478=J478,Q478&gt;1),1,IF(Q478&gt;J478,2,0))</f>
        <v>2</v>
      </c>
      <c r="T478" s="191"/>
    </row>
    <row r="479" spans="1:25" x14ac:dyDescent="0.25">
      <c r="A479" s="555" t="s">
        <v>246</v>
      </c>
      <c r="B479" s="556"/>
      <c r="C479" s="3">
        <v>1</v>
      </c>
      <c r="D479" s="213">
        <v>88</v>
      </c>
      <c r="E479" s="214">
        <v>48</v>
      </c>
      <c r="F479" s="214">
        <v>1</v>
      </c>
      <c r="G479" s="37">
        <f t="shared" ref="G479" si="1304">SUM(D479:E479)</f>
        <v>136</v>
      </c>
      <c r="H479" s="33">
        <f t="shared" ref="H479:H482" si="1305">IF(AND(G479=Q479,G479&gt;1),0.5,IF(G479&gt;Q479,1,0))</f>
        <v>1</v>
      </c>
      <c r="I479" s="8"/>
      <c r="J479" s="2"/>
      <c r="K479" s="555" t="s">
        <v>198</v>
      </c>
      <c r="L479" s="556"/>
      <c r="M479" s="3">
        <v>1</v>
      </c>
      <c r="N479" s="213">
        <v>74</v>
      </c>
      <c r="O479" s="214">
        <v>27</v>
      </c>
      <c r="P479" s="214">
        <v>3</v>
      </c>
      <c r="Q479" s="32">
        <f t="shared" ref="Q479:Q482" si="1306">N479+O479</f>
        <v>101</v>
      </c>
      <c r="R479" s="33">
        <f t="shared" ref="R479:R482" si="1307">IF(AND(Q479=G479,Q479&gt;1),0.5,IF(Q479&gt;G479,1,0))</f>
        <v>0</v>
      </c>
      <c r="S479" s="8"/>
      <c r="T479" s="191"/>
      <c r="U479" s="200" t="s">
        <v>92</v>
      </c>
      <c r="V479" s="201" t="s">
        <v>93</v>
      </c>
      <c r="W479" s="200" t="s">
        <v>93</v>
      </c>
      <c r="X479" s="201" t="s">
        <v>92</v>
      </c>
    </row>
    <row r="480" spans="1:25" x14ac:dyDescent="0.25">
      <c r="A480" s="557"/>
      <c r="B480" s="558"/>
      <c r="C480" s="4">
        <v>2</v>
      </c>
      <c r="D480" s="215">
        <v>76</v>
      </c>
      <c r="E480" s="216">
        <v>26</v>
      </c>
      <c r="F480" s="216">
        <v>8</v>
      </c>
      <c r="G480" s="34">
        <f t="shared" ref="G480:G482" si="1308">SUM(D480:E480)</f>
        <v>102</v>
      </c>
      <c r="H480" s="35">
        <f t="shared" si="1305"/>
        <v>0</v>
      </c>
      <c r="I480" s="8"/>
      <c r="J480" s="2"/>
      <c r="K480" s="557"/>
      <c r="L480" s="558"/>
      <c r="M480" s="4">
        <v>2</v>
      </c>
      <c r="N480" s="215">
        <v>77</v>
      </c>
      <c r="O480" s="216">
        <v>41</v>
      </c>
      <c r="P480" s="216">
        <v>1</v>
      </c>
      <c r="Q480" s="34">
        <f t="shared" si="1306"/>
        <v>118</v>
      </c>
      <c r="R480" s="35">
        <f t="shared" si="1307"/>
        <v>1</v>
      </c>
      <c r="S480" s="8"/>
      <c r="T480" s="191"/>
      <c r="U480" s="202">
        <f t="shared" ref="U480" si="1309">I485</f>
        <v>4</v>
      </c>
      <c r="V480" s="203">
        <f t="shared" ref="V480" si="1310">S485</f>
        <v>2</v>
      </c>
      <c r="W480" s="202">
        <f t="shared" ref="W480" si="1311">S485</f>
        <v>2</v>
      </c>
      <c r="X480" s="203">
        <f t="shared" ref="X480" si="1312">I485</f>
        <v>4</v>
      </c>
    </row>
    <row r="481" spans="1:25" ht="15.75" thickBot="1" x14ac:dyDescent="0.3">
      <c r="A481" s="549" t="s">
        <v>247</v>
      </c>
      <c r="B481" s="550"/>
      <c r="C481" s="4">
        <v>3</v>
      </c>
      <c r="D481" s="215">
        <v>88</v>
      </c>
      <c r="E481" s="216">
        <v>44</v>
      </c>
      <c r="F481" s="216">
        <v>1</v>
      </c>
      <c r="G481" s="34">
        <f t="shared" si="1308"/>
        <v>132</v>
      </c>
      <c r="H481" s="35">
        <f t="shared" si="1305"/>
        <v>1</v>
      </c>
      <c r="I481" s="13">
        <f t="shared" ref="I481" si="1313">H483*1000+G483</f>
        <v>3497</v>
      </c>
      <c r="J481" s="2"/>
      <c r="K481" s="549" t="s">
        <v>199</v>
      </c>
      <c r="L481" s="550"/>
      <c r="M481" s="4">
        <v>3</v>
      </c>
      <c r="N481" s="215">
        <v>75</v>
      </c>
      <c r="O481" s="216">
        <v>44</v>
      </c>
      <c r="P481" s="216">
        <v>0</v>
      </c>
      <c r="Q481" s="34">
        <f t="shared" si="1306"/>
        <v>119</v>
      </c>
      <c r="R481" s="35">
        <f t="shared" si="1307"/>
        <v>0</v>
      </c>
      <c r="S481" s="13">
        <f t="shared" ref="S481" si="1314">R483*1000+Q483</f>
        <v>1442</v>
      </c>
      <c r="T481" s="191"/>
      <c r="U481" s="202">
        <f t="shared" ref="U481" si="1315">H485</f>
        <v>4</v>
      </c>
      <c r="V481" s="203">
        <f t="shared" ref="V481" si="1316">R485</f>
        <v>4</v>
      </c>
      <c r="W481" s="202">
        <f t="shared" ref="W481" si="1317">R485</f>
        <v>4</v>
      </c>
      <c r="X481" s="203">
        <f t="shared" ref="X481" si="1318">H485</f>
        <v>4</v>
      </c>
    </row>
    <row r="482" spans="1:25" x14ac:dyDescent="0.25">
      <c r="A482" s="551"/>
      <c r="B482" s="552"/>
      <c r="C482" s="5">
        <v>4</v>
      </c>
      <c r="D482" s="217">
        <v>91</v>
      </c>
      <c r="E482" s="218">
        <v>36</v>
      </c>
      <c r="F482" s="218">
        <v>4</v>
      </c>
      <c r="G482" s="38">
        <f t="shared" si="1308"/>
        <v>127</v>
      </c>
      <c r="H482" s="35">
        <f t="shared" si="1305"/>
        <v>1</v>
      </c>
      <c r="I482" s="521">
        <f t="shared" ref="I482" si="1319">IF(AND(I481=S481,I481&gt;0.1),1,IF(I481&gt;S481,2,0))</f>
        <v>2</v>
      </c>
      <c r="J482" s="2"/>
      <c r="K482" s="551"/>
      <c r="L482" s="552"/>
      <c r="M482" s="5">
        <v>4</v>
      </c>
      <c r="N482" s="217">
        <v>77</v>
      </c>
      <c r="O482" s="218">
        <v>27</v>
      </c>
      <c r="P482" s="218">
        <v>2</v>
      </c>
      <c r="Q482" s="34">
        <f t="shared" si="1306"/>
        <v>104</v>
      </c>
      <c r="R482" s="39">
        <f t="shared" si="1307"/>
        <v>0</v>
      </c>
      <c r="S482" s="521">
        <f t="shared" ref="S482" si="1320">IF(AND(S481=I481,S481&gt;0.1),1,IF(S481&gt;I481,2,0))</f>
        <v>0</v>
      </c>
      <c r="T482" s="191"/>
      <c r="U482" s="204">
        <f t="shared" ref="U482" si="1321">G485</f>
        <v>980</v>
      </c>
      <c r="V482" s="205">
        <f t="shared" ref="V482" si="1322">Q485</f>
        <v>951</v>
      </c>
      <c r="W482" s="204">
        <f t="shared" ref="W482" si="1323">Q485</f>
        <v>951</v>
      </c>
      <c r="X482" s="205">
        <f t="shared" ref="X482" si="1324">G485</f>
        <v>980</v>
      </c>
    </row>
    <row r="483" spans="1:25" ht="16.5" thickBot="1" x14ac:dyDescent="0.3">
      <c r="A483" s="553"/>
      <c r="B483" s="554"/>
      <c r="C483" s="221" t="s">
        <v>12</v>
      </c>
      <c r="D483" s="222">
        <v>343</v>
      </c>
      <c r="E483" s="223">
        <v>154</v>
      </c>
      <c r="F483" s="223">
        <v>14</v>
      </c>
      <c r="G483" s="31">
        <f t="shared" ref="G483:H483" si="1325">SUM(G479:G482)</f>
        <v>497</v>
      </c>
      <c r="H483" s="30">
        <f t="shared" si="1325"/>
        <v>3</v>
      </c>
      <c r="I483" s="522">
        <f t="shared" ref="I483" si="1326">IF(AND(G483=N483,G483&gt;1),1,IF(G483&gt;N483,2,0))</f>
        <v>2</v>
      </c>
      <c r="J483" s="2"/>
      <c r="K483" s="553"/>
      <c r="L483" s="554"/>
      <c r="M483" s="221" t="s">
        <v>12</v>
      </c>
      <c r="N483" s="222">
        <v>303</v>
      </c>
      <c r="O483" s="223">
        <v>139</v>
      </c>
      <c r="P483" s="223">
        <v>6</v>
      </c>
      <c r="Q483" s="40">
        <f t="shared" ref="Q483:R483" si="1327">SUM(Q479:Q482)</f>
        <v>442</v>
      </c>
      <c r="R483" s="30">
        <f t="shared" si="1327"/>
        <v>1</v>
      </c>
      <c r="S483" s="522">
        <f t="shared" ref="S483" si="1328">IF(AND(Q483=X483,Q483&gt;1),1,IF(Q483&gt;X483,2,0))</f>
        <v>2</v>
      </c>
      <c r="T483" s="191"/>
    </row>
    <row r="484" spans="1:25" ht="15.75" thickBot="1" x14ac:dyDescent="0.3">
      <c r="A484" s="7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191"/>
    </row>
    <row r="485" spans="1:25" ht="21" thickBot="1" x14ac:dyDescent="0.3">
      <c r="A485" s="17"/>
      <c r="B485" s="18"/>
      <c r="C485" s="19" t="s">
        <v>15</v>
      </c>
      <c r="D485" s="20">
        <f t="shared" ref="D485:H485" si="1329">D478+D483</f>
        <v>673</v>
      </c>
      <c r="E485" s="21">
        <f t="shared" si="1329"/>
        <v>307</v>
      </c>
      <c r="F485" s="21">
        <f t="shared" si="1329"/>
        <v>21</v>
      </c>
      <c r="G485" s="22">
        <f t="shared" si="1329"/>
        <v>980</v>
      </c>
      <c r="H485" s="22">
        <f t="shared" si="1329"/>
        <v>4</v>
      </c>
      <c r="I485" s="23">
        <f t="shared" ref="I485" si="1330">I477+I482+J485</f>
        <v>4</v>
      </c>
      <c r="J485" s="206">
        <f t="shared" ref="J485" si="1331">IF(AND(G485=Q485,G485&gt;0.1),1,IF(G485&gt;Q485,2,0))</f>
        <v>2</v>
      </c>
      <c r="K485" s="17"/>
      <c r="L485" s="18"/>
      <c r="M485" s="24" t="s">
        <v>15</v>
      </c>
      <c r="N485" s="20">
        <f t="shared" ref="N485:R485" si="1332">N478+N483</f>
        <v>658</v>
      </c>
      <c r="O485" s="21">
        <f t="shared" si="1332"/>
        <v>293</v>
      </c>
      <c r="P485" s="21">
        <f t="shared" si="1332"/>
        <v>10</v>
      </c>
      <c r="Q485" s="22">
        <f t="shared" si="1332"/>
        <v>951</v>
      </c>
      <c r="R485" s="22">
        <f t="shared" si="1332"/>
        <v>4</v>
      </c>
      <c r="S485" s="25">
        <f t="shared" ref="S485" si="1333">S477+S482+T485</f>
        <v>2</v>
      </c>
      <c r="T485" s="206">
        <f t="shared" ref="T485" si="1334">IF(AND(Q485=G485,Q485&gt;0.1),1,IF(Q485&gt;G485,2,0))</f>
        <v>0</v>
      </c>
    </row>
    <row r="486" spans="1:25" ht="15.75" thickBot="1" x14ac:dyDescent="0.3">
      <c r="A486" s="7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191"/>
    </row>
    <row r="487" spans="1:25" ht="21" thickBot="1" x14ac:dyDescent="0.3">
      <c r="A487" s="109" t="s">
        <v>19</v>
      </c>
      <c r="B487" s="9" t="s">
        <v>16</v>
      </c>
      <c r="C487" s="515"/>
      <c r="D487" s="515"/>
      <c r="E487" s="515"/>
      <c r="F487" s="10"/>
      <c r="G487" s="516" t="s">
        <v>17</v>
      </c>
      <c r="H487" s="516"/>
      <c r="I487" s="23">
        <f t="shared" ref="I487" si="1335">IF(AND(I485=S485,I485&gt;0.1),1,IF(I485&gt;S485,2,0))</f>
        <v>2</v>
      </c>
      <c r="J487" s="12"/>
      <c r="K487" s="14" t="s">
        <v>19</v>
      </c>
      <c r="L487" s="9" t="s">
        <v>20</v>
      </c>
      <c r="M487" s="515"/>
      <c r="N487" s="515"/>
      <c r="O487" s="515"/>
      <c r="P487" s="10"/>
      <c r="Q487" s="516" t="s">
        <v>17</v>
      </c>
      <c r="R487" s="516"/>
      <c r="S487" s="23">
        <f t="shared" ref="S487" si="1336">IF(AND(S485=I485,S485&gt;0.1),1,IF(S485&gt;I485,2,0))</f>
        <v>0</v>
      </c>
      <c r="T487" s="191"/>
    </row>
    <row r="488" spans="1:25" ht="23.25" x14ac:dyDescent="0.35">
      <c r="A488" s="6"/>
      <c r="B488" s="523" t="s">
        <v>18</v>
      </c>
      <c r="C488" s="523"/>
      <c r="D488" s="524" t="s">
        <v>0</v>
      </c>
      <c r="E488" s="524"/>
      <c r="F488" s="524"/>
      <c r="G488" s="524"/>
      <c r="H488" s="524"/>
      <c r="I488" s="524"/>
      <c r="J488" s="94">
        <v>23</v>
      </c>
      <c r="K488" s="190" t="s">
        <v>1</v>
      </c>
      <c r="L488" s="525" t="s">
        <v>21</v>
      </c>
      <c r="M488" s="525"/>
      <c r="N488" s="525"/>
      <c r="O488" s="526" t="s">
        <v>2</v>
      </c>
      <c r="P488" s="526"/>
      <c r="Q488" s="527">
        <v>43235</v>
      </c>
      <c r="R488" s="528"/>
      <c r="S488" s="528"/>
      <c r="T488" s="191"/>
    </row>
    <row r="489" spans="1:25" ht="24" thickBot="1" x14ac:dyDescent="0.3">
      <c r="A489" s="7"/>
      <c r="B489" s="16"/>
      <c r="C489" s="16"/>
      <c r="D489" s="15"/>
      <c r="E489" s="15"/>
      <c r="F489" s="15"/>
      <c r="G489" s="15"/>
      <c r="H489" s="15"/>
      <c r="I489" s="15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191"/>
    </row>
    <row r="490" spans="1:25" ht="18.75" thickBot="1" x14ac:dyDescent="0.3">
      <c r="A490" s="1" t="s">
        <v>3</v>
      </c>
      <c r="B490" s="535" t="s">
        <v>150</v>
      </c>
      <c r="C490" s="535"/>
      <c r="D490" s="535"/>
      <c r="E490" s="535"/>
      <c r="F490" s="535"/>
      <c r="G490" s="535"/>
      <c r="H490" s="535"/>
      <c r="I490" s="536"/>
      <c r="J490" s="537">
        <f t="shared" ref="J490" si="1337">G506-Q506</f>
        <v>74</v>
      </c>
      <c r="K490" s="11" t="s">
        <v>4</v>
      </c>
      <c r="L490" s="535" t="s">
        <v>113</v>
      </c>
      <c r="M490" s="535"/>
      <c r="N490" s="535"/>
      <c r="O490" s="535"/>
      <c r="P490" s="535"/>
      <c r="Q490" s="535"/>
      <c r="R490" s="535"/>
      <c r="S490" s="536"/>
      <c r="T490" s="191"/>
    </row>
    <row r="491" spans="1:25" ht="15.75" thickBot="1" x14ac:dyDescent="0.3">
      <c r="A491" s="7"/>
      <c r="B491" s="2"/>
      <c r="C491" s="2"/>
      <c r="D491" s="2"/>
      <c r="E491" s="2"/>
      <c r="F491" s="2"/>
      <c r="G491" s="2"/>
      <c r="H491" s="2"/>
      <c r="I491" s="2"/>
      <c r="J491" s="538"/>
      <c r="K491" s="2"/>
      <c r="L491" s="2"/>
      <c r="M491" s="2"/>
      <c r="N491" s="2"/>
      <c r="O491" s="2"/>
      <c r="P491" s="2"/>
      <c r="Q491" s="2"/>
      <c r="R491" s="2"/>
      <c r="S491" s="2"/>
      <c r="T491" s="191"/>
    </row>
    <row r="492" spans="1:25" x14ac:dyDescent="0.25">
      <c r="A492" s="540" t="s">
        <v>5</v>
      </c>
      <c r="B492" s="541"/>
      <c r="C492" s="542" t="s">
        <v>6</v>
      </c>
      <c r="D492" s="544" t="s">
        <v>7</v>
      </c>
      <c r="E492" s="545"/>
      <c r="F492" s="545"/>
      <c r="G492" s="546"/>
      <c r="H492" s="544" t="s">
        <v>8</v>
      </c>
      <c r="I492" s="546"/>
      <c r="J492" s="538"/>
      <c r="K492" s="540" t="s">
        <v>5</v>
      </c>
      <c r="L492" s="541"/>
      <c r="M492" s="542" t="s">
        <v>6</v>
      </c>
      <c r="N492" s="544" t="s">
        <v>7</v>
      </c>
      <c r="O492" s="545"/>
      <c r="P492" s="545"/>
      <c r="Q492" s="546"/>
      <c r="R492" s="544" t="s">
        <v>8</v>
      </c>
      <c r="S492" s="546"/>
      <c r="T492" s="191"/>
    </row>
    <row r="493" spans="1:25" ht="15.75" thickBot="1" x14ac:dyDescent="0.3">
      <c r="A493" s="547"/>
      <c r="B493" s="548"/>
      <c r="C493" s="543"/>
      <c r="D493" s="110" t="s">
        <v>9</v>
      </c>
      <c r="E493" s="111" t="s">
        <v>10</v>
      </c>
      <c r="F493" s="111" t="s">
        <v>11</v>
      </c>
      <c r="G493" s="112" t="s">
        <v>12</v>
      </c>
      <c r="H493" s="113" t="s">
        <v>13</v>
      </c>
      <c r="I493" s="114" t="s">
        <v>14</v>
      </c>
      <c r="J493" s="539"/>
      <c r="K493" s="547"/>
      <c r="L493" s="548"/>
      <c r="M493" s="543"/>
      <c r="N493" s="110" t="s">
        <v>9</v>
      </c>
      <c r="O493" s="111" t="s">
        <v>10</v>
      </c>
      <c r="P493" s="111" t="s">
        <v>11</v>
      </c>
      <c r="Q493" s="112" t="s">
        <v>12</v>
      </c>
      <c r="R493" s="113" t="s">
        <v>13</v>
      </c>
      <c r="S493" s="114" t="s">
        <v>14</v>
      </c>
      <c r="T493" s="191"/>
    </row>
    <row r="494" spans="1:25" ht="15.75" thickBot="1" x14ac:dyDescent="0.3">
      <c r="A494" s="7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191"/>
    </row>
    <row r="495" spans="1:25" x14ac:dyDescent="0.25">
      <c r="A495" s="555" t="s">
        <v>192</v>
      </c>
      <c r="B495" s="556"/>
      <c r="C495" s="3">
        <v>1</v>
      </c>
      <c r="D495" s="213">
        <v>89</v>
      </c>
      <c r="E495" s="214">
        <v>25</v>
      </c>
      <c r="F495" s="214">
        <v>1</v>
      </c>
      <c r="G495" s="32">
        <f t="shared" ref="G495:G498" si="1338">D495+E495</f>
        <v>114</v>
      </c>
      <c r="H495" s="33">
        <f t="shared" ref="H495:H498" si="1339">IF(AND(G495=Q495,G495&gt;1),0.5,IF(G495&gt;Q495,1,0))</f>
        <v>0</v>
      </c>
      <c r="I495" s="8"/>
      <c r="J495" s="2"/>
      <c r="K495" s="555" t="s">
        <v>242</v>
      </c>
      <c r="L495" s="556"/>
      <c r="M495" s="3">
        <v>1</v>
      </c>
      <c r="N495" s="213">
        <v>94</v>
      </c>
      <c r="O495" s="214">
        <v>26</v>
      </c>
      <c r="P495" s="214">
        <v>5</v>
      </c>
      <c r="Q495" s="32">
        <f t="shared" ref="Q495" si="1340">SUM(N495:O495)</f>
        <v>120</v>
      </c>
      <c r="R495" s="33">
        <f t="shared" ref="R495:R498" si="1341">IF(AND(Q495=G495,Q495&gt;1),0.5,IF(Q495&gt;G495,1,0))</f>
        <v>1</v>
      </c>
      <c r="S495" s="8"/>
      <c r="U495" s="195" t="s">
        <v>124</v>
      </c>
      <c r="V495" s="195">
        <f t="shared" ref="V495" si="1342">G495</f>
        <v>114</v>
      </c>
      <c r="W495" s="195">
        <f t="shared" ref="W495" si="1343">G496</f>
        <v>121</v>
      </c>
      <c r="X495" s="195">
        <f t="shared" ref="X495" si="1344">G497</f>
        <v>112</v>
      </c>
      <c r="Y495" s="195">
        <f t="shared" ref="Y495" si="1345">G498</f>
        <v>132</v>
      </c>
    </row>
    <row r="496" spans="1:25" x14ac:dyDescent="0.25">
      <c r="A496" s="557"/>
      <c r="B496" s="558"/>
      <c r="C496" s="4">
        <v>2</v>
      </c>
      <c r="D496" s="215">
        <v>86</v>
      </c>
      <c r="E496" s="216">
        <v>35</v>
      </c>
      <c r="F496" s="216">
        <v>1</v>
      </c>
      <c r="G496" s="34">
        <f t="shared" si="1338"/>
        <v>121</v>
      </c>
      <c r="H496" s="35">
        <f t="shared" si="1339"/>
        <v>1</v>
      </c>
      <c r="I496" s="8"/>
      <c r="J496" s="2"/>
      <c r="K496" s="557"/>
      <c r="L496" s="558"/>
      <c r="M496" s="4">
        <v>2</v>
      </c>
      <c r="N496" s="215">
        <v>81</v>
      </c>
      <c r="O496" s="216">
        <v>24</v>
      </c>
      <c r="P496" s="216">
        <v>4</v>
      </c>
      <c r="Q496" s="34">
        <f t="shared" ref="Q496:Q498" si="1346">SUM(N496:O496)</f>
        <v>105</v>
      </c>
      <c r="R496" s="35">
        <f t="shared" si="1341"/>
        <v>0</v>
      </c>
      <c r="S496" s="8"/>
      <c r="U496" s="195" t="s">
        <v>125</v>
      </c>
      <c r="V496" s="195">
        <f t="shared" ref="V496" si="1347">G500</f>
        <v>132</v>
      </c>
      <c r="W496" s="195">
        <f t="shared" ref="W496" si="1348">G501</f>
        <v>128</v>
      </c>
      <c r="X496" s="195">
        <f t="shared" ref="X496" si="1349">G502</f>
        <v>139</v>
      </c>
      <c r="Y496" s="195">
        <f t="shared" ref="Y496" si="1350">G503</f>
        <v>134</v>
      </c>
    </row>
    <row r="497" spans="1:25" ht="15.75" thickBot="1" x14ac:dyDescent="0.3">
      <c r="A497" s="549" t="s">
        <v>193</v>
      </c>
      <c r="B497" s="550"/>
      <c r="C497" s="4">
        <v>3</v>
      </c>
      <c r="D497" s="215">
        <v>76</v>
      </c>
      <c r="E497" s="216">
        <v>36</v>
      </c>
      <c r="F497" s="216">
        <v>3</v>
      </c>
      <c r="G497" s="34">
        <f t="shared" si="1338"/>
        <v>112</v>
      </c>
      <c r="H497" s="35">
        <f t="shared" si="1339"/>
        <v>1</v>
      </c>
      <c r="I497" s="13">
        <f t="shared" ref="I497" si="1351">H499*1000+G499</f>
        <v>3479</v>
      </c>
      <c r="J497" s="2"/>
      <c r="K497" s="549" t="s">
        <v>243</v>
      </c>
      <c r="L497" s="550"/>
      <c r="M497" s="4">
        <v>3</v>
      </c>
      <c r="N497" s="215">
        <v>76</v>
      </c>
      <c r="O497" s="216">
        <v>27</v>
      </c>
      <c r="P497" s="216">
        <v>2</v>
      </c>
      <c r="Q497" s="34">
        <f t="shared" si="1346"/>
        <v>103</v>
      </c>
      <c r="R497" s="35">
        <f t="shared" si="1341"/>
        <v>0</v>
      </c>
      <c r="S497" s="13">
        <f t="shared" ref="S497" si="1352">R499*1000+Q499</f>
        <v>1455</v>
      </c>
      <c r="T497" s="191"/>
      <c r="U497" s="195" t="s">
        <v>126</v>
      </c>
      <c r="V497" s="195">
        <f t="shared" ref="V497" si="1353">Q495</f>
        <v>120</v>
      </c>
      <c r="W497" s="195">
        <f t="shared" ref="W497" si="1354">Q496</f>
        <v>105</v>
      </c>
      <c r="X497" s="195">
        <f t="shared" ref="X497" si="1355">Q497</f>
        <v>103</v>
      </c>
      <c r="Y497" s="195">
        <f t="shared" ref="Y497" si="1356">Q498</f>
        <v>127</v>
      </c>
    </row>
    <row r="498" spans="1:25" x14ac:dyDescent="0.25">
      <c r="A498" s="551"/>
      <c r="B498" s="552"/>
      <c r="C498" s="5">
        <v>4</v>
      </c>
      <c r="D498" s="217">
        <v>98</v>
      </c>
      <c r="E498" s="218">
        <v>34</v>
      </c>
      <c r="F498" s="218">
        <v>2</v>
      </c>
      <c r="G498" s="36">
        <f t="shared" si="1338"/>
        <v>132</v>
      </c>
      <c r="H498" s="35">
        <f t="shared" si="1339"/>
        <v>1</v>
      </c>
      <c r="I498" s="521">
        <f t="shared" ref="I498" si="1357">IF(AND(I497=S497,I497&gt;0.1),1,IF(I497&gt;S497,2,0))</f>
        <v>2</v>
      </c>
      <c r="J498" s="2"/>
      <c r="K498" s="551"/>
      <c r="L498" s="552"/>
      <c r="M498" s="5">
        <v>4</v>
      </c>
      <c r="N498" s="217">
        <v>92</v>
      </c>
      <c r="O498" s="218">
        <v>35</v>
      </c>
      <c r="P498" s="218">
        <v>4</v>
      </c>
      <c r="Q498" s="34">
        <f t="shared" si="1346"/>
        <v>127</v>
      </c>
      <c r="R498" s="39">
        <f t="shared" si="1341"/>
        <v>0</v>
      </c>
      <c r="S498" s="521">
        <f t="shared" ref="S498" si="1358">IF(AND(S497=I497,S497&gt;0.1),1,IF(S497&gt;I497,2,0))</f>
        <v>0</v>
      </c>
      <c r="T498" s="191"/>
      <c r="U498" s="195" t="s">
        <v>127</v>
      </c>
      <c r="V498" s="195">
        <f t="shared" ref="V498" si="1359">Q500</f>
        <v>118</v>
      </c>
      <c r="W498" s="195">
        <f t="shared" ref="W498" si="1360">Q501</f>
        <v>116</v>
      </c>
      <c r="X498" s="195">
        <f t="shared" ref="X498" si="1361">Q502</f>
        <v>129</v>
      </c>
      <c r="Y498" s="195">
        <f t="shared" ref="Y498" si="1362">Q503</f>
        <v>120</v>
      </c>
    </row>
    <row r="499" spans="1:25" ht="16.5" thickBot="1" x14ac:dyDescent="0.3">
      <c r="A499" s="529">
        <v>1</v>
      </c>
      <c r="B499" s="530"/>
      <c r="C499" s="26" t="s">
        <v>12</v>
      </c>
      <c r="D499" s="122">
        <f t="shared" ref="D499" si="1363">D495+D496+D497+D498</f>
        <v>349</v>
      </c>
      <c r="E499" s="28">
        <f t="shared" ref="E499:H499" si="1364">SUM(E495:E498)</f>
        <v>130</v>
      </c>
      <c r="F499" s="28">
        <f t="shared" si="1364"/>
        <v>7</v>
      </c>
      <c r="G499" s="29">
        <f t="shared" si="1364"/>
        <v>479</v>
      </c>
      <c r="H499" s="30">
        <f t="shared" si="1364"/>
        <v>3</v>
      </c>
      <c r="I499" s="522">
        <f t="shared" ref="I499" si="1365">IF(AND(G499=N499,G499&gt;1),1,IF(G499&gt;N499,2,0))</f>
        <v>2</v>
      </c>
      <c r="J499" s="2"/>
      <c r="K499" s="529">
        <v>1</v>
      </c>
      <c r="L499" s="530"/>
      <c r="M499" s="26" t="s">
        <v>12</v>
      </c>
      <c r="N499" s="31">
        <f t="shared" ref="N499" si="1366">SUM(N495:N498)</f>
        <v>343</v>
      </c>
      <c r="O499" s="31">
        <f t="shared" ref="O499:R499" si="1367">SUM(O495:O498)</f>
        <v>112</v>
      </c>
      <c r="P499" s="31">
        <f t="shared" si="1367"/>
        <v>15</v>
      </c>
      <c r="Q499" s="31">
        <f t="shared" si="1367"/>
        <v>455</v>
      </c>
      <c r="R499" s="30">
        <f t="shared" si="1367"/>
        <v>1</v>
      </c>
      <c r="S499" s="522">
        <f t="shared" ref="S499" si="1368">IF(AND(Q499=J499,Q499&gt;1),1,IF(Q499&gt;J499,2,0))</f>
        <v>2</v>
      </c>
      <c r="T499" s="191"/>
    </row>
    <row r="500" spans="1:25" x14ac:dyDescent="0.25">
      <c r="A500" s="555" t="s">
        <v>194</v>
      </c>
      <c r="B500" s="556"/>
      <c r="C500" s="3">
        <v>1</v>
      </c>
      <c r="D500" s="213">
        <v>81</v>
      </c>
      <c r="E500" s="214">
        <v>51</v>
      </c>
      <c r="F500" s="214">
        <v>0</v>
      </c>
      <c r="G500" s="37">
        <f t="shared" ref="G500" si="1369">SUM(D500:E500)</f>
        <v>132</v>
      </c>
      <c r="H500" s="33">
        <f t="shared" ref="H500:H503" si="1370">IF(AND(G500=Q500,G500&gt;1),0.5,IF(G500&gt;Q500,1,0))</f>
        <v>1</v>
      </c>
      <c r="I500" s="8"/>
      <c r="J500" s="2"/>
      <c r="K500" s="555" t="s">
        <v>240</v>
      </c>
      <c r="L500" s="556"/>
      <c r="M500" s="3">
        <v>1</v>
      </c>
      <c r="N500" s="213">
        <v>76</v>
      </c>
      <c r="O500" s="214">
        <v>42</v>
      </c>
      <c r="P500" s="214">
        <v>2</v>
      </c>
      <c r="Q500" s="32">
        <f t="shared" ref="Q500:Q503" si="1371">N500+O500</f>
        <v>118</v>
      </c>
      <c r="R500" s="33">
        <f t="shared" ref="R500:R503" si="1372">IF(AND(Q500=G500,Q500&gt;1),0.5,IF(Q500&gt;G500,1,0))</f>
        <v>0</v>
      </c>
      <c r="S500" s="8"/>
      <c r="T500" s="191"/>
      <c r="U500" s="200" t="s">
        <v>92</v>
      </c>
      <c r="V500" s="201" t="s">
        <v>93</v>
      </c>
      <c r="W500" s="200" t="s">
        <v>93</v>
      </c>
      <c r="X500" s="201" t="s">
        <v>92</v>
      </c>
    </row>
    <row r="501" spans="1:25" x14ac:dyDescent="0.25">
      <c r="A501" s="557"/>
      <c r="B501" s="558"/>
      <c r="C501" s="4">
        <v>2</v>
      </c>
      <c r="D501" s="215">
        <v>83</v>
      </c>
      <c r="E501" s="216">
        <v>45</v>
      </c>
      <c r="F501" s="216">
        <v>0</v>
      </c>
      <c r="G501" s="34">
        <f t="shared" ref="G501:G503" si="1373">SUM(D501:E501)</f>
        <v>128</v>
      </c>
      <c r="H501" s="35">
        <f t="shared" si="1370"/>
        <v>1</v>
      </c>
      <c r="I501" s="8"/>
      <c r="J501" s="2"/>
      <c r="K501" s="557"/>
      <c r="L501" s="558"/>
      <c r="M501" s="4">
        <v>2</v>
      </c>
      <c r="N501" s="215">
        <v>84</v>
      </c>
      <c r="O501" s="216">
        <v>32</v>
      </c>
      <c r="P501" s="216">
        <v>4</v>
      </c>
      <c r="Q501" s="34">
        <f t="shared" si="1371"/>
        <v>116</v>
      </c>
      <c r="R501" s="35">
        <f t="shared" si="1372"/>
        <v>0</v>
      </c>
      <c r="S501" s="8"/>
      <c r="T501" s="191"/>
      <c r="U501" s="202">
        <f t="shared" ref="U501" si="1374">I506</f>
        <v>6</v>
      </c>
      <c r="V501" s="203">
        <f t="shared" ref="V501" si="1375">S506</f>
        <v>0</v>
      </c>
      <c r="W501" s="202">
        <f t="shared" ref="W501" si="1376">S506</f>
        <v>0</v>
      </c>
      <c r="X501" s="203">
        <f t="shared" ref="X501" si="1377">I506</f>
        <v>6</v>
      </c>
    </row>
    <row r="502" spans="1:25" ht="15.75" thickBot="1" x14ac:dyDescent="0.3">
      <c r="A502" s="549" t="s">
        <v>195</v>
      </c>
      <c r="B502" s="550"/>
      <c r="C502" s="4">
        <v>3</v>
      </c>
      <c r="D502" s="215">
        <v>89</v>
      </c>
      <c r="E502" s="216">
        <v>50</v>
      </c>
      <c r="F502" s="216">
        <v>0</v>
      </c>
      <c r="G502" s="34">
        <f t="shared" si="1373"/>
        <v>139</v>
      </c>
      <c r="H502" s="35">
        <f t="shared" si="1370"/>
        <v>1</v>
      </c>
      <c r="I502" s="13">
        <f t="shared" ref="I502" si="1378">H504*1000+G504</f>
        <v>4533</v>
      </c>
      <c r="J502" s="2"/>
      <c r="K502" s="549" t="s">
        <v>241</v>
      </c>
      <c r="L502" s="550"/>
      <c r="M502" s="4">
        <v>3</v>
      </c>
      <c r="N502" s="215">
        <v>95</v>
      </c>
      <c r="O502" s="216">
        <v>34</v>
      </c>
      <c r="P502" s="216">
        <v>3</v>
      </c>
      <c r="Q502" s="34">
        <f t="shared" si="1371"/>
        <v>129</v>
      </c>
      <c r="R502" s="35">
        <f t="shared" si="1372"/>
        <v>0</v>
      </c>
      <c r="S502" s="13">
        <f t="shared" ref="S502" si="1379">R504*1000+Q504</f>
        <v>483</v>
      </c>
      <c r="T502" s="191"/>
      <c r="U502" s="202">
        <f t="shared" ref="U502" si="1380">H506</f>
        <v>7</v>
      </c>
      <c r="V502" s="203">
        <f t="shared" ref="V502" si="1381">R506</f>
        <v>1</v>
      </c>
      <c r="W502" s="202">
        <f t="shared" ref="W502" si="1382">R506</f>
        <v>1</v>
      </c>
      <c r="X502" s="203">
        <f t="shared" ref="X502" si="1383">H506</f>
        <v>7</v>
      </c>
    </row>
    <row r="503" spans="1:25" x14ac:dyDescent="0.25">
      <c r="A503" s="551"/>
      <c r="B503" s="552"/>
      <c r="C503" s="5">
        <v>4</v>
      </c>
      <c r="D503" s="217">
        <v>89</v>
      </c>
      <c r="E503" s="218">
        <v>45</v>
      </c>
      <c r="F503" s="218">
        <v>2</v>
      </c>
      <c r="G503" s="38">
        <f t="shared" si="1373"/>
        <v>134</v>
      </c>
      <c r="H503" s="35">
        <f t="shared" si="1370"/>
        <v>1</v>
      </c>
      <c r="I503" s="521">
        <f t="shared" ref="I503" si="1384">IF(AND(I502=S502,I502&gt;0.1),1,IF(I502&gt;S502,2,0))</f>
        <v>2</v>
      </c>
      <c r="J503" s="2"/>
      <c r="K503" s="551"/>
      <c r="L503" s="552"/>
      <c r="M503" s="5">
        <v>4</v>
      </c>
      <c r="N503" s="217">
        <v>94</v>
      </c>
      <c r="O503" s="218">
        <v>26</v>
      </c>
      <c r="P503" s="218">
        <v>4</v>
      </c>
      <c r="Q503" s="34">
        <f t="shared" si="1371"/>
        <v>120</v>
      </c>
      <c r="R503" s="39">
        <f t="shared" si="1372"/>
        <v>0</v>
      </c>
      <c r="S503" s="521">
        <f t="shared" ref="S503" si="1385">IF(AND(S502=I502,S502&gt;0.1),1,IF(S502&gt;I502,2,0))</f>
        <v>0</v>
      </c>
      <c r="T503" s="191"/>
      <c r="U503" s="204">
        <f t="shared" ref="U503" si="1386">G506</f>
        <v>1012</v>
      </c>
      <c r="V503" s="205">
        <f t="shared" ref="V503" si="1387">Q506</f>
        <v>938</v>
      </c>
      <c r="W503" s="204">
        <f t="shared" ref="W503" si="1388">Q506</f>
        <v>938</v>
      </c>
      <c r="X503" s="205">
        <f t="shared" ref="X503" si="1389">G506</f>
        <v>1012</v>
      </c>
    </row>
    <row r="504" spans="1:25" ht="16.5" thickBot="1" x14ac:dyDescent="0.3">
      <c r="A504" s="529">
        <v>2</v>
      </c>
      <c r="B504" s="530"/>
      <c r="C504" s="26" t="s">
        <v>12</v>
      </c>
      <c r="D504" s="31">
        <f t="shared" ref="D504" si="1390">SUM(D500:D503)</f>
        <v>342</v>
      </c>
      <c r="E504" s="31">
        <f t="shared" ref="E504:H504" si="1391">SUM(E500:E503)</f>
        <v>191</v>
      </c>
      <c r="F504" s="31">
        <f t="shared" si="1391"/>
        <v>2</v>
      </c>
      <c r="G504" s="31">
        <f t="shared" si="1391"/>
        <v>533</v>
      </c>
      <c r="H504" s="30">
        <f t="shared" si="1391"/>
        <v>4</v>
      </c>
      <c r="I504" s="522">
        <f t="shared" ref="I504" si="1392">IF(AND(G504=N504,G504&gt;1),1,IF(G504&gt;N504,2,0))</f>
        <v>2</v>
      </c>
      <c r="J504" s="2"/>
      <c r="K504" s="529">
        <v>2</v>
      </c>
      <c r="L504" s="530"/>
      <c r="M504" s="26" t="s">
        <v>12</v>
      </c>
      <c r="N504" s="31">
        <f t="shared" ref="N504" si="1393">SUM(N500:N503)</f>
        <v>349</v>
      </c>
      <c r="O504" s="31">
        <f t="shared" ref="O504:R504" si="1394">SUM(O500:O503)</f>
        <v>134</v>
      </c>
      <c r="P504" s="31">
        <f t="shared" si="1394"/>
        <v>13</v>
      </c>
      <c r="Q504" s="40">
        <f t="shared" si="1394"/>
        <v>483</v>
      </c>
      <c r="R504" s="30">
        <f t="shared" si="1394"/>
        <v>0</v>
      </c>
      <c r="S504" s="522">
        <f t="shared" ref="S504" si="1395">IF(AND(Q504=X504,Q504&gt;1),1,IF(Q504&gt;X504,2,0))</f>
        <v>2</v>
      </c>
      <c r="T504" s="191"/>
    </row>
    <row r="505" spans="1:25" ht="15.75" thickBot="1" x14ac:dyDescent="0.3">
      <c r="A505" s="7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191"/>
    </row>
    <row r="506" spans="1:25" ht="21" thickBot="1" x14ac:dyDescent="0.3">
      <c r="A506" s="17"/>
      <c r="B506" s="18"/>
      <c r="C506" s="19" t="s">
        <v>15</v>
      </c>
      <c r="D506" s="20">
        <f t="shared" ref="D506:H506" si="1396">D499+D504</f>
        <v>691</v>
      </c>
      <c r="E506" s="21">
        <f t="shared" si="1396"/>
        <v>321</v>
      </c>
      <c r="F506" s="21">
        <f t="shared" si="1396"/>
        <v>9</v>
      </c>
      <c r="G506" s="22">
        <f t="shared" si="1396"/>
        <v>1012</v>
      </c>
      <c r="H506" s="22">
        <f t="shared" si="1396"/>
        <v>7</v>
      </c>
      <c r="I506" s="23">
        <f t="shared" ref="I506" si="1397">I498+I503+J506</f>
        <v>6</v>
      </c>
      <c r="J506" s="206">
        <f t="shared" ref="J506" si="1398">IF(AND(G506=Q506,G506&gt;0.1),1,IF(G506&gt;Q506,2,0))</f>
        <v>2</v>
      </c>
      <c r="K506" s="17"/>
      <c r="L506" s="18"/>
      <c r="M506" s="24" t="s">
        <v>15</v>
      </c>
      <c r="N506" s="20">
        <f t="shared" ref="N506:R506" si="1399">N499+N504</f>
        <v>692</v>
      </c>
      <c r="O506" s="21">
        <f t="shared" si="1399"/>
        <v>246</v>
      </c>
      <c r="P506" s="21">
        <f t="shared" si="1399"/>
        <v>28</v>
      </c>
      <c r="Q506" s="22">
        <f t="shared" si="1399"/>
        <v>938</v>
      </c>
      <c r="R506" s="22">
        <f t="shared" si="1399"/>
        <v>1</v>
      </c>
      <c r="S506" s="25">
        <f t="shared" ref="S506" si="1400">S498+S503+T506</f>
        <v>0</v>
      </c>
      <c r="T506" s="206">
        <f t="shared" ref="T506" si="1401">IF(AND(Q506=G506,Q506&gt;0.1),1,IF(Q506&gt;G506,2,0))</f>
        <v>0</v>
      </c>
    </row>
    <row r="507" spans="1:25" ht="15.75" thickBot="1" x14ac:dyDescent="0.3">
      <c r="A507" s="7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191"/>
    </row>
    <row r="508" spans="1:25" ht="21" thickBot="1" x14ac:dyDescent="0.3">
      <c r="A508" s="109" t="s">
        <v>19</v>
      </c>
      <c r="B508" s="9" t="s">
        <v>16</v>
      </c>
      <c r="C508" s="515"/>
      <c r="D508" s="515"/>
      <c r="E508" s="515"/>
      <c r="F508" s="10"/>
      <c r="G508" s="516" t="s">
        <v>17</v>
      </c>
      <c r="H508" s="516"/>
      <c r="I508" s="23">
        <f t="shared" ref="I508" si="1402">IF(AND(I506=S506,I506&gt;0.1),1,IF(I506&gt;S506,2,0))</f>
        <v>2</v>
      </c>
      <c r="J508" s="12"/>
      <c r="K508" s="14" t="s">
        <v>19</v>
      </c>
      <c r="L508" s="9" t="s">
        <v>20</v>
      </c>
      <c r="M508" s="515"/>
      <c r="N508" s="515"/>
      <c r="O508" s="515"/>
      <c r="P508" s="10"/>
      <c r="Q508" s="516" t="s">
        <v>17</v>
      </c>
      <c r="R508" s="516"/>
      <c r="S508" s="23">
        <f t="shared" ref="S508" si="1403">IF(AND(S506=I506,S506&gt;0.1),1,IF(S506&gt;I506,2,0))</f>
        <v>0</v>
      </c>
      <c r="T508" s="191"/>
    </row>
    <row r="510" spans="1:25" ht="15.75" thickBot="1" x14ac:dyDescent="0.3"/>
    <row r="511" spans="1:25" ht="23.25" x14ac:dyDescent="0.35">
      <c r="A511" s="6"/>
      <c r="B511" s="523" t="s">
        <v>18</v>
      </c>
      <c r="C511" s="523"/>
      <c r="D511" s="524" t="s">
        <v>0</v>
      </c>
      <c r="E511" s="524"/>
      <c r="F511" s="524"/>
      <c r="G511" s="524"/>
      <c r="H511" s="524"/>
      <c r="I511" s="524"/>
      <c r="J511" s="94">
        <v>24</v>
      </c>
      <c r="K511" s="190" t="s">
        <v>1</v>
      </c>
      <c r="L511" s="525" t="s">
        <v>21</v>
      </c>
      <c r="M511" s="525"/>
      <c r="N511" s="525"/>
      <c r="O511" s="526" t="s">
        <v>2</v>
      </c>
      <c r="P511" s="526"/>
      <c r="Q511" s="527"/>
      <c r="R511" s="528"/>
      <c r="S511" s="528"/>
      <c r="T511" s="191"/>
    </row>
    <row r="512" spans="1:25" ht="24" thickBot="1" x14ac:dyDescent="0.3">
      <c r="A512" s="7"/>
      <c r="B512" s="16"/>
      <c r="C512" s="16"/>
      <c r="D512" s="15"/>
      <c r="E512" s="15"/>
      <c r="F512" s="15"/>
      <c r="G512" s="15"/>
      <c r="H512" s="15"/>
      <c r="I512" s="15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191"/>
    </row>
    <row r="513" spans="1:25" ht="18.75" thickBot="1" x14ac:dyDescent="0.3">
      <c r="A513" s="1" t="s">
        <v>3</v>
      </c>
      <c r="B513" s="535" t="s">
        <v>111</v>
      </c>
      <c r="C513" s="535"/>
      <c r="D513" s="535"/>
      <c r="E513" s="535"/>
      <c r="F513" s="535"/>
      <c r="G513" s="535"/>
      <c r="H513" s="535"/>
      <c r="I513" s="536"/>
      <c r="J513" s="537">
        <f t="shared" ref="J513" si="1404">G529-Q529</f>
        <v>-10</v>
      </c>
      <c r="K513" s="11" t="s">
        <v>4</v>
      </c>
      <c r="L513" s="535" t="s">
        <v>108</v>
      </c>
      <c r="M513" s="535"/>
      <c r="N513" s="535"/>
      <c r="O513" s="535"/>
      <c r="P513" s="535"/>
      <c r="Q513" s="535"/>
      <c r="R513" s="535"/>
      <c r="S513" s="536"/>
      <c r="T513" s="191"/>
    </row>
    <row r="514" spans="1:25" ht="15.75" thickBot="1" x14ac:dyDescent="0.3">
      <c r="A514" s="7"/>
      <c r="B514" s="2"/>
      <c r="C514" s="2"/>
      <c r="D514" s="2"/>
      <c r="E514" s="2"/>
      <c r="F514" s="2"/>
      <c r="G514" s="2"/>
      <c r="H514" s="2"/>
      <c r="I514" s="2"/>
      <c r="J514" s="538"/>
      <c r="K514" s="2"/>
      <c r="L514" s="2"/>
      <c r="M514" s="2"/>
      <c r="N514" s="2"/>
      <c r="O514" s="2"/>
      <c r="P514" s="2"/>
      <c r="Q514" s="2"/>
      <c r="R514" s="2"/>
      <c r="S514" s="2"/>
      <c r="T514" s="191"/>
    </row>
    <row r="515" spans="1:25" x14ac:dyDescent="0.25">
      <c r="A515" s="540" t="s">
        <v>5</v>
      </c>
      <c r="B515" s="541"/>
      <c r="C515" s="542" t="s">
        <v>6</v>
      </c>
      <c r="D515" s="544" t="s">
        <v>7</v>
      </c>
      <c r="E515" s="545"/>
      <c r="F515" s="545"/>
      <c r="G515" s="546"/>
      <c r="H515" s="544" t="s">
        <v>8</v>
      </c>
      <c r="I515" s="546"/>
      <c r="J515" s="538"/>
      <c r="K515" s="540" t="s">
        <v>5</v>
      </c>
      <c r="L515" s="541"/>
      <c r="M515" s="542" t="s">
        <v>6</v>
      </c>
      <c r="N515" s="544" t="s">
        <v>7</v>
      </c>
      <c r="O515" s="545"/>
      <c r="P515" s="545"/>
      <c r="Q515" s="546"/>
      <c r="R515" s="544" t="s">
        <v>8</v>
      </c>
      <c r="S515" s="546"/>
      <c r="T515" s="191"/>
    </row>
    <row r="516" spans="1:25" ht="15.75" thickBot="1" x14ac:dyDescent="0.3">
      <c r="A516" s="547"/>
      <c r="B516" s="548"/>
      <c r="C516" s="543"/>
      <c r="D516" s="110" t="s">
        <v>9</v>
      </c>
      <c r="E516" s="111" t="s">
        <v>10</v>
      </c>
      <c r="F516" s="111" t="s">
        <v>11</v>
      </c>
      <c r="G516" s="112" t="s">
        <v>12</v>
      </c>
      <c r="H516" s="113" t="s">
        <v>13</v>
      </c>
      <c r="I516" s="114" t="s">
        <v>14</v>
      </c>
      <c r="J516" s="539"/>
      <c r="K516" s="547"/>
      <c r="L516" s="548"/>
      <c r="M516" s="543"/>
      <c r="N516" s="110" t="s">
        <v>9</v>
      </c>
      <c r="O516" s="111" t="s">
        <v>10</v>
      </c>
      <c r="P516" s="111" t="s">
        <v>11</v>
      </c>
      <c r="Q516" s="112" t="s">
        <v>12</v>
      </c>
      <c r="R516" s="113" t="s">
        <v>13</v>
      </c>
      <c r="S516" s="114" t="s">
        <v>14</v>
      </c>
      <c r="T516" s="191"/>
    </row>
    <row r="517" spans="1:25" ht="15.75" thickBot="1" x14ac:dyDescent="0.3">
      <c r="A517" s="7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191"/>
    </row>
    <row r="518" spans="1:25" x14ac:dyDescent="0.25">
      <c r="A518" s="555" t="s">
        <v>259</v>
      </c>
      <c r="B518" s="556"/>
      <c r="C518" s="3">
        <v>1</v>
      </c>
      <c r="D518" s="213">
        <v>77</v>
      </c>
      <c r="E518" s="214">
        <v>26</v>
      </c>
      <c r="F518" s="214">
        <v>7</v>
      </c>
      <c r="G518" s="32">
        <f t="shared" ref="G518:G521" si="1405">D518+E518</f>
        <v>103</v>
      </c>
      <c r="H518" s="33">
        <f t="shared" ref="H518:H521" si="1406">IF(AND(G518=Q518,G518&gt;1),0.5,IF(G518&gt;Q518,1,0))</f>
        <v>0</v>
      </c>
      <c r="I518" s="8"/>
      <c r="J518" s="2"/>
      <c r="K518" s="555" t="s">
        <v>191</v>
      </c>
      <c r="L518" s="556"/>
      <c r="M518" s="3">
        <v>1</v>
      </c>
      <c r="N518" s="213">
        <v>85</v>
      </c>
      <c r="O518" s="214">
        <v>45</v>
      </c>
      <c r="P518" s="214">
        <v>1</v>
      </c>
      <c r="Q518" s="32">
        <f t="shared" ref="Q518" si="1407">SUM(N518:O518)</f>
        <v>130</v>
      </c>
      <c r="R518" s="33">
        <f t="shared" ref="R518:R521" si="1408">IF(AND(Q518=G518,Q518&gt;1),0.5,IF(Q518&gt;G518,1,0))</f>
        <v>1</v>
      </c>
      <c r="S518" s="8"/>
      <c r="U518" s="195" t="s">
        <v>124</v>
      </c>
      <c r="V518" s="195">
        <f t="shared" ref="V518" si="1409">G518</f>
        <v>103</v>
      </c>
      <c r="W518" s="195">
        <f t="shared" ref="W518" si="1410">G519</f>
        <v>107</v>
      </c>
      <c r="X518" s="195">
        <f t="shared" ref="X518" si="1411">G520</f>
        <v>131</v>
      </c>
      <c r="Y518" s="195">
        <f t="shared" ref="Y518" si="1412">G521</f>
        <v>121</v>
      </c>
    </row>
    <row r="519" spans="1:25" x14ac:dyDescent="0.25">
      <c r="A519" s="557"/>
      <c r="B519" s="558"/>
      <c r="C519" s="4">
        <v>2</v>
      </c>
      <c r="D519" s="215">
        <v>80</v>
      </c>
      <c r="E519" s="216">
        <v>27</v>
      </c>
      <c r="F519" s="216">
        <v>4</v>
      </c>
      <c r="G519" s="34">
        <f t="shared" si="1405"/>
        <v>107</v>
      </c>
      <c r="H519" s="35">
        <f t="shared" si="1406"/>
        <v>0</v>
      </c>
      <c r="I519" s="8"/>
      <c r="J519" s="2"/>
      <c r="K519" s="557"/>
      <c r="L519" s="558"/>
      <c r="M519" s="4">
        <v>2</v>
      </c>
      <c r="N519" s="215">
        <v>89</v>
      </c>
      <c r="O519" s="216">
        <v>45</v>
      </c>
      <c r="P519" s="216">
        <v>0</v>
      </c>
      <c r="Q519" s="34">
        <f t="shared" ref="Q519:Q521" si="1413">SUM(N519:O519)</f>
        <v>134</v>
      </c>
      <c r="R519" s="35">
        <f t="shared" si="1408"/>
        <v>1</v>
      </c>
      <c r="S519" s="8"/>
      <c r="U519" s="195" t="s">
        <v>125</v>
      </c>
      <c r="V519" s="195">
        <f t="shared" ref="V519" si="1414">G523</f>
        <v>126</v>
      </c>
      <c r="W519" s="195">
        <f t="shared" ref="W519" si="1415">G524</f>
        <v>146</v>
      </c>
      <c r="X519" s="195">
        <f t="shared" ref="X519" si="1416">G525</f>
        <v>151</v>
      </c>
      <c r="Y519" s="195">
        <f t="shared" ref="Y519" si="1417">G526</f>
        <v>136</v>
      </c>
    </row>
    <row r="520" spans="1:25" ht="15.75" thickBot="1" x14ac:dyDescent="0.3">
      <c r="A520" s="549" t="s">
        <v>260</v>
      </c>
      <c r="B520" s="550"/>
      <c r="C520" s="4">
        <v>3</v>
      </c>
      <c r="D520" s="215">
        <v>86</v>
      </c>
      <c r="E520" s="216">
        <v>45</v>
      </c>
      <c r="F520" s="216">
        <v>1</v>
      </c>
      <c r="G520" s="34">
        <f t="shared" si="1405"/>
        <v>131</v>
      </c>
      <c r="H520" s="35">
        <f t="shared" si="1406"/>
        <v>0</v>
      </c>
      <c r="I520" s="13">
        <f t="shared" ref="I520" si="1418">H522*1000+G522</f>
        <v>462</v>
      </c>
      <c r="J520" s="2"/>
      <c r="K520" s="549" t="s">
        <v>190</v>
      </c>
      <c r="L520" s="550"/>
      <c r="M520" s="4">
        <v>3</v>
      </c>
      <c r="N520" s="215">
        <v>104</v>
      </c>
      <c r="O520" s="216">
        <v>34</v>
      </c>
      <c r="P520" s="216">
        <v>1</v>
      </c>
      <c r="Q520" s="34">
        <f t="shared" si="1413"/>
        <v>138</v>
      </c>
      <c r="R520" s="35">
        <f t="shared" si="1408"/>
        <v>1</v>
      </c>
      <c r="S520" s="13">
        <f t="shared" ref="S520" si="1419">R522*1000+Q522</f>
        <v>4524</v>
      </c>
      <c r="T520" s="191"/>
      <c r="U520" s="195" t="s">
        <v>126</v>
      </c>
      <c r="V520" s="195">
        <f t="shared" ref="V520" si="1420">Q518</f>
        <v>130</v>
      </c>
      <c r="W520" s="195">
        <f t="shared" ref="W520" si="1421">Q519</f>
        <v>134</v>
      </c>
      <c r="X520" s="195">
        <f t="shared" ref="X520" si="1422">Q520</f>
        <v>138</v>
      </c>
      <c r="Y520" s="195">
        <f t="shared" ref="Y520" si="1423">Q521</f>
        <v>122</v>
      </c>
    </row>
    <row r="521" spans="1:25" x14ac:dyDescent="0.25">
      <c r="A521" s="551"/>
      <c r="B521" s="552"/>
      <c r="C521" s="5">
        <v>4</v>
      </c>
      <c r="D521" s="217">
        <v>80</v>
      </c>
      <c r="E521" s="218">
        <v>41</v>
      </c>
      <c r="F521" s="218">
        <v>1</v>
      </c>
      <c r="G521" s="36">
        <f t="shared" si="1405"/>
        <v>121</v>
      </c>
      <c r="H521" s="35">
        <f t="shared" si="1406"/>
        <v>0</v>
      </c>
      <c r="I521" s="521">
        <f t="shared" ref="I521" si="1424">IF(AND(I520=S520,I520&gt;0.1),1,IF(I520&gt;S520,2,0))</f>
        <v>0</v>
      </c>
      <c r="J521" s="2"/>
      <c r="K521" s="551"/>
      <c r="L521" s="552"/>
      <c r="M521" s="5">
        <v>4</v>
      </c>
      <c r="N521" s="217">
        <v>90</v>
      </c>
      <c r="O521" s="218">
        <v>32</v>
      </c>
      <c r="P521" s="218">
        <v>2</v>
      </c>
      <c r="Q521" s="34">
        <f t="shared" si="1413"/>
        <v>122</v>
      </c>
      <c r="R521" s="39">
        <f t="shared" si="1408"/>
        <v>1</v>
      </c>
      <c r="S521" s="521">
        <f t="shared" ref="S521" si="1425">IF(AND(S520=I520,S520&gt;0.1),1,IF(S520&gt;I520,2,0))</f>
        <v>2</v>
      </c>
      <c r="T521" s="191"/>
      <c r="U521" s="195" t="s">
        <v>127</v>
      </c>
      <c r="V521" s="195">
        <f t="shared" ref="V521" si="1426">Q523</f>
        <v>135</v>
      </c>
      <c r="W521" s="195">
        <f t="shared" ref="W521" si="1427">Q524</f>
        <v>119</v>
      </c>
      <c r="X521" s="195">
        <f t="shared" ref="X521" si="1428">Q525</f>
        <v>127</v>
      </c>
      <c r="Y521" s="195">
        <f t="shared" ref="Y521" si="1429">Q526</f>
        <v>126</v>
      </c>
    </row>
    <row r="522" spans="1:25" ht="16.5" thickBot="1" x14ac:dyDescent="0.3">
      <c r="A522" s="529">
        <v>1</v>
      </c>
      <c r="B522" s="530"/>
      <c r="C522" s="26" t="s">
        <v>12</v>
      </c>
      <c r="D522" s="27">
        <f t="shared" ref="D522" si="1430">D518+D519+D520+D521</f>
        <v>323</v>
      </c>
      <c r="E522" s="28">
        <f t="shared" ref="E522:H522" si="1431">SUM(E518:E521)</f>
        <v>139</v>
      </c>
      <c r="F522" s="28">
        <f t="shared" si="1431"/>
        <v>13</v>
      </c>
      <c r="G522" s="29">
        <f t="shared" si="1431"/>
        <v>462</v>
      </c>
      <c r="H522" s="30">
        <f t="shared" si="1431"/>
        <v>0</v>
      </c>
      <c r="I522" s="522">
        <f t="shared" ref="I522" si="1432">IF(AND(G522=N522,G522&gt;1),1,IF(G522&gt;N522,2,0))</f>
        <v>2</v>
      </c>
      <c r="J522" s="2"/>
      <c r="K522" s="529">
        <v>1</v>
      </c>
      <c r="L522" s="530"/>
      <c r="M522" s="26" t="s">
        <v>12</v>
      </c>
      <c r="N522" s="31">
        <f t="shared" ref="N522" si="1433">SUM(N518:N521)</f>
        <v>368</v>
      </c>
      <c r="O522" s="31">
        <f t="shared" ref="O522:R522" si="1434">SUM(O518:O521)</f>
        <v>156</v>
      </c>
      <c r="P522" s="31">
        <f t="shared" si="1434"/>
        <v>4</v>
      </c>
      <c r="Q522" s="31">
        <f t="shared" si="1434"/>
        <v>524</v>
      </c>
      <c r="R522" s="30">
        <f t="shared" si="1434"/>
        <v>4</v>
      </c>
      <c r="S522" s="522">
        <f t="shared" ref="S522" si="1435">IF(AND(Q522=J522,Q522&gt;1),1,IF(Q522&gt;J522,2,0))</f>
        <v>2</v>
      </c>
      <c r="T522" s="191"/>
    </row>
    <row r="523" spans="1:25" x14ac:dyDescent="0.25">
      <c r="A523" s="555" t="s">
        <v>204</v>
      </c>
      <c r="B523" s="556"/>
      <c r="C523" s="3">
        <v>1</v>
      </c>
      <c r="D523" s="213">
        <v>82</v>
      </c>
      <c r="E523" s="214">
        <v>44</v>
      </c>
      <c r="F523" s="214">
        <v>0</v>
      </c>
      <c r="G523" s="37">
        <f t="shared" ref="G523" si="1436">SUM(D523:E523)</f>
        <v>126</v>
      </c>
      <c r="H523" s="33">
        <f t="shared" ref="H523:H526" si="1437">IF(AND(G523=Q523,G523&gt;1),0.5,IF(G523&gt;Q523,1,0))</f>
        <v>0</v>
      </c>
      <c r="I523" s="8"/>
      <c r="J523" s="2"/>
      <c r="K523" s="555" t="s">
        <v>188</v>
      </c>
      <c r="L523" s="556"/>
      <c r="M523" s="3">
        <v>1</v>
      </c>
      <c r="N523" s="213">
        <v>92</v>
      </c>
      <c r="O523" s="214">
        <v>43</v>
      </c>
      <c r="P523" s="214">
        <v>2</v>
      </c>
      <c r="Q523" s="32">
        <f t="shared" ref="Q523:Q526" si="1438">N523+O523</f>
        <v>135</v>
      </c>
      <c r="R523" s="33">
        <f t="shared" ref="R523:R526" si="1439">IF(AND(Q523=G523,Q523&gt;1),0.5,IF(Q523&gt;G523,1,0))</f>
        <v>1</v>
      </c>
      <c r="S523" s="8"/>
      <c r="T523" s="191"/>
      <c r="U523" s="200" t="s">
        <v>92</v>
      </c>
      <c r="V523" s="201" t="s">
        <v>93</v>
      </c>
      <c r="W523" s="200" t="s">
        <v>93</v>
      </c>
      <c r="X523" s="201" t="s">
        <v>92</v>
      </c>
    </row>
    <row r="524" spans="1:25" x14ac:dyDescent="0.25">
      <c r="A524" s="557"/>
      <c r="B524" s="558"/>
      <c r="C524" s="4">
        <v>2</v>
      </c>
      <c r="D524" s="215">
        <v>96</v>
      </c>
      <c r="E524" s="216">
        <v>50</v>
      </c>
      <c r="F524" s="216">
        <v>0</v>
      </c>
      <c r="G524" s="34">
        <f t="shared" ref="G524:G526" si="1440">SUM(D524:E524)</f>
        <v>146</v>
      </c>
      <c r="H524" s="35">
        <f t="shared" si="1437"/>
        <v>1</v>
      </c>
      <c r="I524" s="8"/>
      <c r="J524" s="2"/>
      <c r="K524" s="557"/>
      <c r="L524" s="558"/>
      <c r="M524" s="4">
        <v>2</v>
      </c>
      <c r="N524" s="215">
        <v>93</v>
      </c>
      <c r="O524" s="216">
        <v>26</v>
      </c>
      <c r="P524" s="216">
        <v>5</v>
      </c>
      <c r="Q524" s="34">
        <f t="shared" si="1438"/>
        <v>119</v>
      </c>
      <c r="R524" s="35">
        <f t="shared" si="1439"/>
        <v>0</v>
      </c>
      <c r="S524" s="8"/>
      <c r="T524" s="191"/>
      <c r="U524" s="202">
        <f t="shared" ref="U524" si="1441">I529</f>
        <v>2</v>
      </c>
      <c r="V524" s="203">
        <f t="shared" ref="V524" si="1442">S529</f>
        <v>4</v>
      </c>
      <c r="W524" s="202">
        <f t="shared" ref="W524" si="1443">S529</f>
        <v>4</v>
      </c>
      <c r="X524" s="203">
        <f t="shared" ref="X524" si="1444">I529</f>
        <v>2</v>
      </c>
    </row>
    <row r="525" spans="1:25" ht="15.75" thickBot="1" x14ac:dyDescent="0.3">
      <c r="A525" s="549" t="s">
        <v>205</v>
      </c>
      <c r="B525" s="550"/>
      <c r="C525" s="4">
        <v>3</v>
      </c>
      <c r="D525" s="215">
        <v>90</v>
      </c>
      <c r="E525" s="216">
        <v>61</v>
      </c>
      <c r="F525" s="216">
        <v>0</v>
      </c>
      <c r="G525" s="34">
        <f t="shared" si="1440"/>
        <v>151</v>
      </c>
      <c r="H525" s="35">
        <f t="shared" si="1437"/>
        <v>1</v>
      </c>
      <c r="I525" s="13">
        <f t="shared" ref="I525" si="1445">H527*1000+G527</f>
        <v>3559</v>
      </c>
      <c r="J525" s="2"/>
      <c r="K525" s="549" t="s">
        <v>189</v>
      </c>
      <c r="L525" s="550"/>
      <c r="M525" s="4">
        <v>3</v>
      </c>
      <c r="N525" s="215">
        <v>92</v>
      </c>
      <c r="O525" s="216">
        <v>35</v>
      </c>
      <c r="P525" s="216">
        <v>4</v>
      </c>
      <c r="Q525" s="34">
        <f t="shared" si="1438"/>
        <v>127</v>
      </c>
      <c r="R525" s="35">
        <f t="shared" si="1439"/>
        <v>0</v>
      </c>
      <c r="S525" s="13">
        <f t="shared" ref="S525" si="1446">R527*1000+Q527</f>
        <v>1507</v>
      </c>
      <c r="T525" s="191"/>
      <c r="U525" s="202">
        <f t="shared" ref="U525" si="1447">H529</f>
        <v>3</v>
      </c>
      <c r="V525" s="203">
        <f t="shared" ref="V525" si="1448">R529</f>
        <v>5</v>
      </c>
      <c r="W525" s="202">
        <f t="shared" ref="W525" si="1449">R529</f>
        <v>5</v>
      </c>
      <c r="X525" s="203">
        <f t="shared" ref="X525" si="1450">H529</f>
        <v>3</v>
      </c>
    </row>
    <row r="526" spans="1:25" x14ac:dyDescent="0.25">
      <c r="A526" s="551"/>
      <c r="B526" s="552"/>
      <c r="C526" s="5">
        <v>4</v>
      </c>
      <c r="D526" s="217">
        <v>95</v>
      </c>
      <c r="E526" s="218">
        <v>41</v>
      </c>
      <c r="F526" s="218">
        <v>1</v>
      </c>
      <c r="G526" s="38">
        <f t="shared" si="1440"/>
        <v>136</v>
      </c>
      <c r="H526" s="35">
        <f t="shared" si="1437"/>
        <v>1</v>
      </c>
      <c r="I526" s="521">
        <f t="shared" ref="I526" si="1451">IF(AND(I525=S525,I525&gt;0.1),1,IF(I525&gt;S525,2,0))</f>
        <v>2</v>
      </c>
      <c r="J526" s="2"/>
      <c r="K526" s="551"/>
      <c r="L526" s="552"/>
      <c r="M526" s="5">
        <v>4</v>
      </c>
      <c r="N526" s="217">
        <v>84</v>
      </c>
      <c r="O526" s="218">
        <v>42</v>
      </c>
      <c r="P526" s="218">
        <v>0</v>
      </c>
      <c r="Q526" s="34">
        <f t="shared" si="1438"/>
        <v>126</v>
      </c>
      <c r="R526" s="39">
        <f t="shared" si="1439"/>
        <v>0</v>
      </c>
      <c r="S526" s="521">
        <f t="shared" ref="S526" si="1452">IF(AND(S525=I525,S525&gt;0.1),1,IF(S525&gt;I525,2,0))</f>
        <v>0</v>
      </c>
      <c r="T526" s="191"/>
      <c r="U526" s="204">
        <f t="shared" ref="U526" si="1453">G529</f>
        <v>1021</v>
      </c>
      <c r="V526" s="205">
        <f t="shared" ref="V526" si="1454">Q529</f>
        <v>1031</v>
      </c>
      <c r="W526" s="204">
        <f t="shared" ref="W526" si="1455">Q529</f>
        <v>1031</v>
      </c>
      <c r="X526" s="205">
        <f t="shared" ref="X526" si="1456">G529</f>
        <v>1021</v>
      </c>
    </row>
    <row r="527" spans="1:25" ht="16.5" thickBot="1" x14ac:dyDescent="0.3">
      <c r="A527" s="529">
        <v>2</v>
      </c>
      <c r="B527" s="530"/>
      <c r="C527" s="26" t="s">
        <v>12</v>
      </c>
      <c r="D527" s="31">
        <f t="shared" ref="D527" si="1457">SUM(D523:D526)</f>
        <v>363</v>
      </c>
      <c r="E527" s="31">
        <f t="shared" ref="E527:H527" si="1458">SUM(E523:E526)</f>
        <v>196</v>
      </c>
      <c r="F527" s="31">
        <f t="shared" si="1458"/>
        <v>1</v>
      </c>
      <c r="G527" s="31">
        <f t="shared" si="1458"/>
        <v>559</v>
      </c>
      <c r="H527" s="30">
        <f t="shared" si="1458"/>
        <v>3</v>
      </c>
      <c r="I527" s="522">
        <f t="shared" ref="I527" si="1459">IF(AND(G527=N527,G527&gt;1),1,IF(G527&gt;N527,2,0))</f>
        <v>2</v>
      </c>
      <c r="J527" s="2"/>
      <c r="K527" s="529">
        <v>2</v>
      </c>
      <c r="L527" s="530"/>
      <c r="M527" s="26" t="s">
        <v>12</v>
      </c>
      <c r="N527" s="31">
        <f t="shared" ref="N527" si="1460">SUM(N523:N526)</f>
        <v>361</v>
      </c>
      <c r="O527" s="31">
        <f t="shared" ref="O527:R527" si="1461">SUM(O523:O526)</f>
        <v>146</v>
      </c>
      <c r="P527" s="31">
        <f t="shared" si="1461"/>
        <v>11</v>
      </c>
      <c r="Q527" s="40">
        <f t="shared" si="1461"/>
        <v>507</v>
      </c>
      <c r="R527" s="30">
        <f t="shared" si="1461"/>
        <v>1</v>
      </c>
      <c r="S527" s="522">
        <f t="shared" ref="S527" si="1462">IF(AND(Q527=X527,Q527&gt;1),1,IF(Q527&gt;X527,2,0))</f>
        <v>2</v>
      </c>
      <c r="T527" s="191"/>
    </row>
    <row r="528" spans="1:25" ht="15.75" thickBot="1" x14ac:dyDescent="0.3">
      <c r="A528" s="7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191"/>
    </row>
    <row r="529" spans="1:25" ht="21" thickBot="1" x14ac:dyDescent="0.3">
      <c r="A529" s="17"/>
      <c r="B529" s="18"/>
      <c r="C529" s="19" t="s">
        <v>15</v>
      </c>
      <c r="D529" s="20">
        <f t="shared" ref="D529:H529" si="1463">D522+D527</f>
        <v>686</v>
      </c>
      <c r="E529" s="21">
        <f t="shared" si="1463"/>
        <v>335</v>
      </c>
      <c r="F529" s="21">
        <f t="shared" si="1463"/>
        <v>14</v>
      </c>
      <c r="G529" s="22">
        <f t="shared" si="1463"/>
        <v>1021</v>
      </c>
      <c r="H529" s="22">
        <f t="shared" si="1463"/>
        <v>3</v>
      </c>
      <c r="I529" s="23">
        <f t="shared" ref="I529" si="1464">I521+I526+J529</f>
        <v>2</v>
      </c>
      <c r="J529" s="206">
        <f t="shared" ref="J529" si="1465">IF(AND(G529=Q529,G529&gt;0.1),1,IF(G529&gt;Q529,2,0))</f>
        <v>0</v>
      </c>
      <c r="K529" s="17"/>
      <c r="L529" s="18"/>
      <c r="M529" s="24" t="s">
        <v>15</v>
      </c>
      <c r="N529" s="20">
        <f t="shared" ref="N529:R529" si="1466">N522+N527</f>
        <v>729</v>
      </c>
      <c r="O529" s="21">
        <f t="shared" si="1466"/>
        <v>302</v>
      </c>
      <c r="P529" s="21">
        <f t="shared" si="1466"/>
        <v>15</v>
      </c>
      <c r="Q529" s="22">
        <f t="shared" si="1466"/>
        <v>1031</v>
      </c>
      <c r="R529" s="22">
        <f t="shared" si="1466"/>
        <v>5</v>
      </c>
      <c r="S529" s="25">
        <f t="shared" ref="S529" si="1467">S521+S526+T529</f>
        <v>4</v>
      </c>
      <c r="T529" s="206">
        <f t="shared" ref="T529" si="1468">IF(AND(Q529=G529,Q529&gt;0.1),1,IF(Q529&gt;G529,2,0))</f>
        <v>2</v>
      </c>
    </row>
    <row r="530" spans="1:25" ht="15.75" thickBot="1" x14ac:dyDescent="0.3">
      <c r="A530" s="7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191"/>
    </row>
    <row r="531" spans="1:25" ht="21" thickBot="1" x14ac:dyDescent="0.3">
      <c r="A531" s="109" t="s">
        <v>19</v>
      </c>
      <c r="B531" s="9" t="s">
        <v>16</v>
      </c>
      <c r="C531" s="515"/>
      <c r="D531" s="515"/>
      <c r="E531" s="515"/>
      <c r="F531" s="10"/>
      <c r="G531" s="516" t="s">
        <v>17</v>
      </c>
      <c r="H531" s="516"/>
      <c r="I531" s="23">
        <f t="shared" ref="I531" si="1469">IF(AND(I529=S529,I529&gt;0.1),1,IF(I529&gt;S529,2,0))</f>
        <v>0</v>
      </c>
      <c r="J531" s="12"/>
      <c r="K531" s="14" t="s">
        <v>19</v>
      </c>
      <c r="L531" s="9" t="s">
        <v>20</v>
      </c>
      <c r="M531" s="515"/>
      <c r="N531" s="515"/>
      <c r="O531" s="515"/>
      <c r="P531" s="10"/>
      <c r="Q531" s="516" t="s">
        <v>17</v>
      </c>
      <c r="R531" s="516"/>
      <c r="S531" s="23">
        <f t="shared" ref="S531" si="1470">IF(AND(S529=I529,S529&gt;0.1),1,IF(S529&gt;I529,2,0))</f>
        <v>2</v>
      </c>
      <c r="T531" s="191"/>
    </row>
    <row r="532" spans="1:25" ht="23.25" x14ac:dyDescent="0.35">
      <c r="A532" s="6"/>
      <c r="B532" s="523" t="s">
        <v>18</v>
      </c>
      <c r="C532" s="523"/>
      <c r="D532" s="524" t="s">
        <v>0</v>
      </c>
      <c r="E532" s="524"/>
      <c r="F532" s="524"/>
      <c r="G532" s="524"/>
      <c r="H532" s="524"/>
      <c r="I532" s="524"/>
      <c r="J532" s="94">
        <v>25</v>
      </c>
      <c r="K532" s="190" t="s">
        <v>1</v>
      </c>
      <c r="L532" s="525" t="s">
        <v>21</v>
      </c>
      <c r="M532" s="525"/>
      <c r="N532" s="525"/>
      <c r="O532" s="526" t="s">
        <v>2</v>
      </c>
      <c r="P532" s="526"/>
      <c r="Q532" s="527"/>
      <c r="R532" s="528"/>
      <c r="S532" s="528"/>
      <c r="T532" s="191"/>
    </row>
    <row r="533" spans="1:25" ht="24" thickBot="1" x14ac:dyDescent="0.3">
      <c r="A533" s="7"/>
      <c r="B533" s="16"/>
      <c r="C533" s="16"/>
      <c r="D533" s="15"/>
      <c r="E533" s="15"/>
      <c r="F533" s="15"/>
      <c r="G533" s="15"/>
      <c r="H533" s="15"/>
      <c r="I533" s="15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191"/>
    </row>
    <row r="534" spans="1:25" ht="18.75" thickBot="1" x14ac:dyDescent="0.3">
      <c r="A534" s="1" t="s">
        <v>3</v>
      </c>
      <c r="B534" s="535" t="s">
        <v>185</v>
      </c>
      <c r="C534" s="535"/>
      <c r="D534" s="535"/>
      <c r="E534" s="535"/>
      <c r="F534" s="535"/>
      <c r="G534" s="535"/>
      <c r="H534" s="535"/>
      <c r="I534" s="536"/>
      <c r="J534" s="537">
        <f t="shared" ref="J534" si="1471">G550-Q550</f>
        <v>154</v>
      </c>
      <c r="K534" s="11" t="s">
        <v>4</v>
      </c>
      <c r="L534" s="535" t="s">
        <v>130</v>
      </c>
      <c r="M534" s="535"/>
      <c r="N534" s="535"/>
      <c r="O534" s="535"/>
      <c r="P534" s="535"/>
      <c r="Q534" s="535"/>
      <c r="R534" s="535"/>
      <c r="S534" s="536"/>
      <c r="T534" s="191"/>
    </row>
    <row r="535" spans="1:25" ht="15.75" thickBot="1" x14ac:dyDescent="0.3">
      <c r="A535" s="7"/>
      <c r="B535" s="2"/>
      <c r="C535" s="2"/>
      <c r="D535" s="2"/>
      <c r="E535" s="2"/>
      <c r="F535" s="2"/>
      <c r="G535" s="2"/>
      <c r="H535" s="2"/>
      <c r="I535" s="2"/>
      <c r="J535" s="538"/>
      <c r="K535" s="2"/>
      <c r="L535" s="2"/>
      <c r="M535" s="2"/>
      <c r="N535" s="2"/>
      <c r="O535" s="2"/>
      <c r="P535" s="2"/>
      <c r="Q535" s="2"/>
      <c r="R535" s="2"/>
      <c r="S535" s="2"/>
      <c r="T535" s="191"/>
    </row>
    <row r="536" spans="1:25" x14ac:dyDescent="0.25">
      <c r="A536" s="540" t="s">
        <v>5</v>
      </c>
      <c r="B536" s="541"/>
      <c r="C536" s="542" t="s">
        <v>6</v>
      </c>
      <c r="D536" s="544" t="s">
        <v>7</v>
      </c>
      <c r="E536" s="545"/>
      <c r="F536" s="545"/>
      <c r="G536" s="546"/>
      <c r="H536" s="544" t="s">
        <v>8</v>
      </c>
      <c r="I536" s="546"/>
      <c r="J536" s="538"/>
      <c r="K536" s="540" t="s">
        <v>5</v>
      </c>
      <c r="L536" s="541"/>
      <c r="M536" s="542" t="s">
        <v>6</v>
      </c>
      <c r="N536" s="544" t="s">
        <v>7</v>
      </c>
      <c r="O536" s="545"/>
      <c r="P536" s="545"/>
      <c r="Q536" s="546"/>
      <c r="R536" s="544" t="s">
        <v>8</v>
      </c>
      <c r="S536" s="546"/>
      <c r="T536" s="191"/>
    </row>
    <row r="537" spans="1:25" ht="15.75" thickBot="1" x14ac:dyDescent="0.3">
      <c r="A537" s="547"/>
      <c r="B537" s="548"/>
      <c r="C537" s="543"/>
      <c r="D537" s="110" t="s">
        <v>9</v>
      </c>
      <c r="E537" s="111" t="s">
        <v>10</v>
      </c>
      <c r="F537" s="111" t="s">
        <v>11</v>
      </c>
      <c r="G537" s="112" t="s">
        <v>12</v>
      </c>
      <c r="H537" s="113" t="s">
        <v>13</v>
      </c>
      <c r="I537" s="114" t="s">
        <v>14</v>
      </c>
      <c r="J537" s="539"/>
      <c r="K537" s="547"/>
      <c r="L537" s="548"/>
      <c r="M537" s="543"/>
      <c r="N537" s="110" t="s">
        <v>9</v>
      </c>
      <c r="O537" s="111" t="s">
        <v>10</v>
      </c>
      <c r="P537" s="111" t="s">
        <v>11</v>
      </c>
      <c r="Q537" s="112" t="s">
        <v>12</v>
      </c>
      <c r="R537" s="113" t="s">
        <v>13</v>
      </c>
      <c r="S537" s="114" t="s">
        <v>14</v>
      </c>
      <c r="T537" s="191"/>
    </row>
    <row r="538" spans="1:25" ht="15.75" thickBot="1" x14ac:dyDescent="0.3">
      <c r="A538" s="7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191"/>
    </row>
    <row r="539" spans="1:25" x14ac:dyDescent="0.25">
      <c r="A539" s="531" t="s">
        <v>216</v>
      </c>
      <c r="B539" s="532"/>
      <c r="C539" s="3">
        <v>1</v>
      </c>
      <c r="D539" s="193">
        <v>84</v>
      </c>
      <c r="E539" s="194">
        <v>45</v>
      </c>
      <c r="F539" s="194">
        <v>1</v>
      </c>
      <c r="G539" s="32">
        <f t="shared" ref="G539:G542" si="1472">D539+E539</f>
        <v>129</v>
      </c>
      <c r="H539" s="33">
        <f t="shared" ref="H539:H542" si="1473">IF(AND(G539=Q539,G539&gt;1),0.5,IF(G539&gt;Q539,1,0))</f>
        <v>0</v>
      </c>
      <c r="I539" s="8"/>
      <c r="J539" s="2"/>
      <c r="K539" s="531" t="s">
        <v>256</v>
      </c>
      <c r="L539" s="532"/>
      <c r="M539" s="3">
        <v>1</v>
      </c>
      <c r="N539" s="193">
        <v>90</v>
      </c>
      <c r="O539" s="194">
        <v>42</v>
      </c>
      <c r="P539" s="194">
        <v>4</v>
      </c>
      <c r="Q539" s="32">
        <f t="shared" ref="Q539" si="1474">SUM(N539:O539)</f>
        <v>132</v>
      </c>
      <c r="R539" s="33">
        <f t="shared" ref="R539:R542" si="1475">IF(AND(Q539=G539,Q539&gt;1),0.5,IF(Q539&gt;G539,1,0))</f>
        <v>1</v>
      </c>
      <c r="S539" s="8"/>
      <c r="U539" s="195" t="s">
        <v>124</v>
      </c>
      <c r="V539" s="195">
        <f t="shared" ref="V539" si="1476">G539</f>
        <v>129</v>
      </c>
      <c r="W539" s="195">
        <f t="shared" ref="W539" si="1477">G540</f>
        <v>153</v>
      </c>
      <c r="X539" s="195">
        <f t="shared" ref="X539" si="1478">G541</f>
        <v>141</v>
      </c>
      <c r="Y539" s="195">
        <f t="shared" ref="Y539" si="1479">G542</f>
        <v>136</v>
      </c>
    </row>
    <row r="540" spans="1:25" x14ac:dyDescent="0.25">
      <c r="A540" s="533"/>
      <c r="B540" s="534"/>
      <c r="C540" s="4">
        <v>2</v>
      </c>
      <c r="D540" s="196">
        <v>101</v>
      </c>
      <c r="E540" s="197">
        <v>52</v>
      </c>
      <c r="F540" s="197">
        <v>2</v>
      </c>
      <c r="G540" s="34">
        <f t="shared" si="1472"/>
        <v>153</v>
      </c>
      <c r="H540" s="35">
        <f t="shared" si="1473"/>
        <v>1</v>
      </c>
      <c r="I540" s="8"/>
      <c r="J540" s="2"/>
      <c r="K540" s="533"/>
      <c r="L540" s="534"/>
      <c r="M540" s="4">
        <v>2</v>
      </c>
      <c r="N540" s="196">
        <v>81</v>
      </c>
      <c r="O540" s="197">
        <v>41</v>
      </c>
      <c r="P540" s="197">
        <v>1</v>
      </c>
      <c r="Q540" s="34">
        <f t="shared" ref="Q540:Q542" si="1480">SUM(N540:O540)</f>
        <v>122</v>
      </c>
      <c r="R540" s="35">
        <f t="shared" si="1475"/>
        <v>0</v>
      </c>
      <c r="S540" s="8"/>
      <c r="U540" s="195" t="s">
        <v>125</v>
      </c>
      <c r="V540" s="195">
        <f t="shared" ref="V540" si="1481">G544</f>
        <v>139</v>
      </c>
      <c r="W540" s="195">
        <f t="shared" ref="W540" si="1482">G545</f>
        <v>138</v>
      </c>
      <c r="X540" s="195">
        <f t="shared" ref="X540" si="1483">G546</f>
        <v>144</v>
      </c>
      <c r="Y540" s="195">
        <f t="shared" ref="Y540" si="1484">G547</f>
        <v>125</v>
      </c>
    </row>
    <row r="541" spans="1:25" ht="15.75" thickBot="1" x14ac:dyDescent="0.3">
      <c r="A541" s="517" t="s">
        <v>217</v>
      </c>
      <c r="B541" s="518"/>
      <c r="C541" s="4">
        <v>3</v>
      </c>
      <c r="D541" s="196">
        <v>105</v>
      </c>
      <c r="E541" s="197">
        <v>36</v>
      </c>
      <c r="F541" s="197">
        <v>0</v>
      </c>
      <c r="G541" s="34">
        <f t="shared" si="1472"/>
        <v>141</v>
      </c>
      <c r="H541" s="35">
        <f t="shared" si="1473"/>
        <v>1</v>
      </c>
      <c r="I541" s="13">
        <f t="shared" ref="I541" si="1485">H543*1000+G543</f>
        <v>3559</v>
      </c>
      <c r="J541" s="2"/>
      <c r="K541" s="517" t="s">
        <v>235</v>
      </c>
      <c r="L541" s="518"/>
      <c r="M541" s="4">
        <v>3</v>
      </c>
      <c r="N541" s="196">
        <v>87</v>
      </c>
      <c r="O541" s="197">
        <v>36</v>
      </c>
      <c r="P541" s="197">
        <v>1</v>
      </c>
      <c r="Q541" s="34">
        <f t="shared" si="1480"/>
        <v>123</v>
      </c>
      <c r="R541" s="35">
        <f t="shared" si="1475"/>
        <v>0</v>
      </c>
      <c r="S541" s="13">
        <f t="shared" ref="S541" si="1486">R543*1000+Q543</f>
        <v>1501</v>
      </c>
      <c r="T541" s="191"/>
      <c r="U541" s="195" t="s">
        <v>126</v>
      </c>
      <c r="V541" s="195">
        <f t="shared" ref="V541" si="1487">Q539</f>
        <v>132</v>
      </c>
      <c r="W541" s="195">
        <f t="shared" ref="W541" si="1488">Q540</f>
        <v>122</v>
      </c>
      <c r="X541" s="195">
        <f t="shared" ref="X541" si="1489">Q541</f>
        <v>123</v>
      </c>
      <c r="Y541" s="195">
        <f t="shared" ref="Y541" si="1490">Q542</f>
        <v>124</v>
      </c>
    </row>
    <row r="542" spans="1:25" x14ac:dyDescent="0.25">
      <c r="A542" s="519"/>
      <c r="B542" s="520"/>
      <c r="C542" s="5">
        <v>4</v>
      </c>
      <c r="D542" s="198">
        <v>93</v>
      </c>
      <c r="E542" s="199">
        <v>43</v>
      </c>
      <c r="F542" s="199">
        <v>0</v>
      </c>
      <c r="G542" s="36">
        <f t="shared" si="1472"/>
        <v>136</v>
      </c>
      <c r="H542" s="35">
        <f t="shared" si="1473"/>
        <v>1</v>
      </c>
      <c r="I542" s="521">
        <f t="shared" ref="I542" si="1491">IF(AND(I541=S541,I541&gt;0.1),1,IF(I541&gt;S541,2,0))</f>
        <v>2</v>
      </c>
      <c r="J542" s="2"/>
      <c r="K542" s="519"/>
      <c r="L542" s="520"/>
      <c r="M542" s="5">
        <v>4</v>
      </c>
      <c r="N542" s="198">
        <v>90</v>
      </c>
      <c r="O542" s="199">
        <v>34</v>
      </c>
      <c r="P542" s="199">
        <v>5</v>
      </c>
      <c r="Q542" s="34">
        <f t="shared" si="1480"/>
        <v>124</v>
      </c>
      <c r="R542" s="39">
        <f t="shared" si="1475"/>
        <v>0</v>
      </c>
      <c r="S542" s="521">
        <f t="shared" ref="S542" si="1492">IF(AND(S541=I541,S541&gt;0.1),1,IF(S541&gt;I541,2,0))</f>
        <v>0</v>
      </c>
      <c r="T542" s="191"/>
      <c r="U542" s="195" t="s">
        <v>127</v>
      </c>
      <c r="V542" s="195">
        <f t="shared" ref="V542" si="1493">Q544</f>
        <v>118</v>
      </c>
      <c r="W542" s="195">
        <f t="shared" ref="W542" si="1494">Q545</f>
        <v>113</v>
      </c>
      <c r="X542" s="195">
        <f t="shared" ref="X542" si="1495">Q546</f>
        <v>108</v>
      </c>
      <c r="Y542" s="195">
        <f t="shared" ref="Y542" si="1496">Q547</f>
        <v>111</v>
      </c>
    </row>
    <row r="543" spans="1:25" ht="16.5" thickBot="1" x14ac:dyDescent="0.3">
      <c r="A543" s="529">
        <v>1</v>
      </c>
      <c r="B543" s="530"/>
      <c r="C543" s="26" t="s">
        <v>12</v>
      </c>
      <c r="D543" s="122">
        <f t="shared" ref="D543" si="1497">D539+D540+D541+D542</f>
        <v>383</v>
      </c>
      <c r="E543" s="28">
        <f t="shared" ref="E543:H543" si="1498">SUM(E539:E542)</f>
        <v>176</v>
      </c>
      <c r="F543" s="28">
        <f t="shared" si="1498"/>
        <v>3</v>
      </c>
      <c r="G543" s="29">
        <f t="shared" si="1498"/>
        <v>559</v>
      </c>
      <c r="H543" s="30">
        <f t="shared" si="1498"/>
        <v>3</v>
      </c>
      <c r="I543" s="522">
        <f t="shared" ref="I543" si="1499">IF(AND(G543=N543,G543&gt;1),1,IF(G543&gt;N543,2,0))</f>
        <v>2</v>
      </c>
      <c r="J543" s="2"/>
      <c r="K543" s="529">
        <v>1</v>
      </c>
      <c r="L543" s="530"/>
      <c r="M543" s="26" t="s">
        <v>12</v>
      </c>
      <c r="N543" s="31">
        <f t="shared" ref="N543" si="1500">SUM(N539:N542)</f>
        <v>348</v>
      </c>
      <c r="O543" s="31">
        <f t="shared" ref="O543:R543" si="1501">SUM(O539:O542)</f>
        <v>153</v>
      </c>
      <c r="P543" s="31">
        <f t="shared" si="1501"/>
        <v>11</v>
      </c>
      <c r="Q543" s="31">
        <f t="shared" si="1501"/>
        <v>501</v>
      </c>
      <c r="R543" s="30">
        <f t="shared" si="1501"/>
        <v>1</v>
      </c>
      <c r="S543" s="522">
        <f t="shared" ref="S543" si="1502">IF(AND(Q543=J543,Q543&gt;1),1,IF(Q543&gt;J543,2,0))</f>
        <v>2</v>
      </c>
      <c r="T543" s="191"/>
    </row>
    <row r="544" spans="1:25" x14ac:dyDescent="0.25">
      <c r="A544" s="531" t="s">
        <v>218</v>
      </c>
      <c r="B544" s="532"/>
      <c r="C544" s="3">
        <v>1</v>
      </c>
      <c r="D544" s="193">
        <v>86</v>
      </c>
      <c r="E544" s="194">
        <v>53</v>
      </c>
      <c r="F544" s="194">
        <v>1</v>
      </c>
      <c r="G544" s="37">
        <f t="shared" ref="G544" si="1503">SUM(D544:E544)</f>
        <v>139</v>
      </c>
      <c r="H544" s="33">
        <f t="shared" ref="H544:H547" si="1504">IF(AND(G544=Q544,G544&gt;1),0.5,IF(G544&gt;Q544,1,0))</f>
        <v>1</v>
      </c>
      <c r="I544" s="8"/>
      <c r="J544" s="2"/>
      <c r="K544" s="531" t="s">
        <v>236</v>
      </c>
      <c r="L544" s="532"/>
      <c r="M544" s="3">
        <v>1</v>
      </c>
      <c r="N544" s="193">
        <v>82</v>
      </c>
      <c r="O544" s="194">
        <v>36</v>
      </c>
      <c r="P544" s="194">
        <v>6</v>
      </c>
      <c r="Q544" s="32">
        <f t="shared" ref="Q544:Q547" si="1505">N544+O544</f>
        <v>118</v>
      </c>
      <c r="R544" s="33">
        <f t="shared" ref="R544:R547" si="1506">IF(AND(Q544=G544,Q544&gt;1),0.5,IF(Q544&gt;G544,1,0))</f>
        <v>0</v>
      </c>
      <c r="S544" s="8"/>
      <c r="T544" s="191"/>
      <c r="U544" s="200" t="s">
        <v>92</v>
      </c>
      <c r="V544" s="201" t="s">
        <v>93</v>
      </c>
      <c r="W544" s="200" t="s">
        <v>93</v>
      </c>
      <c r="X544" s="201" t="s">
        <v>92</v>
      </c>
    </row>
    <row r="545" spans="1:24" x14ac:dyDescent="0.25">
      <c r="A545" s="533"/>
      <c r="B545" s="534"/>
      <c r="C545" s="4">
        <v>2</v>
      </c>
      <c r="D545" s="196">
        <v>87</v>
      </c>
      <c r="E545" s="197">
        <v>51</v>
      </c>
      <c r="F545" s="197">
        <v>1</v>
      </c>
      <c r="G545" s="34">
        <f t="shared" ref="G545:G547" si="1507">SUM(D545:E545)</f>
        <v>138</v>
      </c>
      <c r="H545" s="35">
        <f t="shared" si="1504"/>
        <v>1</v>
      </c>
      <c r="I545" s="8"/>
      <c r="J545" s="2"/>
      <c r="K545" s="533"/>
      <c r="L545" s="534"/>
      <c r="M545" s="4">
        <v>2</v>
      </c>
      <c r="N545" s="196">
        <v>86</v>
      </c>
      <c r="O545" s="197">
        <v>27</v>
      </c>
      <c r="P545" s="197">
        <v>4</v>
      </c>
      <c r="Q545" s="34">
        <f t="shared" si="1505"/>
        <v>113</v>
      </c>
      <c r="R545" s="35">
        <f t="shared" si="1506"/>
        <v>0</v>
      </c>
      <c r="S545" s="8"/>
      <c r="T545" s="191"/>
      <c r="U545" s="202">
        <f t="shared" ref="U545" si="1508">I550</f>
        <v>6</v>
      </c>
      <c r="V545" s="203">
        <f t="shared" ref="V545" si="1509">S550</f>
        <v>0</v>
      </c>
      <c r="W545" s="202">
        <f t="shared" ref="W545" si="1510">S550</f>
        <v>0</v>
      </c>
      <c r="X545" s="203">
        <f t="shared" ref="X545" si="1511">I550</f>
        <v>6</v>
      </c>
    </row>
    <row r="546" spans="1:24" ht="15.75" thickBot="1" x14ac:dyDescent="0.3">
      <c r="A546" s="517" t="s">
        <v>219</v>
      </c>
      <c r="B546" s="518"/>
      <c r="C546" s="4">
        <v>3</v>
      </c>
      <c r="D546" s="196">
        <v>100</v>
      </c>
      <c r="E546" s="197">
        <v>44</v>
      </c>
      <c r="F546" s="197">
        <v>2</v>
      </c>
      <c r="G546" s="34">
        <f t="shared" si="1507"/>
        <v>144</v>
      </c>
      <c r="H546" s="35">
        <f t="shared" si="1504"/>
        <v>1</v>
      </c>
      <c r="I546" s="13">
        <f t="shared" ref="I546" si="1512">H548*1000+G548</f>
        <v>4546</v>
      </c>
      <c r="J546" s="2"/>
      <c r="K546" s="517" t="s">
        <v>190</v>
      </c>
      <c r="L546" s="518"/>
      <c r="M546" s="4">
        <v>3</v>
      </c>
      <c r="N546" s="196">
        <v>82</v>
      </c>
      <c r="O546" s="197">
        <v>26</v>
      </c>
      <c r="P546" s="197">
        <v>5</v>
      </c>
      <c r="Q546" s="34">
        <f t="shared" si="1505"/>
        <v>108</v>
      </c>
      <c r="R546" s="35">
        <f t="shared" si="1506"/>
        <v>0</v>
      </c>
      <c r="S546" s="13">
        <f t="shared" ref="S546" si="1513">R548*1000+Q548</f>
        <v>450</v>
      </c>
      <c r="T546" s="191"/>
      <c r="U546" s="202">
        <f t="shared" ref="U546" si="1514">H550</f>
        <v>7</v>
      </c>
      <c r="V546" s="203">
        <f t="shared" ref="V546" si="1515">R550</f>
        <v>1</v>
      </c>
      <c r="W546" s="202">
        <f t="shared" ref="W546" si="1516">R550</f>
        <v>1</v>
      </c>
      <c r="X546" s="203">
        <f t="shared" ref="X546" si="1517">H550</f>
        <v>7</v>
      </c>
    </row>
    <row r="547" spans="1:24" x14ac:dyDescent="0.25">
      <c r="A547" s="519"/>
      <c r="B547" s="520"/>
      <c r="C547" s="5">
        <v>4</v>
      </c>
      <c r="D547" s="198">
        <v>84</v>
      </c>
      <c r="E547" s="199">
        <v>41</v>
      </c>
      <c r="F547" s="199">
        <v>2</v>
      </c>
      <c r="G547" s="38">
        <f t="shared" si="1507"/>
        <v>125</v>
      </c>
      <c r="H547" s="35">
        <f t="shared" si="1504"/>
        <v>1</v>
      </c>
      <c r="I547" s="521">
        <f t="shared" ref="I547" si="1518">IF(AND(I546=S546,I546&gt;0.1),1,IF(I546&gt;S546,2,0))</f>
        <v>2</v>
      </c>
      <c r="J547" s="2"/>
      <c r="K547" s="519"/>
      <c r="L547" s="520"/>
      <c r="M547" s="5">
        <v>4</v>
      </c>
      <c r="N547" s="198">
        <v>85</v>
      </c>
      <c r="O547" s="199">
        <v>26</v>
      </c>
      <c r="P547" s="199">
        <v>5</v>
      </c>
      <c r="Q547" s="34">
        <f t="shared" si="1505"/>
        <v>111</v>
      </c>
      <c r="R547" s="39">
        <f t="shared" si="1506"/>
        <v>0</v>
      </c>
      <c r="S547" s="521">
        <f t="shared" ref="S547" si="1519">IF(AND(S546=I546,S546&gt;0.1),1,IF(S546&gt;I546,2,0))</f>
        <v>0</v>
      </c>
      <c r="T547" s="191"/>
      <c r="U547" s="204">
        <f t="shared" ref="U547" si="1520">G550</f>
        <v>1105</v>
      </c>
      <c r="V547" s="205">
        <f t="shared" ref="V547" si="1521">Q550</f>
        <v>951</v>
      </c>
      <c r="W547" s="204">
        <f t="shared" ref="W547" si="1522">Q550</f>
        <v>951</v>
      </c>
      <c r="X547" s="205">
        <f t="shared" ref="X547" si="1523">G550</f>
        <v>1105</v>
      </c>
    </row>
    <row r="548" spans="1:24" ht="16.5" thickBot="1" x14ac:dyDescent="0.3">
      <c r="A548" s="529">
        <v>2</v>
      </c>
      <c r="B548" s="530"/>
      <c r="C548" s="26" t="s">
        <v>12</v>
      </c>
      <c r="D548" s="31">
        <f t="shared" ref="D548" si="1524">SUM(D544:D547)</f>
        <v>357</v>
      </c>
      <c r="E548" s="31">
        <f t="shared" ref="E548:H548" si="1525">SUM(E544:E547)</f>
        <v>189</v>
      </c>
      <c r="F548" s="31">
        <f t="shared" si="1525"/>
        <v>6</v>
      </c>
      <c r="G548" s="31">
        <f t="shared" si="1525"/>
        <v>546</v>
      </c>
      <c r="H548" s="30">
        <f t="shared" si="1525"/>
        <v>4</v>
      </c>
      <c r="I548" s="522">
        <f t="shared" ref="I548" si="1526">IF(AND(G548=N548,G548&gt;1),1,IF(G548&gt;N548,2,0))</f>
        <v>2</v>
      </c>
      <c r="J548" s="2"/>
      <c r="K548" s="529">
        <v>2</v>
      </c>
      <c r="L548" s="530"/>
      <c r="M548" s="26" t="s">
        <v>12</v>
      </c>
      <c r="N548" s="31">
        <f t="shared" ref="N548" si="1527">SUM(N544:N547)</f>
        <v>335</v>
      </c>
      <c r="O548" s="31">
        <f t="shared" ref="O548:R548" si="1528">SUM(O544:O547)</f>
        <v>115</v>
      </c>
      <c r="P548" s="31">
        <f t="shared" si="1528"/>
        <v>20</v>
      </c>
      <c r="Q548" s="40">
        <f t="shared" si="1528"/>
        <v>450</v>
      </c>
      <c r="R548" s="30">
        <f t="shared" si="1528"/>
        <v>0</v>
      </c>
      <c r="S548" s="522">
        <f t="shared" ref="S548" si="1529">IF(AND(Q548=X548,Q548&gt;1),1,IF(Q548&gt;X548,2,0))</f>
        <v>2</v>
      </c>
      <c r="T548" s="191"/>
    </row>
    <row r="549" spans="1:24" ht="15.75" thickBot="1" x14ac:dyDescent="0.3">
      <c r="A549" s="7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191"/>
    </row>
    <row r="550" spans="1:24" ht="21" thickBot="1" x14ac:dyDescent="0.3">
      <c r="A550" s="17"/>
      <c r="B550" s="18"/>
      <c r="C550" s="19" t="s">
        <v>15</v>
      </c>
      <c r="D550" s="20">
        <f t="shared" ref="D550:H550" si="1530">D543+D548</f>
        <v>740</v>
      </c>
      <c r="E550" s="21">
        <f t="shared" si="1530"/>
        <v>365</v>
      </c>
      <c r="F550" s="21">
        <f t="shared" si="1530"/>
        <v>9</v>
      </c>
      <c r="G550" s="22">
        <f t="shared" si="1530"/>
        <v>1105</v>
      </c>
      <c r="H550" s="22">
        <f t="shared" si="1530"/>
        <v>7</v>
      </c>
      <c r="I550" s="23">
        <f t="shared" ref="I550" si="1531">I542+I547+J550</f>
        <v>6</v>
      </c>
      <c r="J550" s="206">
        <f t="shared" ref="J550" si="1532">IF(AND(G550=Q550,G550&gt;0.1),1,IF(G550&gt;Q550,2,0))</f>
        <v>2</v>
      </c>
      <c r="K550" s="17"/>
      <c r="L550" s="18"/>
      <c r="M550" s="24" t="s">
        <v>15</v>
      </c>
      <c r="N550" s="20">
        <f t="shared" ref="N550:R550" si="1533">N543+N548</f>
        <v>683</v>
      </c>
      <c r="O550" s="21">
        <f t="shared" si="1533"/>
        <v>268</v>
      </c>
      <c r="P550" s="21">
        <f t="shared" si="1533"/>
        <v>31</v>
      </c>
      <c r="Q550" s="22">
        <f t="shared" si="1533"/>
        <v>951</v>
      </c>
      <c r="R550" s="22">
        <f t="shared" si="1533"/>
        <v>1</v>
      </c>
      <c r="S550" s="25">
        <f t="shared" ref="S550" si="1534">S542+S547+T550</f>
        <v>0</v>
      </c>
      <c r="T550" s="206">
        <f t="shared" ref="T550" si="1535">IF(AND(Q550=G550,Q550&gt;0.1),1,IF(Q550&gt;G550,2,0))</f>
        <v>0</v>
      </c>
    </row>
    <row r="551" spans="1:24" ht="15.75" thickBot="1" x14ac:dyDescent="0.3">
      <c r="A551" s="7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191"/>
    </row>
    <row r="552" spans="1:24" ht="21" thickBot="1" x14ac:dyDescent="0.3">
      <c r="A552" s="109" t="s">
        <v>19</v>
      </c>
      <c r="B552" s="9" t="s">
        <v>16</v>
      </c>
      <c r="C552" s="515"/>
      <c r="D552" s="515"/>
      <c r="E552" s="515"/>
      <c r="F552" s="10"/>
      <c r="G552" s="516" t="s">
        <v>17</v>
      </c>
      <c r="H552" s="516"/>
      <c r="I552" s="23">
        <f t="shared" ref="I552" si="1536">IF(AND(I550=S550,I550&gt;0.1),1,IF(I550&gt;S550,2,0))</f>
        <v>2</v>
      </c>
      <c r="J552" s="12"/>
      <c r="K552" s="14" t="s">
        <v>19</v>
      </c>
      <c r="L552" s="9" t="s">
        <v>20</v>
      </c>
      <c r="M552" s="515"/>
      <c r="N552" s="515"/>
      <c r="O552" s="515"/>
      <c r="P552" s="10"/>
      <c r="Q552" s="516" t="s">
        <v>17</v>
      </c>
      <c r="R552" s="516"/>
      <c r="S552" s="23">
        <f t="shared" ref="S552" si="1537">IF(AND(S550=I550,S550&gt;0.1),1,IF(S550&gt;I550,2,0))</f>
        <v>0</v>
      </c>
      <c r="T552" s="191"/>
    </row>
    <row r="554" spans="1:24" ht="15.75" thickBot="1" x14ac:dyDescent="0.3"/>
    <row r="555" spans="1:24" ht="23.25" x14ac:dyDescent="0.35">
      <c r="A555" s="6"/>
      <c r="B555" s="523" t="s">
        <v>18</v>
      </c>
      <c r="C555" s="523"/>
      <c r="D555" s="524" t="s">
        <v>0</v>
      </c>
      <c r="E555" s="524"/>
      <c r="F555" s="524"/>
      <c r="G555" s="524"/>
      <c r="H555" s="524"/>
      <c r="I555" s="524"/>
      <c r="J555" s="94">
        <v>26</v>
      </c>
      <c r="K555" s="190" t="s">
        <v>1</v>
      </c>
      <c r="L555" s="525" t="s">
        <v>21</v>
      </c>
      <c r="M555" s="525"/>
      <c r="N555" s="525"/>
      <c r="O555" s="526" t="s">
        <v>2</v>
      </c>
      <c r="P555" s="526"/>
      <c r="Q555" s="527">
        <v>43361</v>
      </c>
      <c r="R555" s="528"/>
      <c r="S555" s="528"/>
      <c r="T555" s="191"/>
    </row>
    <row r="556" spans="1:24" ht="24" thickBot="1" x14ac:dyDescent="0.3">
      <c r="A556" s="7"/>
      <c r="B556" s="16"/>
      <c r="C556" s="16"/>
      <c r="D556" s="15"/>
      <c r="E556" s="15"/>
      <c r="F556" s="15"/>
      <c r="G556" s="15"/>
      <c r="H556" s="15"/>
      <c r="I556" s="15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191"/>
    </row>
    <row r="557" spans="1:24" ht="18.75" thickBot="1" x14ac:dyDescent="0.3">
      <c r="A557" s="1" t="s">
        <v>3</v>
      </c>
      <c r="B557" s="535" t="s">
        <v>149</v>
      </c>
      <c r="C557" s="535"/>
      <c r="D557" s="535"/>
      <c r="E557" s="535"/>
      <c r="F557" s="535"/>
      <c r="G557" s="535"/>
      <c r="H557" s="535"/>
      <c r="I557" s="536"/>
      <c r="J557" s="537">
        <f t="shared" ref="J557" si="1538">G573-Q573</f>
        <v>71</v>
      </c>
      <c r="K557" s="11" t="s">
        <v>4</v>
      </c>
      <c r="L557" s="535" t="s">
        <v>146</v>
      </c>
      <c r="M557" s="535"/>
      <c r="N557" s="535"/>
      <c r="O557" s="535"/>
      <c r="P557" s="535"/>
      <c r="Q557" s="535"/>
      <c r="R557" s="535"/>
      <c r="S557" s="536"/>
      <c r="T557" s="191"/>
    </row>
    <row r="558" spans="1:24" ht="15.75" thickBot="1" x14ac:dyDescent="0.3">
      <c r="A558" s="7"/>
      <c r="B558" s="2"/>
      <c r="C558" s="2"/>
      <c r="D558" s="2"/>
      <c r="E558" s="2"/>
      <c r="F558" s="2"/>
      <c r="G558" s="2"/>
      <c r="H558" s="2"/>
      <c r="I558" s="2"/>
      <c r="J558" s="538"/>
      <c r="K558" s="2"/>
      <c r="L558" s="2"/>
      <c r="M558" s="2"/>
      <c r="N558" s="2"/>
      <c r="O558" s="2"/>
      <c r="P558" s="2"/>
      <c r="Q558" s="2"/>
      <c r="R558" s="2"/>
      <c r="S558" s="2"/>
      <c r="T558" s="191"/>
    </row>
    <row r="559" spans="1:24" x14ac:dyDescent="0.25">
      <c r="A559" s="540" t="s">
        <v>5</v>
      </c>
      <c r="B559" s="541"/>
      <c r="C559" s="542" t="s">
        <v>6</v>
      </c>
      <c r="D559" s="544" t="s">
        <v>7</v>
      </c>
      <c r="E559" s="545"/>
      <c r="F559" s="545"/>
      <c r="G559" s="546"/>
      <c r="H559" s="544" t="s">
        <v>8</v>
      </c>
      <c r="I559" s="546"/>
      <c r="J559" s="538"/>
      <c r="K559" s="540" t="s">
        <v>5</v>
      </c>
      <c r="L559" s="541"/>
      <c r="M559" s="542" t="s">
        <v>6</v>
      </c>
      <c r="N559" s="544" t="s">
        <v>7</v>
      </c>
      <c r="O559" s="545"/>
      <c r="P559" s="545"/>
      <c r="Q559" s="546"/>
      <c r="R559" s="544" t="s">
        <v>8</v>
      </c>
      <c r="S559" s="546"/>
      <c r="T559" s="191"/>
    </row>
    <row r="560" spans="1:24" ht="15.75" thickBot="1" x14ac:dyDescent="0.3">
      <c r="A560" s="547"/>
      <c r="B560" s="548"/>
      <c r="C560" s="543"/>
      <c r="D560" s="110" t="s">
        <v>9</v>
      </c>
      <c r="E560" s="111" t="s">
        <v>10</v>
      </c>
      <c r="F560" s="111" t="s">
        <v>11</v>
      </c>
      <c r="G560" s="112" t="s">
        <v>12</v>
      </c>
      <c r="H560" s="113" t="s">
        <v>13</v>
      </c>
      <c r="I560" s="114" t="s">
        <v>14</v>
      </c>
      <c r="J560" s="539"/>
      <c r="K560" s="547"/>
      <c r="L560" s="548"/>
      <c r="M560" s="543"/>
      <c r="N560" s="110" t="s">
        <v>9</v>
      </c>
      <c r="O560" s="111" t="s">
        <v>10</v>
      </c>
      <c r="P560" s="111" t="s">
        <v>11</v>
      </c>
      <c r="Q560" s="112" t="s">
        <v>12</v>
      </c>
      <c r="R560" s="113" t="s">
        <v>13</v>
      </c>
      <c r="S560" s="114" t="s">
        <v>14</v>
      </c>
      <c r="T560" s="191"/>
    </row>
    <row r="561" spans="1:25" ht="15.75" thickBot="1" x14ac:dyDescent="0.3">
      <c r="A561" s="7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191"/>
    </row>
    <row r="562" spans="1:25" x14ac:dyDescent="0.25">
      <c r="A562" s="555" t="s">
        <v>251</v>
      </c>
      <c r="B562" s="556"/>
      <c r="C562" s="3">
        <v>1</v>
      </c>
      <c r="D562" s="213">
        <v>100</v>
      </c>
      <c r="E562" s="214">
        <v>35</v>
      </c>
      <c r="F562" s="214">
        <v>2</v>
      </c>
      <c r="G562" s="32">
        <f t="shared" ref="G562:G565" si="1539">D562+E562</f>
        <v>135</v>
      </c>
      <c r="H562" s="33">
        <f t="shared" ref="H562:H565" si="1540">IF(AND(G562=Q562,G562&gt;1),0.5,IF(G562&gt;Q562,1,0))</f>
        <v>0</v>
      </c>
      <c r="I562" s="8"/>
      <c r="J562" s="2"/>
      <c r="K562" s="555" t="s">
        <v>249</v>
      </c>
      <c r="L562" s="556"/>
      <c r="M562" s="3">
        <v>1</v>
      </c>
      <c r="N562" s="213">
        <v>86</v>
      </c>
      <c r="O562" s="214">
        <v>52</v>
      </c>
      <c r="P562" s="214">
        <v>0</v>
      </c>
      <c r="Q562" s="32">
        <f t="shared" ref="Q562" si="1541">SUM(N562:O562)</f>
        <v>138</v>
      </c>
      <c r="R562" s="33">
        <f t="shared" ref="R562:R565" si="1542">IF(AND(Q562=G562,Q562&gt;1),0.5,IF(Q562&gt;G562,1,0))</f>
        <v>1</v>
      </c>
      <c r="S562" s="8"/>
      <c r="U562" s="195" t="s">
        <v>124</v>
      </c>
      <c r="V562" s="195">
        <f t="shared" ref="V562" si="1543">G562</f>
        <v>135</v>
      </c>
      <c r="W562" s="195">
        <f t="shared" ref="W562" si="1544">G563</f>
        <v>131</v>
      </c>
      <c r="X562" s="195">
        <f t="shared" ref="X562" si="1545">G564</f>
        <v>120</v>
      </c>
      <c r="Y562" s="195">
        <f t="shared" ref="Y562" si="1546">G565</f>
        <v>143</v>
      </c>
    </row>
    <row r="563" spans="1:25" x14ac:dyDescent="0.25">
      <c r="A563" s="557"/>
      <c r="B563" s="558"/>
      <c r="C563" s="4">
        <v>2</v>
      </c>
      <c r="D563" s="215">
        <v>87</v>
      </c>
      <c r="E563" s="216">
        <v>44</v>
      </c>
      <c r="F563" s="216">
        <v>2</v>
      </c>
      <c r="G563" s="34">
        <f t="shared" si="1539"/>
        <v>131</v>
      </c>
      <c r="H563" s="35">
        <f t="shared" si="1540"/>
        <v>1</v>
      </c>
      <c r="I563" s="8"/>
      <c r="J563" s="2"/>
      <c r="K563" s="557"/>
      <c r="L563" s="558"/>
      <c r="M563" s="4">
        <v>2</v>
      </c>
      <c r="N563" s="215">
        <v>84</v>
      </c>
      <c r="O563" s="216">
        <v>35</v>
      </c>
      <c r="P563" s="216">
        <v>2</v>
      </c>
      <c r="Q563" s="34">
        <f t="shared" ref="Q563:Q565" si="1547">SUM(N563:O563)</f>
        <v>119</v>
      </c>
      <c r="R563" s="35">
        <f t="shared" si="1542"/>
        <v>0</v>
      </c>
      <c r="S563" s="8"/>
      <c r="U563" s="195" t="s">
        <v>125</v>
      </c>
      <c r="V563" s="195">
        <f t="shared" ref="V563" si="1548">G567</f>
        <v>125</v>
      </c>
      <c r="W563" s="195">
        <f t="shared" ref="W563" si="1549">G568</f>
        <v>148</v>
      </c>
      <c r="X563" s="195">
        <f t="shared" ref="X563" si="1550">G569</f>
        <v>118</v>
      </c>
      <c r="Y563" s="195">
        <f t="shared" ref="Y563" si="1551">G570</f>
        <v>138</v>
      </c>
    </row>
    <row r="564" spans="1:25" ht="15.75" thickBot="1" x14ac:dyDescent="0.3">
      <c r="A564" s="549" t="s">
        <v>257</v>
      </c>
      <c r="B564" s="550"/>
      <c r="C564" s="4">
        <v>3</v>
      </c>
      <c r="D564" s="215">
        <v>77</v>
      </c>
      <c r="E564" s="216">
        <v>43</v>
      </c>
      <c r="F564" s="216">
        <v>1</v>
      </c>
      <c r="G564" s="34">
        <f t="shared" si="1539"/>
        <v>120</v>
      </c>
      <c r="H564" s="35">
        <f t="shared" si="1540"/>
        <v>0</v>
      </c>
      <c r="I564" s="13">
        <f t="shared" ref="I564" si="1552">H566*1000+G566</f>
        <v>2529</v>
      </c>
      <c r="J564" s="2"/>
      <c r="K564" s="549" t="s">
        <v>250</v>
      </c>
      <c r="L564" s="550"/>
      <c r="M564" s="4">
        <v>3</v>
      </c>
      <c r="N564" s="215">
        <v>87</v>
      </c>
      <c r="O564" s="216">
        <v>35</v>
      </c>
      <c r="P564" s="216">
        <v>3</v>
      </c>
      <c r="Q564" s="34">
        <f t="shared" si="1547"/>
        <v>122</v>
      </c>
      <c r="R564" s="35">
        <f t="shared" si="1542"/>
        <v>1</v>
      </c>
      <c r="S564" s="13">
        <f t="shared" ref="S564" si="1553">R566*1000+Q566</f>
        <v>2507</v>
      </c>
      <c r="T564" s="191"/>
      <c r="U564" s="195" t="s">
        <v>126</v>
      </c>
      <c r="V564" s="195">
        <f t="shared" ref="V564" si="1554">Q562</f>
        <v>138</v>
      </c>
      <c r="W564" s="195">
        <f t="shared" ref="W564" si="1555">Q563</f>
        <v>119</v>
      </c>
      <c r="X564" s="195">
        <f t="shared" ref="X564" si="1556">Q564</f>
        <v>122</v>
      </c>
      <c r="Y564" s="195">
        <f t="shared" ref="Y564" si="1557">Q565</f>
        <v>128</v>
      </c>
    </row>
    <row r="565" spans="1:25" x14ac:dyDescent="0.25">
      <c r="A565" s="551"/>
      <c r="B565" s="552"/>
      <c r="C565" s="5">
        <v>4</v>
      </c>
      <c r="D565" s="217">
        <v>95</v>
      </c>
      <c r="E565" s="218">
        <v>48</v>
      </c>
      <c r="F565" s="218">
        <v>0</v>
      </c>
      <c r="G565" s="36">
        <f t="shared" si="1539"/>
        <v>143</v>
      </c>
      <c r="H565" s="35">
        <f t="shared" si="1540"/>
        <v>1</v>
      </c>
      <c r="I565" s="521">
        <f t="shared" ref="I565" si="1558">IF(AND(I564=S564,I564&gt;0.1),1,IF(I564&gt;S564,2,0))</f>
        <v>2</v>
      </c>
      <c r="J565" s="2"/>
      <c r="K565" s="551"/>
      <c r="L565" s="552"/>
      <c r="M565" s="5">
        <v>4</v>
      </c>
      <c r="N565" s="217">
        <v>85</v>
      </c>
      <c r="O565" s="218">
        <v>43</v>
      </c>
      <c r="P565" s="218">
        <v>2</v>
      </c>
      <c r="Q565" s="34">
        <f t="shared" si="1547"/>
        <v>128</v>
      </c>
      <c r="R565" s="39">
        <f t="shared" si="1542"/>
        <v>0</v>
      </c>
      <c r="S565" s="521">
        <f t="shared" ref="S565" si="1559">IF(AND(S564=I564,S564&gt;0.1),1,IF(S564&gt;I564,2,0))</f>
        <v>0</v>
      </c>
      <c r="T565" s="191"/>
      <c r="U565" s="195" t="s">
        <v>127</v>
      </c>
      <c r="V565" s="195">
        <f t="shared" ref="V565" si="1560">Q567</f>
        <v>124</v>
      </c>
      <c r="W565" s="195">
        <f t="shared" ref="W565" si="1561">Q568</f>
        <v>128</v>
      </c>
      <c r="X565" s="195">
        <f t="shared" ref="X565" si="1562">Q569</f>
        <v>99</v>
      </c>
      <c r="Y565" s="195">
        <f t="shared" ref="Y565" si="1563">Q570</f>
        <v>129</v>
      </c>
    </row>
    <row r="566" spans="1:25" ht="16.5" thickBot="1" x14ac:dyDescent="0.3">
      <c r="A566" s="553"/>
      <c r="B566" s="554"/>
      <c r="C566" s="221" t="s">
        <v>12</v>
      </c>
      <c r="D566" s="222">
        <v>359</v>
      </c>
      <c r="E566" s="223">
        <v>170</v>
      </c>
      <c r="F566" s="223">
        <v>5</v>
      </c>
      <c r="G566" s="29">
        <f t="shared" ref="G566:H566" si="1564">SUM(G562:G565)</f>
        <v>529</v>
      </c>
      <c r="H566" s="30">
        <f t="shared" si="1564"/>
        <v>2</v>
      </c>
      <c r="I566" s="522">
        <f t="shared" ref="I566" si="1565">IF(AND(G566=N566,G566&gt;1),1,IF(G566&gt;N566,2,0))</f>
        <v>2</v>
      </c>
      <c r="J566" s="2"/>
      <c r="K566" s="553"/>
      <c r="L566" s="554"/>
      <c r="M566" s="221" t="s">
        <v>12</v>
      </c>
      <c r="N566" s="222">
        <v>342</v>
      </c>
      <c r="O566" s="223">
        <v>165</v>
      </c>
      <c r="P566" s="223">
        <v>7</v>
      </c>
      <c r="Q566" s="31">
        <f t="shared" ref="Q566:R566" si="1566">SUM(Q562:Q565)</f>
        <v>507</v>
      </c>
      <c r="R566" s="30">
        <f t="shared" si="1566"/>
        <v>2</v>
      </c>
      <c r="S566" s="522">
        <f t="shared" ref="S566" si="1567">IF(AND(Q566=J566,Q566&gt;1),1,IF(Q566&gt;J566,2,0))</f>
        <v>2</v>
      </c>
      <c r="T566" s="191"/>
    </row>
    <row r="567" spans="1:25" x14ac:dyDescent="0.25">
      <c r="A567" s="555" t="s">
        <v>253</v>
      </c>
      <c r="B567" s="556"/>
      <c r="C567" s="3">
        <v>1</v>
      </c>
      <c r="D567" s="213">
        <v>89</v>
      </c>
      <c r="E567" s="214">
        <v>36</v>
      </c>
      <c r="F567" s="214">
        <v>2</v>
      </c>
      <c r="G567" s="37">
        <f t="shared" ref="G567" si="1568">SUM(D567:E567)</f>
        <v>125</v>
      </c>
      <c r="H567" s="33">
        <f t="shared" ref="H567:H570" si="1569">IF(AND(G567=Q567,G567&gt;1),0.5,IF(G567&gt;Q567,1,0))</f>
        <v>1</v>
      </c>
      <c r="I567" s="8"/>
      <c r="J567" s="2"/>
      <c r="K567" s="555" t="s">
        <v>231</v>
      </c>
      <c r="L567" s="556"/>
      <c r="M567" s="3">
        <v>1</v>
      </c>
      <c r="N567" s="213">
        <v>88</v>
      </c>
      <c r="O567" s="214">
        <v>36</v>
      </c>
      <c r="P567" s="214">
        <v>1</v>
      </c>
      <c r="Q567" s="32">
        <f t="shared" ref="Q567:Q570" si="1570">N567+O567</f>
        <v>124</v>
      </c>
      <c r="R567" s="33">
        <f t="shared" ref="R567:R570" si="1571">IF(AND(Q567=G567,Q567&gt;1),0.5,IF(Q567&gt;G567,1,0))</f>
        <v>0</v>
      </c>
      <c r="S567" s="8"/>
      <c r="T567" s="191"/>
      <c r="U567" s="200" t="s">
        <v>92</v>
      </c>
      <c r="V567" s="201" t="s">
        <v>93</v>
      </c>
      <c r="W567" s="200" t="s">
        <v>93</v>
      </c>
      <c r="X567" s="201" t="s">
        <v>92</v>
      </c>
    </row>
    <row r="568" spans="1:25" x14ac:dyDescent="0.25">
      <c r="A568" s="557"/>
      <c r="B568" s="558"/>
      <c r="C568" s="4">
        <v>2</v>
      </c>
      <c r="D568" s="215">
        <v>95</v>
      </c>
      <c r="E568" s="216">
        <v>53</v>
      </c>
      <c r="F568" s="216">
        <v>0</v>
      </c>
      <c r="G568" s="34">
        <f t="shared" ref="G568:G570" si="1572">SUM(D568:E568)</f>
        <v>148</v>
      </c>
      <c r="H568" s="35">
        <f t="shared" si="1569"/>
        <v>1</v>
      </c>
      <c r="I568" s="8"/>
      <c r="J568" s="2"/>
      <c r="K568" s="557"/>
      <c r="L568" s="558"/>
      <c r="M568" s="4">
        <v>2</v>
      </c>
      <c r="N568" s="215">
        <v>86</v>
      </c>
      <c r="O568" s="216">
        <v>42</v>
      </c>
      <c r="P568" s="216">
        <v>3</v>
      </c>
      <c r="Q568" s="34">
        <f t="shared" si="1570"/>
        <v>128</v>
      </c>
      <c r="R568" s="35">
        <f t="shared" si="1571"/>
        <v>0</v>
      </c>
      <c r="S568" s="8"/>
      <c r="T568" s="191"/>
      <c r="U568" s="202">
        <f t="shared" ref="U568" si="1573">I573</f>
        <v>6</v>
      </c>
      <c r="V568" s="203">
        <f t="shared" ref="V568" si="1574">S573</f>
        <v>0</v>
      </c>
      <c r="W568" s="202">
        <f t="shared" ref="W568" si="1575">S573</f>
        <v>0</v>
      </c>
      <c r="X568" s="203">
        <f t="shared" ref="X568" si="1576">I573</f>
        <v>6</v>
      </c>
    </row>
    <row r="569" spans="1:25" ht="15.75" thickBot="1" x14ac:dyDescent="0.3">
      <c r="A569" s="549" t="s">
        <v>254</v>
      </c>
      <c r="B569" s="550"/>
      <c r="C569" s="4">
        <v>3</v>
      </c>
      <c r="D569" s="215">
        <v>91</v>
      </c>
      <c r="E569" s="216">
        <v>27</v>
      </c>
      <c r="F569" s="216">
        <v>4</v>
      </c>
      <c r="G569" s="34">
        <f t="shared" si="1572"/>
        <v>118</v>
      </c>
      <c r="H569" s="35">
        <f t="shared" si="1569"/>
        <v>1</v>
      </c>
      <c r="I569" s="13">
        <f t="shared" ref="I569" si="1577">H571*1000+G571</f>
        <v>4529</v>
      </c>
      <c r="J569" s="2"/>
      <c r="K569" s="549" t="s">
        <v>232</v>
      </c>
      <c r="L569" s="550"/>
      <c r="M569" s="4">
        <v>3</v>
      </c>
      <c r="N569" s="215">
        <v>73</v>
      </c>
      <c r="O569" s="216">
        <v>26</v>
      </c>
      <c r="P569" s="216">
        <v>5</v>
      </c>
      <c r="Q569" s="34">
        <f t="shared" si="1570"/>
        <v>99</v>
      </c>
      <c r="R569" s="35">
        <f t="shared" si="1571"/>
        <v>0</v>
      </c>
      <c r="S569" s="13">
        <f t="shared" ref="S569" si="1578">R571*1000+Q571</f>
        <v>480</v>
      </c>
      <c r="T569" s="191"/>
      <c r="U569" s="202">
        <f t="shared" ref="U569" si="1579">H573</f>
        <v>6</v>
      </c>
      <c r="V569" s="203">
        <f t="shared" ref="V569" si="1580">R573</f>
        <v>2</v>
      </c>
      <c r="W569" s="202">
        <f t="shared" ref="W569" si="1581">R573</f>
        <v>2</v>
      </c>
      <c r="X569" s="203">
        <f t="shared" ref="X569" si="1582">H573</f>
        <v>6</v>
      </c>
    </row>
    <row r="570" spans="1:25" x14ac:dyDescent="0.25">
      <c r="A570" s="551"/>
      <c r="B570" s="552"/>
      <c r="C570" s="5">
        <v>4</v>
      </c>
      <c r="D570" s="217">
        <v>87</v>
      </c>
      <c r="E570" s="218">
        <v>51</v>
      </c>
      <c r="F570" s="218">
        <v>1</v>
      </c>
      <c r="G570" s="38">
        <f t="shared" si="1572"/>
        <v>138</v>
      </c>
      <c r="H570" s="35">
        <f t="shared" si="1569"/>
        <v>1</v>
      </c>
      <c r="I570" s="521">
        <f t="shared" ref="I570" si="1583">IF(AND(I569=S569,I569&gt;0.1),1,IF(I569&gt;S569,2,0))</f>
        <v>2</v>
      </c>
      <c r="J570" s="2"/>
      <c r="K570" s="551"/>
      <c r="L570" s="552"/>
      <c r="M570" s="5">
        <v>4</v>
      </c>
      <c r="N570" s="217">
        <v>94</v>
      </c>
      <c r="O570" s="218">
        <v>35</v>
      </c>
      <c r="P570" s="218">
        <v>2</v>
      </c>
      <c r="Q570" s="34">
        <f t="shared" si="1570"/>
        <v>129</v>
      </c>
      <c r="R570" s="39">
        <f t="shared" si="1571"/>
        <v>0</v>
      </c>
      <c r="S570" s="521">
        <f t="shared" ref="S570" si="1584">IF(AND(S569=I569,S569&gt;0.1),1,IF(S569&gt;I569,2,0))</f>
        <v>0</v>
      </c>
      <c r="T570" s="191"/>
      <c r="U570" s="204">
        <f t="shared" ref="U570" si="1585">G573</f>
        <v>1058</v>
      </c>
      <c r="V570" s="205">
        <f t="shared" ref="V570" si="1586">Q573</f>
        <v>987</v>
      </c>
      <c r="W570" s="204">
        <f t="shared" ref="W570" si="1587">Q573</f>
        <v>987</v>
      </c>
      <c r="X570" s="205">
        <f t="shared" ref="X570" si="1588">G573</f>
        <v>1058</v>
      </c>
    </row>
    <row r="571" spans="1:25" ht="16.5" thickBot="1" x14ac:dyDescent="0.3">
      <c r="A571" s="553"/>
      <c r="B571" s="554"/>
      <c r="C571" s="221" t="s">
        <v>12</v>
      </c>
      <c r="D571" s="222">
        <v>362</v>
      </c>
      <c r="E571" s="223">
        <v>167</v>
      </c>
      <c r="F571" s="223">
        <v>7</v>
      </c>
      <c r="G571" s="31">
        <f t="shared" ref="G571:H571" si="1589">SUM(G567:G570)</f>
        <v>529</v>
      </c>
      <c r="H571" s="30">
        <f t="shared" si="1589"/>
        <v>4</v>
      </c>
      <c r="I571" s="522">
        <f t="shared" ref="I571" si="1590">IF(AND(G571=N571,G571&gt;1),1,IF(G571&gt;N571,2,0))</f>
        <v>2</v>
      </c>
      <c r="J571" s="2"/>
      <c r="K571" s="553"/>
      <c r="L571" s="554"/>
      <c r="M571" s="221" t="s">
        <v>12</v>
      </c>
      <c r="N571" s="222">
        <v>341</v>
      </c>
      <c r="O571" s="223">
        <v>139</v>
      </c>
      <c r="P571" s="223">
        <v>11</v>
      </c>
      <c r="Q571" s="40">
        <f t="shared" ref="Q571:R571" si="1591">SUM(Q567:Q570)</f>
        <v>480</v>
      </c>
      <c r="R571" s="30">
        <f t="shared" si="1591"/>
        <v>0</v>
      </c>
      <c r="S571" s="522">
        <f t="shared" ref="S571" si="1592">IF(AND(Q571=X571,Q571&gt;1),1,IF(Q571&gt;X571,2,0))</f>
        <v>2</v>
      </c>
      <c r="T571" s="191"/>
    </row>
    <row r="572" spans="1:25" ht="15.75" thickBot="1" x14ac:dyDescent="0.3">
      <c r="A572" s="7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191"/>
    </row>
    <row r="573" spans="1:25" ht="21" thickBot="1" x14ac:dyDescent="0.3">
      <c r="A573" s="17"/>
      <c r="B573" s="18"/>
      <c r="C573" s="19" t="s">
        <v>15</v>
      </c>
      <c r="D573" s="20">
        <f t="shared" ref="D573:H573" si="1593">D566+D571</f>
        <v>721</v>
      </c>
      <c r="E573" s="21">
        <f t="shared" si="1593"/>
        <v>337</v>
      </c>
      <c r="F573" s="21">
        <f t="shared" si="1593"/>
        <v>12</v>
      </c>
      <c r="G573" s="22">
        <f t="shared" si="1593"/>
        <v>1058</v>
      </c>
      <c r="H573" s="22">
        <f t="shared" si="1593"/>
        <v>6</v>
      </c>
      <c r="I573" s="23">
        <f t="shared" ref="I573" si="1594">I565+I570+J573</f>
        <v>6</v>
      </c>
      <c r="J573" s="206">
        <f t="shared" ref="J573" si="1595">IF(AND(G573=Q573,G573&gt;0.1),1,IF(G573&gt;Q573,2,0))</f>
        <v>2</v>
      </c>
      <c r="K573" s="17"/>
      <c r="L573" s="18"/>
      <c r="M573" s="24" t="s">
        <v>15</v>
      </c>
      <c r="N573" s="20">
        <f t="shared" ref="N573:R573" si="1596">N566+N571</f>
        <v>683</v>
      </c>
      <c r="O573" s="21">
        <f t="shared" si="1596"/>
        <v>304</v>
      </c>
      <c r="P573" s="21">
        <f t="shared" si="1596"/>
        <v>18</v>
      </c>
      <c r="Q573" s="22">
        <f t="shared" si="1596"/>
        <v>987</v>
      </c>
      <c r="R573" s="22">
        <f t="shared" si="1596"/>
        <v>2</v>
      </c>
      <c r="S573" s="25">
        <f t="shared" ref="S573" si="1597">S565+S570+T573</f>
        <v>0</v>
      </c>
      <c r="T573" s="206">
        <f t="shared" ref="T573" si="1598">IF(AND(Q573=G573,Q573&gt;0.1),1,IF(Q573&gt;G573,2,0))</f>
        <v>0</v>
      </c>
    </row>
    <row r="574" spans="1:25" ht="15.75" thickBot="1" x14ac:dyDescent="0.3">
      <c r="A574" s="7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191"/>
    </row>
    <row r="575" spans="1:25" ht="21" thickBot="1" x14ac:dyDescent="0.3">
      <c r="A575" s="109" t="s">
        <v>19</v>
      </c>
      <c r="B575" s="9" t="s">
        <v>16</v>
      </c>
      <c r="C575" s="515"/>
      <c r="D575" s="515"/>
      <c r="E575" s="515"/>
      <c r="F575" s="10"/>
      <c r="G575" s="516" t="s">
        <v>17</v>
      </c>
      <c r="H575" s="516"/>
      <c r="I575" s="23">
        <f t="shared" ref="I575" si="1599">IF(AND(I573=S573,I573&gt;0.1),1,IF(I573&gt;S573,2,0))</f>
        <v>2</v>
      </c>
      <c r="J575" s="12"/>
      <c r="K575" s="14" t="s">
        <v>19</v>
      </c>
      <c r="L575" s="9" t="s">
        <v>20</v>
      </c>
      <c r="M575" s="515"/>
      <c r="N575" s="515"/>
      <c r="O575" s="515"/>
      <c r="P575" s="10"/>
      <c r="Q575" s="516" t="s">
        <v>17</v>
      </c>
      <c r="R575" s="516"/>
      <c r="S575" s="23">
        <f t="shared" ref="S575" si="1600">IF(AND(S573=I573,S573&gt;0.1),1,IF(S573&gt;I573,2,0))</f>
        <v>0</v>
      </c>
      <c r="T575" s="191"/>
    </row>
    <row r="576" spans="1:25" ht="23.25" x14ac:dyDescent="0.35">
      <c r="A576" s="6"/>
      <c r="B576" s="523" t="s">
        <v>18</v>
      </c>
      <c r="C576" s="523"/>
      <c r="D576" s="524" t="s">
        <v>0</v>
      </c>
      <c r="E576" s="524"/>
      <c r="F576" s="524"/>
      <c r="G576" s="524"/>
      <c r="H576" s="524"/>
      <c r="I576" s="524"/>
      <c r="J576" s="94">
        <v>27</v>
      </c>
      <c r="K576" s="190" t="s">
        <v>1</v>
      </c>
      <c r="L576" s="525" t="s">
        <v>21</v>
      </c>
      <c r="M576" s="525"/>
      <c r="N576" s="525"/>
      <c r="O576" s="526" t="s">
        <v>2</v>
      </c>
      <c r="P576" s="526"/>
      <c r="Q576" s="527">
        <v>43236</v>
      </c>
      <c r="R576" s="528"/>
      <c r="S576" s="528"/>
      <c r="T576" s="191"/>
    </row>
    <row r="577" spans="1:25" ht="24" thickBot="1" x14ac:dyDescent="0.3">
      <c r="A577" s="7"/>
      <c r="B577" s="16"/>
      <c r="C577" s="16"/>
      <c r="D577" s="15"/>
      <c r="E577" s="15"/>
      <c r="F577" s="15"/>
      <c r="G577" s="15"/>
      <c r="H577" s="15"/>
      <c r="I577" s="15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191"/>
    </row>
    <row r="578" spans="1:25" ht="18.75" thickBot="1" x14ac:dyDescent="0.3">
      <c r="A578" s="1" t="s">
        <v>3</v>
      </c>
      <c r="B578" s="535" t="s">
        <v>140</v>
      </c>
      <c r="C578" s="535"/>
      <c r="D578" s="535"/>
      <c r="E578" s="535"/>
      <c r="F578" s="535"/>
      <c r="G578" s="535"/>
      <c r="H578" s="535"/>
      <c r="I578" s="536"/>
      <c r="J578" s="537">
        <f t="shared" ref="J578" si="1601">G594-Q594</f>
        <v>79</v>
      </c>
      <c r="K578" s="11" t="s">
        <v>4</v>
      </c>
      <c r="L578" s="535" t="s">
        <v>128</v>
      </c>
      <c r="M578" s="535"/>
      <c r="N578" s="535"/>
      <c r="O578" s="535"/>
      <c r="P578" s="535"/>
      <c r="Q578" s="535"/>
      <c r="R578" s="535"/>
      <c r="S578" s="536"/>
      <c r="T578" s="191"/>
    </row>
    <row r="579" spans="1:25" ht="15.75" thickBot="1" x14ac:dyDescent="0.3">
      <c r="A579" s="7"/>
      <c r="B579" s="2"/>
      <c r="C579" s="2"/>
      <c r="D579" s="2"/>
      <c r="E579" s="2"/>
      <c r="F579" s="2"/>
      <c r="G579" s="2"/>
      <c r="H579" s="2"/>
      <c r="I579" s="2"/>
      <c r="J579" s="538"/>
      <c r="K579" s="2"/>
      <c r="L579" s="2"/>
      <c r="M579" s="2"/>
      <c r="N579" s="2"/>
      <c r="O579" s="2"/>
      <c r="P579" s="2"/>
      <c r="Q579" s="2"/>
      <c r="R579" s="2"/>
      <c r="S579" s="2"/>
      <c r="T579" s="191"/>
    </row>
    <row r="580" spans="1:25" x14ac:dyDescent="0.25">
      <c r="A580" s="540" t="s">
        <v>5</v>
      </c>
      <c r="B580" s="541"/>
      <c r="C580" s="542" t="s">
        <v>6</v>
      </c>
      <c r="D580" s="544" t="s">
        <v>7</v>
      </c>
      <c r="E580" s="545"/>
      <c r="F580" s="545"/>
      <c r="G580" s="546"/>
      <c r="H580" s="544" t="s">
        <v>8</v>
      </c>
      <c r="I580" s="546"/>
      <c r="J580" s="538"/>
      <c r="K580" s="540" t="s">
        <v>5</v>
      </c>
      <c r="L580" s="541"/>
      <c r="M580" s="542" t="s">
        <v>6</v>
      </c>
      <c r="N580" s="544" t="s">
        <v>7</v>
      </c>
      <c r="O580" s="545"/>
      <c r="P580" s="545"/>
      <c r="Q580" s="546"/>
      <c r="R580" s="544" t="s">
        <v>8</v>
      </c>
      <c r="S580" s="546"/>
      <c r="T580" s="191"/>
    </row>
    <row r="581" spans="1:25" ht="15.75" thickBot="1" x14ac:dyDescent="0.3">
      <c r="A581" s="547"/>
      <c r="B581" s="548"/>
      <c r="C581" s="543"/>
      <c r="D581" s="110" t="s">
        <v>9</v>
      </c>
      <c r="E581" s="111" t="s">
        <v>10</v>
      </c>
      <c r="F581" s="111" t="s">
        <v>11</v>
      </c>
      <c r="G581" s="112" t="s">
        <v>12</v>
      </c>
      <c r="H581" s="113" t="s">
        <v>13</v>
      </c>
      <c r="I581" s="114" t="s">
        <v>14</v>
      </c>
      <c r="J581" s="539"/>
      <c r="K581" s="547"/>
      <c r="L581" s="548"/>
      <c r="M581" s="543"/>
      <c r="N581" s="110" t="s">
        <v>9</v>
      </c>
      <c r="O581" s="111" t="s">
        <v>10</v>
      </c>
      <c r="P581" s="111" t="s">
        <v>11</v>
      </c>
      <c r="Q581" s="112" t="s">
        <v>12</v>
      </c>
      <c r="R581" s="113" t="s">
        <v>13</v>
      </c>
      <c r="S581" s="114" t="s">
        <v>14</v>
      </c>
      <c r="T581" s="191"/>
    </row>
    <row r="582" spans="1:25" ht="15.75" thickBot="1" x14ac:dyDescent="0.3">
      <c r="A582" s="7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191"/>
    </row>
    <row r="583" spans="1:25" x14ac:dyDescent="0.25">
      <c r="A583" s="555" t="s">
        <v>220</v>
      </c>
      <c r="B583" s="556"/>
      <c r="C583" s="3">
        <v>1</v>
      </c>
      <c r="D583" s="213">
        <v>79</v>
      </c>
      <c r="E583" s="214">
        <v>35</v>
      </c>
      <c r="F583" s="214">
        <v>2</v>
      </c>
      <c r="G583" s="32">
        <f t="shared" ref="G583:G586" si="1602">D583+E583</f>
        <v>114</v>
      </c>
      <c r="H583" s="33">
        <f t="shared" ref="H583:H586" si="1603">IF(AND(G583=Q583,G583&gt;1),0.5,IF(G583&gt;Q583,1,0))</f>
        <v>0</v>
      </c>
      <c r="I583" s="8"/>
      <c r="J583" s="2"/>
      <c r="K583" s="555" t="s">
        <v>202</v>
      </c>
      <c r="L583" s="556"/>
      <c r="M583" s="3">
        <v>1</v>
      </c>
      <c r="N583" s="213">
        <v>86</v>
      </c>
      <c r="O583" s="214">
        <v>35</v>
      </c>
      <c r="P583" s="214">
        <v>2</v>
      </c>
      <c r="Q583" s="32">
        <f t="shared" ref="Q583" si="1604">SUM(N583:O583)</f>
        <v>121</v>
      </c>
      <c r="R583" s="33">
        <f t="shared" ref="R583:R586" si="1605">IF(AND(Q583=G583,Q583&gt;1),0.5,IF(Q583&gt;G583,1,0))</f>
        <v>1</v>
      </c>
      <c r="S583" s="8"/>
      <c r="U583" s="195" t="s">
        <v>124</v>
      </c>
      <c r="V583" s="195">
        <f t="shared" ref="V583" si="1606">G583</f>
        <v>114</v>
      </c>
      <c r="W583" s="195">
        <f t="shared" ref="W583" si="1607">G584</f>
        <v>129</v>
      </c>
      <c r="X583" s="195">
        <f t="shared" ref="X583" si="1608">G585</f>
        <v>110</v>
      </c>
      <c r="Y583" s="195">
        <f t="shared" ref="Y583" si="1609">G586</f>
        <v>110</v>
      </c>
    </row>
    <row r="584" spans="1:25" x14ac:dyDescent="0.25">
      <c r="A584" s="557"/>
      <c r="B584" s="558"/>
      <c r="C584" s="4">
        <v>2</v>
      </c>
      <c r="D584" s="215">
        <v>94</v>
      </c>
      <c r="E584" s="216">
        <v>35</v>
      </c>
      <c r="F584" s="216">
        <v>2</v>
      </c>
      <c r="G584" s="34">
        <f t="shared" si="1602"/>
        <v>129</v>
      </c>
      <c r="H584" s="35">
        <f t="shared" si="1603"/>
        <v>1</v>
      </c>
      <c r="I584" s="8"/>
      <c r="J584" s="2"/>
      <c r="K584" s="557"/>
      <c r="L584" s="558"/>
      <c r="M584" s="4">
        <v>2</v>
      </c>
      <c r="N584" s="215">
        <v>77</v>
      </c>
      <c r="O584" s="216">
        <v>14</v>
      </c>
      <c r="P584" s="216">
        <v>7</v>
      </c>
      <c r="Q584" s="34">
        <f t="shared" ref="Q584:Q586" si="1610">SUM(N584:O584)</f>
        <v>91</v>
      </c>
      <c r="R584" s="35">
        <f t="shared" si="1605"/>
        <v>0</v>
      </c>
      <c r="S584" s="8"/>
      <c r="U584" s="195" t="s">
        <v>125</v>
      </c>
      <c r="V584" s="195">
        <f t="shared" ref="V584" si="1611">G588</f>
        <v>110</v>
      </c>
      <c r="W584" s="195">
        <f t="shared" ref="W584" si="1612">G589</f>
        <v>134</v>
      </c>
      <c r="X584" s="195">
        <f t="shared" ref="X584" si="1613">G590</f>
        <v>130</v>
      </c>
      <c r="Y584" s="195">
        <f t="shared" ref="Y584" si="1614">G591</f>
        <v>90</v>
      </c>
    </row>
    <row r="585" spans="1:25" ht="15.75" thickBot="1" x14ac:dyDescent="0.3">
      <c r="A585" s="549" t="s">
        <v>221</v>
      </c>
      <c r="B585" s="550"/>
      <c r="C585" s="4">
        <v>3</v>
      </c>
      <c r="D585" s="215">
        <v>75</v>
      </c>
      <c r="E585" s="216">
        <v>35</v>
      </c>
      <c r="F585" s="216">
        <v>1</v>
      </c>
      <c r="G585" s="34">
        <f t="shared" si="1602"/>
        <v>110</v>
      </c>
      <c r="H585" s="35">
        <f t="shared" si="1603"/>
        <v>1</v>
      </c>
      <c r="I585" s="13">
        <f t="shared" ref="I585" si="1615">H587*1000+G587</f>
        <v>3463</v>
      </c>
      <c r="J585" s="2"/>
      <c r="K585" s="549" t="s">
        <v>203</v>
      </c>
      <c r="L585" s="550"/>
      <c r="M585" s="4">
        <v>3</v>
      </c>
      <c r="N585" s="215">
        <v>78</v>
      </c>
      <c r="O585" s="216">
        <v>24</v>
      </c>
      <c r="P585" s="216">
        <v>4</v>
      </c>
      <c r="Q585" s="34">
        <f t="shared" si="1610"/>
        <v>102</v>
      </c>
      <c r="R585" s="35">
        <f t="shared" si="1605"/>
        <v>0</v>
      </c>
      <c r="S585" s="13">
        <f t="shared" ref="S585" si="1616">R587*1000+Q587</f>
        <v>1413</v>
      </c>
      <c r="T585" s="191"/>
      <c r="U585" s="195" t="s">
        <v>126</v>
      </c>
      <c r="V585" s="195">
        <f t="shared" ref="V585" si="1617">Q583</f>
        <v>121</v>
      </c>
      <c r="W585" s="195">
        <f t="shared" ref="W585" si="1618">Q584</f>
        <v>91</v>
      </c>
      <c r="X585" s="195">
        <f t="shared" ref="X585" si="1619">Q585</f>
        <v>102</v>
      </c>
      <c r="Y585" s="195">
        <f t="shared" ref="Y585" si="1620">Q586</f>
        <v>99</v>
      </c>
    </row>
    <row r="586" spans="1:25" x14ac:dyDescent="0.25">
      <c r="A586" s="551"/>
      <c r="B586" s="552"/>
      <c r="C586" s="5">
        <v>4</v>
      </c>
      <c r="D586" s="217">
        <v>78</v>
      </c>
      <c r="E586" s="218">
        <v>32</v>
      </c>
      <c r="F586" s="218">
        <v>4</v>
      </c>
      <c r="G586" s="36">
        <f t="shared" si="1602"/>
        <v>110</v>
      </c>
      <c r="H586" s="35">
        <f t="shared" si="1603"/>
        <v>1</v>
      </c>
      <c r="I586" s="521">
        <f t="shared" ref="I586" si="1621">IF(AND(I585=S585,I585&gt;0.1),1,IF(I585&gt;S585,2,0))</f>
        <v>2</v>
      </c>
      <c r="J586" s="2"/>
      <c r="K586" s="551"/>
      <c r="L586" s="552"/>
      <c r="M586" s="5">
        <v>4</v>
      </c>
      <c r="N586" s="217">
        <v>73</v>
      </c>
      <c r="O586" s="218">
        <v>26</v>
      </c>
      <c r="P586" s="218">
        <v>4</v>
      </c>
      <c r="Q586" s="34">
        <f t="shared" si="1610"/>
        <v>99</v>
      </c>
      <c r="R586" s="39">
        <f t="shared" si="1605"/>
        <v>0</v>
      </c>
      <c r="S586" s="521">
        <f t="shared" ref="S586" si="1622">IF(AND(S585=I585,S585&gt;0.1),1,IF(S585&gt;I585,2,0))</f>
        <v>0</v>
      </c>
      <c r="T586" s="191"/>
      <c r="U586" s="195" t="s">
        <v>127</v>
      </c>
      <c r="V586" s="195">
        <f t="shared" ref="V586" si="1623">Q588</f>
        <v>123</v>
      </c>
      <c r="W586" s="195">
        <f t="shared" ref="W586" si="1624">Q589</f>
        <v>111</v>
      </c>
      <c r="X586" s="195">
        <f t="shared" ref="X586" si="1625">Q590</f>
        <v>103</v>
      </c>
      <c r="Y586" s="195">
        <f t="shared" ref="Y586" si="1626">Q591</f>
        <v>98</v>
      </c>
    </row>
    <row r="587" spans="1:25" ht="16.5" thickBot="1" x14ac:dyDescent="0.3">
      <c r="A587" s="529">
        <v>1</v>
      </c>
      <c r="B587" s="530"/>
      <c r="C587" s="26" t="s">
        <v>12</v>
      </c>
      <c r="D587" s="122">
        <f t="shared" ref="D587" si="1627">D583+D584+D585+D586</f>
        <v>326</v>
      </c>
      <c r="E587" s="28">
        <f t="shared" ref="E587:H587" si="1628">SUM(E583:E586)</f>
        <v>137</v>
      </c>
      <c r="F587" s="28">
        <f t="shared" si="1628"/>
        <v>9</v>
      </c>
      <c r="G587" s="29">
        <f t="shared" si="1628"/>
        <v>463</v>
      </c>
      <c r="H587" s="30">
        <f t="shared" si="1628"/>
        <v>3</v>
      </c>
      <c r="I587" s="522">
        <f t="shared" ref="I587" si="1629">IF(AND(G587=N587,G587&gt;1),1,IF(G587&gt;N587,2,0))</f>
        <v>2</v>
      </c>
      <c r="J587" s="2"/>
      <c r="K587" s="529">
        <v>1</v>
      </c>
      <c r="L587" s="530"/>
      <c r="M587" s="26" t="s">
        <v>12</v>
      </c>
      <c r="N587" s="31">
        <f t="shared" ref="N587" si="1630">SUM(N583:N586)</f>
        <v>314</v>
      </c>
      <c r="O587" s="31">
        <f t="shared" ref="O587:R587" si="1631">SUM(O583:O586)</f>
        <v>99</v>
      </c>
      <c r="P587" s="31">
        <f t="shared" si="1631"/>
        <v>17</v>
      </c>
      <c r="Q587" s="31">
        <f t="shared" si="1631"/>
        <v>413</v>
      </c>
      <c r="R587" s="30">
        <f t="shared" si="1631"/>
        <v>1</v>
      </c>
      <c r="S587" s="522">
        <f t="shared" ref="S587" si="1632">IF(AND(Q587=J587,Q587&gt;1),1,IF(Q587&gt;J587,2,0))</f>
        <v>2</v>
      </c>
      <c r="T587" s="191"/>
    </row>
    <row r="588" spans="1:25" x14ac:dyDescent="0.25">
      <c r="A588" s="555" t="s">
        <v>222</v>
      </c>
      <c r="B588" s="556"/>
      <c r="C588" s="3">
        <v>1</v>
      </c>
      <c r="D588" s="213">
        <v>78</v>
      </c>
      <c r="E588" s="214">
        <v>32</v>
      </c>
      <c r="F588" s="214">
        <v>1</v>
      </c>
      <c r="G588" s="37">
        <f t="shared" ref="G588" si="1633">SUM(D588:E588)</f>
        <v>110</v>
      </c>
      <c r="H588" s="33">
        <f t="shared" ref="H588:H591" si="1634">IF(AND(G588=Q588,G588&gt;1),0.5,IF(G588&gt;Q588,1,0))</f>
        <v>0</v>
      </c>
      <c r="I588" s="8"/>
      <c r="J588" s="2"/>
      <c r="K588" s="555" t="s">
        <v>200</v>
      </c>
      <c r="L588" s="556"/>
      <c r="M588" s="3">
        <v>1</v>
      </c>
      <c r="N588" s="213">
        <v>78</v>
      </c>
      <c r="O588" s="214">
        <v>45</v>
      </c>
      <c r="P588" s="214">
        <v>2</v>
      </c>
      <c r="Q588" s="32">
        <f t="shared" ref="Q588:Q591" si="1635">N588+O588</f>
        <v>123</v>
      </c>
      <c r="R588" s="33">
        <f t="shared" ref="R588:R591" si="1636">IF(AND(Q588=G588,Q588&gt;1),0.5,IF(Q588&gt;G588,1,0))</f>
        <v>1</v>
      </c>
      <c r="S588" s="8"/>
      <c r="T588" s="191"/>
      <c r="U588" s="200" t="s">
        <v>92</v>
      </c>
      <c r="V588" s="201" t="s">
        <v>93</v>
      </c>
      <c r="W588" s="200" t="s">
        <v>93</v>
      </c>
      <c r="X588" s="201" t="s">
        <v>92</v>
      </c>
    </row>
    <row r="589" spans="1:25" x14ac:dyDescent="0.25">
      <c r="A589" s="557"/>
      <c r="B589" s="558"/>
      <c r="C589" s="4">
        <v>2</v>
      </c>
      <c r="D589" s="215">
        <v>92</v>
      </c>
      <c r="E589" s="216">
        <v>42</v>
      </c>
      <c r="F589" s="216">
        <v>1</v>
      </c>
      <c r="G589" s="34">
        <f t="shared" ref="G589:G591" si="1637">SUM(D589:E589)</f>
        <v>134</v>
      </c>
      <c r="H589" s="35">
        <f t="shared" si="1634"/>
        <v>1</v>
      </c>
      <c r="I589" s="8"/>
      <c r="J589" s="2"/>
      <c r="K589" s="557"/>
      <c r="L589" s="558"/>
      <c r="M589" s="4">
        <v>2</v>
      </c>
      <c r="N589" s="215">
        <v>75</v>
      </c>
      <c r="O589" s="216">
        <v>36</v>
      </c>
      <c r="P589" s="216">
        <v>2</v>
      </c>
      <c r="Q589" s="34">
        <f t="shared" si="1635"/>
        <v>111</v>
      </c>
      <c r="R589" s="35">
        <f t="shared" si="1636"/>
        <v>0</v>
      </c>
      <c r="S589" s="8"/>
      <c r="T589" s="191"/>
      <c r="U589" s="202">
        <f t="shared" ref="U589" si="1638">I594</f>
        <v>6</v>
      </c>
      <c r="V589" s="203">
        <f t="shared" ref="V589" si="1639">S594</f>
        <v>0</v>
      </c>
      <c r="W589" s="202">
        <f t="shared" ref="W589" si="1640">S594</f>
        <v>0</v>
      </c>
      <c r="X589" s="203">
        <f t="shared" ref="X589" si="1641">I594</f>
        <v>6</v>
      </c>
    </row>
    <row r="590" spans="1:25" ht="15.75" thickBot="1" x14ac:dyDescent="0.3">
      <c r="A590" s="549" t="s">
        <v>223</v>
      </c>
      <c r="B590" s="550"/>
      <c r="C590" s="4">
        <v>3</v>
      </c>
      <c r="D590" s="215">
        <v>87</v>
      </c>
      <c r="E590" s="216">
        <v>43</v>
      </c>
      <c r="F590" s="216">
        <v>2</v>
      </c>
      <c r="G590" s="34">
        <f t="shared" si="1637"/>
        <v>130</v>
      </c>
      <c r="H590" s="35">
        <f t="shared" si="1634"/>
        <v>1</v>
      </c>
      <c r="I590" s="13">
        <f t="shared" ref="I590" si="1642">H592*1000+G592</f>
        <v>2464</v>
      </c>
      <c r="J590" s="2"/>
      <c r="K590" s="549" t="s">
        <v>201</v>
      </c>
      <c r="L590" s="550"/>
      <c r="M590" s="4">
        <v>3</v>
      </c>
      <c r="N590" s="215">
        <v>86</v>
      </c>
      <c r="O590" s="216">
        <v>17</v>
      </c>
      <c r="P590" s="216">
        <v>7</v>
      </c>
      <c r="Q590" s="34">
        <f t="shared" si="1635"/>
        <v>103</v>
      </c>
      <c r="R590" s="35">
        <f t="shared" si="1636"/>
        <v>0</v>
      </c>
      <c r="S590" s="13">
        <f t="shared" ref="S590" si="1643">R592*1000+Q592</f>
        <v>2435</v>
      </c>
      <c r="T590" s="191"/>
      <c r="U590" s="202">
        <f t="shared" ref="U590" si="1644">H594</f>
        <v>5</v>
      </c>
      <c r="V590" s="203">
        <f t="shared" ref="V590" si="1645">R594</f>
        <v>3</v>
      </c>
      <c r="W590" s="202">
        <f t="shared" ref="W590" si="1646">R594</f>
        <v>3</v>
      </c>
      <c r="X590" s="203">
        <f t="shared" ref="X590" si="1647">H594</f>
        <v>5</v>
      </c>
    </row>
    <row r="591" spans="1:25" x14ac:dyDescent="0.25">
      <c r="A591" s="551"/>
      <c r="B591" s="552"/>
      <c r="C591" s="5">
        <v>4</v>
      </c>
      <c r="D591" s="217">
        <v>73</v>
      </c>
      <c r="E591" s="218">
        <v>17</v>
      </c>
      <c r="F591" s="218">
        <v>7</v>
      </c>
      <c r="G591" s="38">
        <f t="shared" si="1637"/>
        <v>90</v>
      </c>
      <c r="H591" s="35">
        <f t="shared" si="1634"/>
        <v>0</v>
      </c>
      <c r="I591" s="521">
        <f t="shared" ref="I591" si="1648">IF(AND(I590=S590,I590&gt;0.1),1,IF(I590&gt;S590,2,0))</f>
        <v>2</v>
      </c>
      <c r="J591" s="2"/>
      <c r="K591" s="551"/>
      <c r="L591" s="552"/>
      <c r="M591" s="5">
        <v>4</v>
      </c>
      <c r="N591" s="217">
        <v>72</v>
      </c>
      <c r="O591" s="218">
        <v>26</v>
      </c>
      <c r="P591" s="218">
        <v>4</v>
      </c>
      <c r="Q591" s="34">
        <f t="shared" si="1635"/>
        <v>98</v>
      </c>
      <c r="R591" s="39">
        <f t="shared" si="1636"/>
        <v>1</v>
      </c>
      <c r="S591" s="521">
        <f t="shared" ref="S591" si="1649">IF(AND(S590=I590,S590&gt;0.1),1,IF(S590&gt;I590,2,0))</f>
        <v>0</v>
      </c>
      <c r="T591" s="191"/>
      <c r="U591" s="204">
        <f t="shared" ref="U591" si="1650">G594</f>
        <v>927</v>
      </c>
      <c r="V591" s="205">
        <f t="shared" ref="V591" si="1651">Q594</f>
        <v>848</v>
      </c>
      <c r="W591" s="204">
        <f t="shared" ref="W591" si="1652">Q594</f>
        <v>848</v>
      </c>
      <c r="X591" s="205">
        <f t="shared" ref="X591" si="1653">G594</f>
        <v>927</v>
      </c>
    </row>
    <row r="592" spans="1:25" ht="16.5" thickBot="1" x14ac:dyDescent="0.3">
      <c r="A592" s="529">
        <v>2</v>
      </c>
      <c r="B592" s="530"/>
      <c r="C592" s="26" t="s">
        <v>12</v>
      </c>
      <c r="D592" s="31">
        <f t="shared" ref="D592" si="1654">SUM(D588:D591)</f>
        <v>330</v>
      </c>
      <c r="E592" s="31">
        <f t="shared" ref="E592:H592" si="1655">SUM(E588:E591)</f>
        <v>134</v>
      </c>
      <c r="F592" s="31">
        <f t="shared" si="1655"/>
        <v>11</v>
      </c>
      <c r="G592" s="31">
        <f t="shared" si="1655"/>
        <v>464</v>
      </c>
      <c r="H592" s="30">
        <f t="shared" si="1655"/>
        <v>2</v>
      </c>
      <c r="I592" s="522">
        <f t="shared" ref="I592" si="1656">IF(AND(G592=N592,G592&gt;1),1,IF(G592&gt;N592,2,0))</f>
        <v>2</v>
      </c>
      <c r="J592" s="2"/>
      <c r="K592" s="529">
        <v>2</v>
      </c>
      <c r="L592" s="530"/>
      <c r="M592" s="26" t="s">
        <v>12</v>
      </c>
      <c r="N592" s="31">
        <f t="shared" ref="N592" si="1657">SUM(N588:N591)</f>
        <v>311</v>
      </c>
      <c r="O592" s="31">
        <f t="shared" ref="O592:R592" si="1658">SUM(O588:O591)</f>
        <v>124</v>
      </c>
      <c r="P592" s="31">
        <f t="shared" si="1658"/>
        <v>15</v>
      </c>
      <c r="Q592" s="40">
        <f t="shared" si="1658"/>
        <v>435</v>
      </c>
      <c r="R592" s="30">
        <f t="shared" si="1658"/>
        <v>2</v>
      </c>
      <c r="S592" s="522">
        <f t="shared" ref="S592" si="1659">IF(AND(Q592=X592,Q592&gt;1),1,IF(Q592&gt;X592,2,0))</f>
        <v>2</v>
      </c>
      <c r="T592" s="191"/>
    </row>
    <row r="593" spans="1:25" ht="15.75" thickBot="1" x14ac:dyDescent="0.3">
      <c r="A593" s="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191"/>
    </row>
    <row r="594" spans="1:25" ht="21" thickBot="1" x14ac:dyDescent="0.3">
      <c r="A594" s="17"/>
      <c r="B594" s="18"/>
      <c r="C594" s="19" t="s">
        <v>15</v>
      </c>
      <c r="D594" s="20">
        <f t="shared" ref="D594:H594" si="1660">D587+D592</f>
        <v>656</v>
      </c>
      <c r="E594" s="21">
        <f t="shared" si="1660"/>
        <v>271</v>
      </c>
      <c r="F594" s="21">
        <f t="shared" si="1660"/>
        <v>20</v>
      </c>
      <c r="G594" s="22">
        <f t="shared" si="1660"/>
        <v>927</v>
      </c>
      <c r="H594" s="22">
        <f t="shared" si="1660"/>
        <v>5</v>
      </c>
      <c r="I594" s="23">
        <f t="shared" ref="I594" si="1661">I586+I591+J594</f>
        <v>6</v>
      </c>
      <c r="J594" s="206">
        <f t="shared" ref="J594" si="1662">IF(AND(G594=Q594,G594&gt;0.1),1,IF(G594&gt;Q594,2,0))</f>
        <v>2</v>
      </c>
      <c r="K594" s="17"/>
      <c r="L594" s="18"/>
      <c r="M594" s="24" t="s">
        <v>15</v>
      </c>
      <c r="N594" s="20">
        <f t="shared" ref="N594:R594" si="1663">N587+N592</f>
        <v>625</v>
      </c>
      <c r="O594" s="21">
        <f t="shared" si="1663"/>
        <v>223</v>
      </c>
      <c r="P594" s="21">
        <f t="shared" si="1663"/>
        <v>32</v>
      </c>
      <c r="Q594" s="22">
        <f t="shared" si="1663"/>
        <v>848</v>
      </c>
      <c r="R594" s="22">
        <f t="shared" si="1663"/>
        <v>3</v>
      </c>
      <c r="S594" s="25">
        <f t="shared" ref="S594" si="1664">S586+S591+T594</f>
        <v>0</v>
      </c>
      <c r="T594" s="206">
        <f t="shared" ref="T594" si="1665">IF(AND(Q594=G594,Q594&gt;0.1),1,IF(Q594&gt;G594,2,0))</f>
        <v>0</v>
      </c>
    </row>
    <row r="595" spans="1:25" ht="15.75" thickBot="1" x14ac:dyDescent="0.3">
      <c r="A595" s="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191"/>
    </row>
    <row r="596" spans="1:25" ht="21" thickBot="1" x14ac:dyDescent="0.3">
      <c r="A596" s="109" t="s">
        <v>19</v>
      </c>
      <c r="B596" s="9" t="s">
        <v>16</v>
      </c>
      <c r="C596" s="515"/>
      <c r="D596" s="515"/>
      <c r="E596" s="515"/>
      <c r="F596" s="10"/>
      <c r="G596" s="516" t="s">
        <v>17</v>
      </c>
      <c r="H596" s="516"/>
      <c r="I596" s="23">
        <f t="shared" ref="I596" si="1666">IF(AND(I594=S594,I594&gt;0.1),1,IF(I594&gt;S594,2,0))</f>
        <v>2</v>
      </c>
      <c r="J596" s="12"/>
      <c r="K596" s="14" t="s">
        <v>19</v>
      </c>
      <c r="L596" s="9" t="s">
        <v>20</v>
      </c>
      <c r="M596" s="515"/>
      <c r="N596" s="515"/>
      <c r="O596" s="515"/>
      <c r="P596" s="10"/>
      <c r="Q596" s="516" t="s">
        <v>17</v>
      </c>
      <c r="R596" s="516"/>
      <c r="S596" s="23">
        <f t="shared" ref="S596" si="1667">IF(AND(S594=I594,S594&gt;0.1),1,IF(S594&gt;I594,2,0))</f>
        <v>0</v>
      </c>
      <c r="T596" s="191"/>
    </row>
    <row r="598" spans="1:25" ht="15.75" thickBot="1" x14ac:dyDescent="0.3"/>
    <row r="599" spans="1:25" ht="23.25" x14ac:dyDescent="0.35">
      <c r="A599" s="6"/>
      <c r="B599" s="523" t="s">
        <v>18</v>
      </c>
      <c r="C599" s="523"/>
      <c r="D599" s="524" t="s">
        <v>0</v>
      </c>
      <c r="E599" s="524"/>
      <c r="F599" s="524"/>
      <c r="G599" s="524"/>
      <c r="H599" s="524"/>
      <c r="I599" s="524"/>
      <c r="J599" s="94">
        <v>28</v>
      </c>
      <c r="K599" s="190" t="s">
        <v>1</v>
      </c>
      <c r="L599" s="525" t="s">
        <v>21</v>
      </c>
      <c r="M599" s="525"/>
      <c r="N599" s="525"/>
      <c r="O599" s="526" t="s">
        <v>2</v>
      </c>
      <c r="P599" s="526"/>
      <c r="Q599" s="527">
        <v>43262</v>
      </c>
      <c r="R599" s="528"/>
      <c r="S599" s="528"/>
      <c r="T599" s="191"/>
    </row>
    <row r="600" spans="1:25" ht="24" thickBot="1" x14ac:dyDescent="0.3">
      <c r="A600" s="7"/>
      <c r="B600" s="16"/>
      <c r="C600" s="16"/>
      <c r="D600" s="15"/>
      <c r="E600" s="15"/>
      <c r="F600" s="15"/>
      <c r="G600" s="15"/>
      <c r="H600" s="15"/>
      <c r="I600" s="15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191"/>
    </row>
    <row r="601" spans="1:25" ht="18.75" thickBot="1" x14ac:dyDescent="0.3">
      <c r="A601" s="1" t="s">
        <v>3</v>
      </c>
      <c r="B601" s="535" t="s">
        <v>120</v>
      </c>
      <c r="C601" s="535"/>
      <c r="D601" s="535"/>
      <c r="E601" s="535"/>
      <c r="F601" s="535"/>
      <c r="G601" s="535"/>
      <c r="H601" s="535"/>
      <c r="I601" s="536"/>
      <c r="J601" s="537">
        <f t="shared" ref="J601" si="1668">G617-Q617</f>
        <v>152</v>
      </c>
      <c r="K601" s="11" t="s">
        <v>4</v>
      </c>
      <c r="L601" s="535" t="s">
        <v>143</v>
      </c>
      <c r="M601" s="535"/>
      <c r="N601" s="535"/>
      <c r="O601" s="535"/>
      <c r="P601" s="535"/>
      <c r="Q601" s="535"/>
      <c r="R601" s="535"/>
      <c r="S601" s="536"/>
      <c r="T601" s="191"/>
    </row>
    <row r="602" spans="1:25" ht="15.75" thickBot="1" x14ac:dyDescent="0.3">
      <c r="A602" s="7"/>
      <c r="B602" s="2"/>
      <c r="C602" s="2"/>
      <c r="D602" s="2"/>
      <c r="E602" s="2"/>
      <c r="F602" s="2"/>
      <c r="G602" s="2"/>
      <c r="H602" s="2"/>
      <c r="I602" s="2"/>
      <c r="J602" s="538"/>
      <c r="K602" s="2"/>
      <c r="L602" s="2"/>
      <c r="M602" s="2"/>
      <c r="N602" s="2"/>
      <c r="O602" s="2"/>
      <c r="P602" s="2"/>
      <c r="Q602" s="2"/>
      <c r="R602" s="2"/>
      <c r="S602" s="2"/>
      <c r="T602" s="191"/>
    </row>
    <row r="603" spans="1:25" x14ac:dyDescent="0.25">
      <c r="A603" s="540" t="s">
        <v>5</v>
      </c>
      <c r="B603" s="541"/>
      <c r="C603" s="542" t="s">
        <v>6</v>
      </c>
      <c r="D603" s="544" t="s">
        <v>7</v>
      </c>
      <c r="E603" s="545"/>
      <c r="F603" s="545"/>
      <c r="G603" s="546"/>
      <c r="H603" s="544" t="s">
        <v>8</v>
      </c>
      <c r="I603" s="546"/>
      <c r="J603" s="538"/>
      <c r="K603" s="540" t="s">
        <v>5</v>
      </c>
      <c r="L603" s="541"/>
      <c r="M603" s="542" t="s">
        <v>6</v>
      </c>
      <c r="N603" s="544" t="s">
        <v>7</v>
      </c>
      <c r="O603" s="545"/>
      <c r="P603" s="545"/>
      <c r="Q603" s="546"/>
      <c r="R603" s="544" t="s">
        <v>8</v>
      </c>
      <c r="S603" s="546"/>
      <c r="T603" s="191"/>
    </row>
    <row r="604" spans="1:25" ht="15.75" thickBot="1" x14ac:dyDescent="0.3">
      <c r="A604" s="547"/>
      <c r="B604" s="548"/>
      <c r="C604" s="543"/>
      <c r="D604" s="110" t="s">
        <v>9</v>
      </c>
      <c r="E604" s="111" t="s">
        <v>10</v>
      </c>
      <c r="F604" s="111" t="s">
        <v>11</v>
      </c>
      <c r="G604" s="112" t="s">
        <v>12</v>
      </c>
      <c r="H604" s="113" t="s">
        <v>13</v>
      </c>
      <c r="I604" s="114" t="s">
        <v>14</v>
      </c>
      <c r="J604" s="539"/>
      <c r="K604" s="547"/>
      <c r="L604" s="548"/>
      <c r="M604" s="543"/>
      <c r="N604" s="110" t="s">
        <v>9</v>
      </c>
      <c r="O604" s="111" t="s">
        <v>10</v>
      </c>
      <c r="P604" s="111" t="s">
        <v>11</v>
      </c>
      <c r="Q604" s="112" t="s">
        <v>12</v>
      </c>
      <c r="R604" s="113" t="s">
        <v>13</v>
      </c>
      <c r="S604" s="114" t="s">
        <v>14</v>
      </c>
      <c r="T604" s="191"/>
    </row>
    <row r="605" spans="1:25" ht="15.75" thickBot="1" x14ac:dyDescent="0.3">
      <c r="A605" s="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191"/>
    </row>
    <row r="606" spans="1:25" x14ac:dyDescent="0.25">
      <c r="A606" s="555" t="s">
        <v>208</v>
      </c>
      <c r="B606" s="556"/>
      <c r="C606" s="3">
        <v>1</v>
      </c>
      <c r="D606" s="213">
        <v>95</v>
      </c>
      <c r="E606" s="214">
        <v>45</v>
      </c>
      <c r="F606" s="214">
        <v>1</v>
      </c>
      <c r="G606" s="32">
        <f t="shared" ref="G606:G609" si="1669">D606+E606</f>
        <v>140</v>
      </c>
      <c r="H606" s="33">
        <f t="shared" ref="H606:H609" si="1670">IF(AND(G606=Q606,G606&gt;1),0.5,IF(G606&gt;Q606,1,0))</f>
        <v>1</v>
      </c>
      <c r="I606" s="8"/>
      <c r="J606" s="2"/>
      <c r="K606" s="555" t="s">
        <v>212</v>
      </c>
      <c r="L606" s="556"/>
      <c r="M606" s="3">
        <v>1</v>
      </c>
      <c r="N606" s="213">
        <v>87</v>
      </c>
      <c r="O606" s="214">
        <v>26</v>
      </c>
      <c r="P606" s="214">
        <v>3</v>
      </c>
      <c r="Q606" s="32">
        <f t="shared" ref="Q606" si="1671">SUM(N606:O606)</f>
        <v>113</v>
      </c>
      <c r="R606" s="33">
        <f t="shared" ref="R606:R609" si="1672">IF(AND(Q606=G606,Q606&gt;1),0.5,IF(Q606&gt;G606,1,0))</f>
        <v>0</v>
      </c>
      <c r="S606" s="8"/>
      <c r="U606" s="195" t="s">
        <v>124</v>
      </c>
      <c r="V606" s="195">
        <f t="shared" ref="V606" si="1673">G606</f>
        <v>140</v>
      </c>
      <c r="W606" s="195">
        <f t="shared" ref="W606" si="1674">G607</f>
        <v>139</v>
      </c>
      <c r="X606" s="195">
        <f t="shared" ref="X606" si="1675">G608</f>
        <v>131</v>
      </c>
      <c r="Y606" s="195">
        <f t="shared" ref="Y606" si="1676">G609</f>
        <v>122</v>
      </c>
    </row>
    <row r="607" spans="1:25" x14ac:dyDescent="0.25">
      <c r="A607" s="557"/>
      <c r="B607" s="558"/>
      <c r="C607" s="4">
        <v>2</v>
      </c>
      <c r="D607" s="215">
        <v>97</v>
      </c>
      <c r="E607" s="216">
        <v>42</v>
      </c>
      <c r="F607" s="216">
        <v>2</v>
      </c>
      <c r="G607" s="34">
        <f t="shared" si="1669"/>
        <v>139</v>
      </c>
      <c r="H607" s="35">
        <f t="shared" si="1670"/>
        <v>1</v>
      </c>
      <c r="I607" s="8"/>
      <c r="J607" s="2"/>
      <c r="K607" s="557"/>
      <c r="L607" s="558"/>
      <c r="M607" s="4">
        <v>2</v>
      </c>
      <c r="N607" s="215">
        <v>93</v>
      </c>
      <c r="O607" s="216">
        <v>27</v>
      </c>
      <c r="P607" s="216">
        <v>3</v>
      </c>
      <c r="Q607" s="34">
        <f t="shared" ref="Q607:Q609" si="1677">SUM(N607:O607)</f>
        <v>120</v>
      </c>
      <c r="R607" s="35">
        <f t="shared" si="1672"/>
        <v>0</v>
      </c>
      <c r="S607" s="8"/>
      <c r="U607" s="195" t="s">
        <v>125</v>
      </c>
      <c r="V607" s="195">
        <f t="shared" ref="V607" si="1678">G611</f>
        <v>122</v>
      </c>
      <c r="W607" s="195">
        <f t="shared" ref="W607" si="1679">G612</f>
        <v>126</v>
      </c>
      <c r="X607" s="195">
        <f t="shared" ref="X607" si="1680">G613</f>
        <v>138</v>
      </c>
      <c r="Y607" s="195">
        <f t="shared" ref="Y607" si="1681">G614</f>
        <v>126</v>
      </c>
    </row>
    <row r="608" spans="1:25" ht="15.75" thickBot="1" x14ac:dyDescent="0.3">
      <c r="A608" s="549" t="s">
        <v>209</v>
      </c>
      <c r="B608" s="550"/>
      <c r="C608" s="4">
        <v>3</v>
      </c>
      <c r="D608" s="215">
        <v>79</v>
      </c>
      <c r="E608" s="216">
        <v>52</v>
      </c>
      <c r="F608" s="216">
        <v>1</v>
      </c>
      <c r="G608" s="34">
        <f t="shared" si="1669"/>
        <v>131</v>
      </c>
      <c r="H608" s="35">
        <f t="shared" si="1670"/>
        <v>1</v>
      </c>
      <c r="I608" s="13">
        <f t="shared" ref="I608" si="1682">H610*1000+G610</f>
        <v>3532</v>
      </c>
      <c r="J608" s="2"/>
      <c r="K608" s="549" t="s">
        <v>213</v>
      </c>
      <c r="L608" s="550"/>
      <c r="M608" s="4">
        <v>3</v>
      </c>
      <c r="N608" s="215">
        <v>87</v>
      </c>
      <c r="O608" s="216">
        <v>42</v>
      </c>
      <c r="P608" s="216">
        <v>1</v>
      </c>
      <c r="Q608" s="34">
        <f t="shared" si="1677"/>
        <v>129</v>
      </c>
      <c r="R608" s="35">
        <f t="shared" si="1672"/>
        <v>0</v>
      </c>
      <c r="S608" s="13">
        <f t="shared" ref="S608" si="1683">R610*1000+Q610</f>
        <v>1487</v>
      </c>
      <c r="T608" s="191"/>
      <c r="U608" s="195" t="s">
        <v>126</v>
      </c>
      <c r="V608" s="195">
        <f t="shared" ref="V608" si="1684">Q606</f>
        <v>113</v>
      </c>
      <c r="W608" s="195">
        <f t="shared" ref="W608" si="1685">Q607</f>
        <v>120</v>
      </c>
      <c r="X608" s="195">
        <f t="shared" ref="X608" si="1686">Q608</f>
        <v>129</v>
      </c>
      <c r="Y608" s="195">
        <f t="shared" ref="Y608" si="1687">Q609</f>
        <v>125</v>
      </c>
    </row>
    <row r="609" spans="1:25" x14ac:dyDescent="0.25">
      <c r="A609" s="551"/>
      <c r="B609" s="552"/>
      <c r="C609" s="5">
        <v>4</v>
      </c>
      <c r="D609" s="217">
        <v>86</v>
      </c>
      <c r="E609" s="218">
        <v>36</v>
      </c>
      <c r="F609" s="218">
        <v>1</v>
      </c>
      <c r="G609" s="36">
        <f t="shared" si="1669"/>
        <v>122</v>
      </c>
      <c r="H609" s="35">
        <f t="shared" si="1670"/>
        <v>0</v>
      </c>
      <c r="I609" s="521">
        <f t="shared" ref="I609" si="1688">IF(AND(I608=S608,I608&gt;0.1),1,IF(I608&gt;S608,2,0))</f>
        <v>2</v>
      </c>
      <c r="J609" s="2"/>
      <c r="K609" s="551"/>
      <c r="L609" s="552"/>
      <c r="M609" s="5">
        <v>4</v>
      </c>
      <c r="N609" s="217">
        <v>85</v>
      </c>
      <c r="O609" s="218">
        <v>40</v>
      </c>
      <c r="P609" s="218">
        <v>1</v>
      </c>
      <c r="Q609" s="34">
        <f t="shared" si="1677"/>
        <v>125</v>
      </c>
      <c r="R609" s="39">
        <f t="shared" si="1672"/>
        <v>1</v>
      </c>
      <c r="S609" s="521">
        <f t="shared" ref="S609" si="1689">IF(AND(S608=I608,S608&gt;0.1),1,IF(S608&gt;I608,2,0))</f>
        <v>0</v>
      </c>
      <c r="T609" s="191"/>
      <c r="U609" s="195" t="s">
        <v>127</v>
      </c>
      <c r="V609" s="195">
        <f t="shared" ref="V609" si="1690">Q611</f>
        <v>106</v>
      </c>
      <c r="W609" s="195">
        <f t="shared" ref="W609" si="1691">Q612</f>
        <v>109</v>
      </c>
      <c r="X609" s="195">
        <f t="shared" ref="X609" si="1692">Q613</f>
        <v>81</v>
      </c>
      <c r="Y609" s="195">
        <f t="shared" ref="Y609" si="1693">Q614</f>
        <v>109</v>
      </c>
    </row>
    <row r="610" spans="1:25" ht="16.5" thickBot="1" x14ac:dyDescent="0.3">
      <c r="A610" s="553"/>
      <c r="B610" s="554"/>
      <c r="C610" s="221" t="s">
        <v>12</v>
      </c>
      <c r="D610" s="222">
        <v>357</v>
      </c>
      <c r="E610" s="223">
        <v>175</v>
      </c>
      <c r="F610" s="223">
        <v>5</v>
      </c>
      <c r="G610" s="29">
        <f t="shared" ref="G610:H610" si="1694">SUM(G606:G609)</f>
        <v>532</v>
      </c>
      <c r="H610" s="30">
        <f t="shared" si="1694"/>
        <v>3</v>
      </c>
      <c r="I610" s="522">
        <f t="shared" ref="I610" si="1695">IF(AND(G610=N610,G610&gt;1),1,IF(G610&gt;N610,2,0))</f>
        <v>2</v>
      </c>
      <c r="J610" s="2"/>
      <c r="K610" s="553"/>
      <c r="L610" s="554"/>
      <c r="M610" s="221" t="s">
        <v>12</v>
      </c>
      <c r="N610" s="222">
        <v>352</v>
      </c>
      <c r="O610" s="223">
        <v>135</v>
      </c>
      <c r="P610" s="223">
        <v>8</v>
      </c>
      <c r="Q610" s="31">
        <f t="shared" ref="Q610:R610" si="1696">SUM(Q606:Q609)</f>
        <v>487</v>
      </c>
      <c r="R610" s="30">
        <f t="shared" si="1696"/>
        <v>1</v>
      </c>
      <c r="S610" s="522">
        <f t="shared" ref="S610" si="1697">IF(AND(Q610=J610,Q610&gt;1),1,IF(Q610&gt;J610,2,0))</f>
        <v>2</v>
      </c>
      <c r="T610" s="191"/>
    </row>
    <row r="611" spans="1:25" x14ac:dyDescent="0.25">
      <c r="A611" s="555" t="s">
        <v>210</v>
      </c>
      <c r="B611" s="556"/>
      <c r="C611" s="3">
        <v>1</v>
      </c>
      <c r="D611" s="213">
        <v>89</v>
      </c>
      <c r="E611" s="214">
        <v>33</v>
      </c>
      <c r="F611" s="214">
        <v>1</v>
      </c>
      <c r="G611" s="37">
        <f t="shared" ref="G611" si="1698">SUM(D611:E611)</f>
        <v>122</v>
      </c>
      <c r="H611" s="33">
        <f t="shared" ref="H611:H614" si="1699">IF(AND(G611=Q611,G611&gt;1),0.5,IF(G611&gt;Q611,1,0))</f>
        <v>1</v>
      </c>
      <c r="I611" s="8"/>
      <c r="J611" s="2"/>
      <c r="K611" s="555" t="s">
        <v>214</v>
      </c>
      <c r="L611" s="556"/>
      <c r="M611" s="3">
        <v>1</v>
      </c>
      <c r="N611" s="213">
        <v>80</v>
      </c>
      <c r="O611" s="214">
        <v>26</v>
      </c>
      <c r="P611" s="214">
        <v>6</v>
      </c>
      <c r="Q611" s="32">
        <f t="shared" ref="Q611:Q614" si="1700">N611+O611</f>
        <v>106</v>
      </c>
      <c r="R611" s="33">
        <f t="shared" ref="R611:R614" si="1701">IF(AND(Q611=G611,Q611&gt;1),0.5,IF(Q611&gt;G611,1,0))</f>
        <v>0</v>
      </c>
      <c r="S611" s="8"/>
      <c r="T611" s="191"/>
      <c r="U611" s="200" t="s">
        <v>92</v>
      </c>
      <c r="V611" s="201" t="s">
        <v>93</v>
      </c>
      <c r="W611" s="200" t="s">
        <v>93</v>
      </c>
      <c r="X611" s="201" t="s">
        <v>92</v>
      </c>
    </row>
    <row r="612" spans="1:25" x14ac:dyDescent="0.25">
      <c r="A612" s="557"/>
      <c r="B612" s="558"/>
      <c r="C612" s="4">
        <v>2</v>
      </c>
      <c r="D612" s="215">
        <v>91</v>
      </c>
      <c r="E612" s="216">
        <v>35</v>
      </c>
      <c r="F612" s="216">
        <v>4</v>
      </c>
      <c r="G612" s="34">
        <f t="shared" ref="G612:G614" si="1702">SUM(D612:E612)</f>
        <v>126</v>
      </c>
      <c r="H612" s="35">
        <f t="shared" si="1699"/>
        <v>1</v>
      </c>
      <c r="I612" s="8"/>
      <c r="J612" s="2"/>
      <c r="K612" s="557"/>
      <c r="L612" s="558"/>
      <c r="M612" s="4">
        <v>2</v>
      </c>
      <c r="N612" s="215">
        <v>83</v>
      </c>
      <c r="O612" s="216">
        <v>26</v>
      </c>
      <c r="P612" s="216">
        <v>5</v>
      </c>
      <c r="Q612" s="34">
        <f t="shared" si="1700"/>
        <v>109</v>
      </c>
      <c r="R612" s="35">
        <f t="shared" si="1701"/>
        <v>0</v>
      </c>
      <c r="S612" s="8"/>
      <c r="T612" s="191"/>
      <c r="U612" s="202">
        <f t="shared" ref="U612" si="1703">I617</f>
        <v>6</v>
      </c>
      <c r="V612" s="203">
        <f t="shared" ref="V612" si="1704">S617</f>
        <v>0</v>
      </c>
      <c r="W612" s="202">
        <f t="shared" ref="W612" si="1705">S617</f>
        <v>0</v>
      </c>
      <c r="X612" s="203">
        <f t="shared" ref="X612" si="1706">I617</f>
        <v>6</v>
      </c>
    </row>
    <row r="613" spans="1:25" ht="15.75" thickBot="1" x14ac:dyDescent="0.3">
      <c r="A613" s="549" t="s">
        <v>211</v>
      </c>
      <c r="B613" s="550"/>
      <c r="C613" s="4">
        <v>3</v>
      </c>
      <c r="D613" s="215">
        <v>93</v>
      </c>
      <c r="E613" s="216">
        <v>45</v>
      </c>
      <c r="F613" s="216">
        <v>0</v>
      </c>
      <c r="G613" s="34">
        <f t="shared" si="1702"/>
        <v>138</v>
      </c>
      <c r="H613" s="35">
        <f t="shared" si="1699"/>
        <v>1</v>
      </c>
      <c r="I613" s="13">
        <f t="shared" ref="I613" si="1707">H615*1000+G615</f>
        <v>4512</v>
      </c>
      <c r="J613" s="2"/>
      <c r="K613" s="549" t="s">
        <v>215</v>
      </c>
      <c r="L613" s="550"/>
      <c r="M613" s="4">
        <v>3</v>
      </c>
      <c r="N613" s="215">
        <v>73</v>
      </c>
      <c r="O613" s="216">
        <v>8</v>
      </c>
      <c r="P613" s="216">
        <v>15</v>
      </c>
      <c r="Q613" s="34">
        <f t="shared" si="1700"/>
        <v>81</v>
      </c>
      <c r="R613" s="35">
        <f t="shared" si="1701"/>
        <v>0</v>
      </c>
      <c r="S613" s="13">
        <f t="shared" ref="S613" si="1708">R615*1000+Q615</f>
        <v>405</v>
      </c>
      <c r="T613" s="191"/>
      <c r="U613" s="202">
        <f t="shared" ref="U613" si="1709">H617</f>
        <v>7</v>
      </c>
      <c r="V613" s="203">
        <f t="shared" ref="V613" si="1710">R617</f>
        <v>1</v>
      </c>
      <c r="W613" s="202">
        <f t="shared" ref="W613" si="1711">R617</f>
        <v>1</v>
      </c>
      <c r="X613" s="203">
        <f t="shared" ref="X613" si="1712">H617</f>
        <v>7</v>
      </c>
    </row>
    <row r="614" spans="1:25" x14ac:dyDescent="0.25">
      <c r="A614" s="551"/>
      <c r="B614" s="552"/>
      <c r="C614" s="5">
        <v>4</v>
      </c>
      <c r="D614" s="217">
        <v>90</v>
      </c>
      <c r="E614" s="218">
        <v>36</v>
      </c>
      <c r="F614" s="218">
        <v>1</v>
      </c>
      <c r="G614" s="38">
        <f t="shared" si="1702"/>
        <v>126</v>
      </c>
      <c r="H614" s="35">
        <f t="shared" si="1699"/>
        <v>1</v>
      </c>
      <c r="I614" s="521">
        <f t="shared" ref="I614" si="1713">IF(AND(I613=S613,I613&gt;0.1),1,IF(I613&gt;S613,2,0))</f>
        <v>2</v>
      </c>
      <c r="J614" s="2"/>
      <c r="K614" s="551"/>
      <c r="L614" s="552"/>
      <c r="M614" s="5">
        <v>4</v>
      </c>
      <c r="N614" s="217">
        <v>85</v>
      </c>
      <c r="O614" s="218">
        <v>24</v>
      </c>
      <c r="P614" s="218">
        <v>4</v>
      </c>
      <c r="Q614" s="34">
        <f t="shared" si="1700"/>
        <v>109</v>
      </c>
      <c r="R614" s="39">
        <f t="shared" si="1701"/>
        <v>0</v>
      </c>
      <c r="S614" s="521">
        <f t="shared" ref="S614" si="1714">IF(AND(S613=I613,S613&gt;0.1),1,IF(S613&gt;I613,2,0))</f>
        <v>0</v>
      </c>
      <c r="T614" s="191"/>
      <c r="U614" s="204">
        <f t="shared" ref="U614" si="1715">G617</f>
        <v>1044</v>
      </c>
      <c r="V614" s="205">
        <f t="shared" ref="V614" si="1716">Q617</f>
        <v>892</v>
      </c>
      <c r="W614" s="204">
        <f t="shared" ref="W614" si="1717">Q617</f>
        <v>892</v>
      </c>
      <c r="X614" s="205">
        <f t="shared" ref="X614" si="1718">G617</f>
        <v>1044</v>
      </c>
    </row>
    <row r="615" spans="1:25" ht="16.5" thickBot="1" x14ac:dyDescent="0.3">
      <c r="A615" s="553"/>
      <c r="B615" s="554"/>
      <c r="C615" s="221" t="s">
        <v>12</v>
      </c>
      <c r="D615" s="222">
        <v>363</v>
      </c>
      <c r="E615" s="223">
        <v>149</v>
      </c>
      <c r="F615" s="223">
        <v>6</v>
      </c>
      <c r="G615" s="31">
        <f t="shared" ref="G615:H615" si="1719">SUM(G611:G614)</f>
        <v>512</v>
      </c>
      <c r="H615" s="30">
        <f t="shared" si="1719"/>
        <v>4</v>
      </c>
      <c r="I615" s="522">
        <f t="shared" ref="I615" si="1720">IF(AND(G615=N615,G615&gt;1),1,IF(G615&gt;N615,2,0))</f>
        <v>2</v>
      </c>
      <c r="J615" s="2"/>
      <c r="K615" s="553"/>
      <c r="L615" s="554"/>
      <c r="M615" s="221" t="s">
        <v>12</v>
      </c>
      <c r="N615" s="222">
        <v>321</v>
      </c>
      <c r="O615" s="223">
        <v>84</v>
      </c>
      <c r="P615" s="223">
        <v>30</v>
      </c>
      <c r="Q615" s="40">
        <f t="shared" ref="Q615:R615" si="1721">SUM(Q611:Q614)</f>
        <v>405</v>
      </c>
      <c r="R615" s="30">
        <f t="shared" si="1721"/>
        <v>0</v>
      </c>
      <c r="S615" s="522">
        <f t="shared" ref="S615" si="1722">IF(AND(Q615=X615,Q615&gt;1),1,IF(Q615&gt;X615,2,0))</f>
        <v>2</v>
      </c>
      <c r="T615" s="191"/>
    </row>
    <row r="616" spans="1:25" ht="15.75" thickBot="1" x14ac:dyDescent="0.3">
      <c r="A616" s="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191"/>
    </row>
    <row r="617" spans="1:25" ht="21" thickBot="1" x14ac:dyDescent="0.3">
      <c r="A617" s="17"/>
      <c r="B617" s="18"/>
      <c r="C617" s="19" t="s">
        <v>15</v>
      </c>
      <c r="D617" s="20">
        <f t="shared" ref="D617:H617" si="1723">D610+D615</f>
        <v>720</v>
      </c>
      <c r="E617" s="21">
        <f t="shared" si="1723"/>
        <v>324</v>
      </c>
      <c r="F617" s="21">
        <f t="shared" si="1723"/>
        <v>11</v>
      </c>
      <c r="G617" s="22">
        <f t="shared" si="1723"/>
        <v>1044</v>
      </c>
      <c r="H617" s="22">
        <f t="shared" si="1723"/>
        <v>7</v>
      </c>
      <c r="I617" s="23">
        <f t="shared" ref="I617" si="1724">I609+I614+J617</f>
        <v>6</v>
      </c>
      <c r="J617" s="206">
        <f t="shared" ref="J617" si="1725">IF(AND(G617=Q617,G617&gt;0.1),1,IF(G617&gt;Q617,2,0))</f>
        <v>2</v>
      </c>
      <c r="K617" s="17"/>
      <c r="L617" s="18"/>
      <c r="M617" s="24" t="s">
        <v>15</v>
      </c>
      <c r="N617" s="20">
        <f t="shared" ref="N617:R617" si="1726">N610+N615</f>
        <v>673</v>
      </c>
      <c r="O617" s="21">
        <f t="shared" si="1726"/>
        <v>219</v>
      </c>
      <c r="P617" s="21">
        <f t="shared" si="1726"/>
        <v>38</v>
      </c>
      <c r="Q617" s="22">
        <f t="shared" si="1726"/>
        <v>892</v>
      </c>
      <c r="R617" s="22">
        <f t="shared" si="1726"/>
        <v>1</v>
      </c>
      <c r="S617" s="25">
        <f t="shared" ref="S617" si="1727">S609+S614+T617</f>
        <v>0</v>
      </c>
      <c r="T617" s="206">
        <f t="shared" ref="T617" si="1728">IF(AND(Q617=G617,Q617&gt;0.1),1,IF(Q617&gt;G617,2,0))</f>
        <v>0</v>
      </c>
    </row>
    <row r="618" spans="1:25" ht="15.75" thickBot="1" x14ac:dyDescent="0.3">
      <c r="A618" s="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191"/>
    </row>
    <row r="619" spans="1:25" ht="21" thickBot="1" x14ac:dyDescent="0.3">
      <c r="A619" s="109" t="s">
        <v>19</v>
      </c>
      <c r="B619" s="9" t="s">
        <v>16</v>
      </c>
      <c r="C619" s="515"/>
      <c r="D619" s="515"/>
      <c r="E619" s="515"/>
      <c r="F619" s="10"/>
      <c r="G619" s="516" t="s">
        <v>17</v>
      </c>
      <c r="H619" s="516"/>
      <c r="I619" s="23">
        <f t="shared" ref="I619" si="1729">IF(AND(I617=S617,I617&gt;0.1),1,IF(I617&gt;S617,2,0))</f>
        <v>2</v>
      </c>
      <c r="J619" s="12"/>
      <c r="K619" s="14" t="s">
        <v>19</v>
      </c>
      <c r="L619" s="9" t="s">
        <v>20</v>
      </c>
      <c r="M619" s="515"/>
      <c r="N619" s="515"/>
      <c r="O619" s="515"/>
      <c r="P619" s="10"/>
      <c r="Q619" s="516" t="s">
        <v>17</v>
      </c>
      <c r="R619" s="516"/>
      <c r="S619" s="23">
        <f t="shared" ref="S619" si="1730">IF(AND(S617=I617,S617&gt;0.1),1,IF(S617&gt;I617,2,0))</f>
        <v>0</v>
      </c>
      <c r="T619" s="191"/>
    </row>
    <row r="620" spans="1:25" ht="23.25" x14ac:dyDescent="0.35">
      <c r="A620" s="6"/>
      <c r="B620" s="523" t="s">
        <v>18</v>
      </c>
      <c r="C620" s="523"/>
      <c r="D620" s="524" t="s">
        <v>0</v>
      </c>
      <c r="E620" s="524"/>
      <c r="F620" s="524"/>
      <c r="G620" s="524"/>
      <c r="H620" s="524"/>
      <c r="I620" s="524"/>
      <c r="J620" s="94">
        <v>29</v>
      </c>
      <c r="K620" s="190" t="s">
        <v>1</v>
      </c>
      <c r="L620" s="525" t="s">
        <v>21</v>
      </c>
      <c r="M620" s="525"/>
      <c r="N620" s="525"/>
      <c r="O620" s="526" t="s">
        <v>2</v>
      </c>
      <c r="P620" s="526"/>
      <c r="Q620" s="527"/>
      <c r="R620" s="528"/>
      <c r="S620" s="528"/>
      <c r="T620" s="191"/>
    </row>
    <row r="621" spans="1:25" ht="24" thickBot="1" x14ac:dyDescent="0.3">
      <c r="A621" s="7"/>
      <c r="B621" s="16"/>
      <c r="C621" s="16"/>
      <c r="D621" s="15"/>
      <c r="E621" s="15"/>
      <c r="F621" s="15"/>
      <c r="G621" s="15"/>
      <c r="H621" s="15"/>
      <c r="I621" s="15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191"/>
    </row>
    <row r="622" spans="1:25" ht="18.75" thickBot="1" x14ac:dyDescent="0.3">
      <c r="A622" s="1" t="s">
        <v>3</v>
      </c>
      <c r="B622" s="535" t="s">
        <v>153</v>
      </c>
      <c r="C622" s="535"/>
      <c r="D622" s="535"/>
      <c r="E622" s="535"/>
      <c r="F622" s="535"/>
      <c r="G622" s="535"/>
      <c r="H622" s="535"/>
      <c r="I622" s="536"/>
      <c r="J622" s="537">
        <f t="shared" ref="J622" si="1731">G638-Q638</f>
        <v>-78</v>
      </c>
      <c r="K622" s="11" t="s">
        <v>4</v>
      </c>
      <c r="L622" s="535" t="s">
        <v>147</v>
      </c>
      <c r="M622" s="535"/>
      <c r="N622" s="535"/>
      <c r="O622" s="535"/>
      <c r="P622" s="535"/>
      <c r="Q622" s="535"/>
      <c r="R622" s="535"/>
      <c r="S622" s="536"/>
      <c r="T622" s="191"/>
    </row>
    <row r="623" spans="1:25" ht="15.75" thickBot="1" x14ac:dyDescent="0.3">
      <c r="A623" s="7"/>
      <c r="B623" s="2"/>
      <c r="C623" s="2"/>
      <c r="D623" s="2"/>
      <c r="E623" s="2"/>
      <c r="F623" s="2"/>
      <c r="G623" s="2"/>
      <c r="H623" s="2"/>
      <c r="I623" s="2"/>
      <c r="J623" s="538"/>
      <c r="K623" s="2"/>
      <c r="L623" s="2"/>
      <c r="M623" s="2"/>
      <c r="N623" s="2"/>
      <c r="O623" s="2"/>
      <c r="P623" s="2"/>
      <c r="Q623" s="2"/>
      <c r="R623" s="2"/>
      <c r="S623" s="2"/>
      <c r="T623" s="191"/>
    </row>
    <row r="624" spans="1:25" x14ac:dyDescent="0.25">
      <c r="A624" s="540" t="s">
        <v>5</v>
      </c>
      <c r="B624" s="541"/>
      <c r="C624" s="542" t="s">
        <v>6</v>
      </c>
      <c r="D624" s="544" t="s">
        <v>7</v>
      </c>
      <c r="E624" s="545"/>
      <c r="F624" s="545"/>
      <c r="G624" s="546"/>
      <c r="H624" s="544" t="s">
        <v>8</v>
      </c>
      <c r="I624" s="546"/>
      <c r="J624" s="538"/>
      <c r="K624" s="540" t="s">
        <v>5</v>
      </c>
      <c r="L624" s="541"/>
      <c r="M624" s="542" t="s">
        <v>6</v>
      </c>
      <c r="N624" s="544" t="s">
        <v>7</v>
      </c>
      <c r="O624" s="545"/>
      <c r="P624" s="545"/>
      <c r="Q624" s="546"/>
      <c r="R624" s="544" t="s">
        <v>8</v>
      </c>
      <c r="S624" s="546"/>
      <c r="T624" s="191"/>
    </row>
    <row r="625" spans="1:25" ht="15.75" thickBot="1" x14ac:dyDescent="0.3">
      <c r="A625" s="547"/>
      <c r="B625" s="548"/>
      <c r="C625" s="543"/>
      <c r="D625" s="110" t="s">
        <v>9</v>
      </c>
      <c r="E625" s="111" t="s">
        <v>10</v>
      </c>
      <c r="F625" s="111" t="s">
        <v>11</v>
      </c>
      <c r="G625" s="112" t="s">
        <v>12</v>
      </c>
      <c r="H625" s="113" t="s">
        <v>13</v>
      </c>
      <c r="I625" s="114" t="s">
        <v>14</v>
      </c>
      <c r="J625" s="539"/>
      <c r="K625" s="547"/>
      <c r="L625" s="548"/>
      <c r="M625" s="543"/>
      <c r="N625" s="110" t="s">
        <v>9</v>
      </c>
      <c r="O625" s="111" t="s">
        <v>10</v>
      </c>
      <c r="P625" s="111" t="s">
        <v>11</v>
      </c>
      <c r="Q625" s="112" t="s">
        <v>12</v>
      </c>
      <c r="R625" s="113" t="s">
        <v>13</v>
      </c>
      <c r="S625" s="114" t="s">
        <v>14</v>
      </c>
      <c r="T625" s="191"/>
    </row>
    <row r="626" spans="1:25" ht="15.75" thickBot="1" x14ac:dyDescent="0.3">
      <c r="A626" s="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191"/>
    </row>
    <row r="627" spans="1:25" x14ac:dyDescent="0.25">
      <c r="A627" s="531" t="s">
        <v>226</v>
      </c>
      <c r="B627" s="532"/>
      <c r="C627" s="3">
        <v>1</v>
      </c>
      <c r="D627" s="193">
        <v>80</v>
      </c>
      <c r="E627" s="194">
        <v>34</v>
      </c>
      <c r="F627" s="194">
        <v>3</v>
      </c>
      <c r="G627" s="32">
        <f t="shared" ref="G627:G630" si="1732">D627+E627</f>
        <v>114</v>
      </c>
      <c r="H627" s="33">
        <f t="shared" ref="H627:H630" si="1733">IF(AND(G627=Q627,G627&gt;1),0.5,IF(G627&gt;Q627,1,0))</f>
        <v>0</v>
      </c>
      <c r="I627" s="8"/>
      <c r="J627" s="2"/>
      <c r="K627" s="531" t="s">
        <v>246</v>
      </c>
      <c r="L627" s="532"/>
      <c r="M627" s="3">
        <v>1</v>
      </c>
      <c r="N627" s="193">
        <v>96</v>
      </c>
      <c r="O627" s="194">
        <v>36</v>
      </c>
      <c r="P627" s="194">
        <v>5</v>
      </c>
      <c r="Q627" s="32">
        <f t="shared" ref="Q627" si="1734">SUM(N627:O627)</f>
        <v>132</v>
      </c>
      <c r="R627" s="33">
        <f t="shared" ref="R627:R630" si="1735">IF(AND(Q627=G627,Q627&gt;1),0.5,IF(Q627&gt;G627,1,0))</f>
        <v>1</v>
      </c>
      <c r="S627" s="8"/>
      <c r="U627" s="195" t="s">
        <v>124</v>
      </c>
      <c r="V627" s="195">
        <f t="shared" ref="V627" si="1736">G627</f>
        <v>114</v>
      </c>
      <c r="W627" s="195">
        <f t="shared" ref="W627" si="1737">G628</f>
        <v>91</v>
      </c>
      <c r="X627" s="195">
        <f t="shared" ref="X627" si="1738">G629</f>
        <v>122</v>
      </c>
      <c r="Y627" s="195">
        <f t="shared" ref="Y627" si="1739">G630</f>
        <v>101</v>
      </c>
    </row>
    <row r="628" spans="1:25" x14ac:dyDescent="0.25">
      <c r="A628" s="533"/>
      <c r="B628" s="534"/>
      <c r="C628" s="4">
        <v>2</v>
      </c>
      <c r="D628" s="196">
        <v>73</v>
      </c>
      <c r="E628" s="197">
        <v>18</v>
      </c>
      <c r="F628" s="197">
        <v>5</v>
      </c>
      <c r="G628" s="34">
        <f t="shared" si="1732"/>
        <v>91</v>
      </c>
      <c r="H628" s="35">
        <f t="shared" si="1733"/>
        <v>0</v>
      </c>
      <c r="I628" s="8"/>
      <c r="J628" s="2"/>
      <c r="K628" s="533"/>
      <c r="L628" s="534"/>
      <c r="M628" s="4">
        <v>2</v>
      </c>
      <c r="N628" s="196">
        <v>86</v>
      </c>
      <c r="O628" s="197">
        <v>43</v>
      </c>
      <c r="P628" s="197">
        <v>1</v>
      </c>
      <c r="Q628" s="34">
        <f t="shared" ref="Q628:Q630" si="1740">SUM(N628:O628)</f>
        <v>129</v>
      </c>
      <c r="R628" s="35">
        <f t="shared" si="1735"/>
        <v>1</v>
      </c>
      <c r="S628" s="8"/>
      <c r="U628" s="195" t="s">
        <v>125</v>
      </c>
      <c r="V628" s="195">
        <f t="shared" ref="V628" si="1741">G632</f>
        <v>119</v>
      </c>
      <c r="W628" s="195">
        <f t="shared" ref="W628" si="1742">G633</f>
        <v>139</v>
      </c>
      <c r="X628" s="195">
        <f t="shared" ref="X628" si="1743">G634</f>
        <v>144</v>
      </c>
      <c r="Y628" s="195">
        <f t="shared" ref="Y628" si="1744">G635</f>
        <v>124</v>
      </c>
    </row>
    <row r="629" spans="1:25" ht="15.75" thickBot="1" x14ac:dyDescent="0.3">
      <c r="A629" s="517" t="s">
        <v>227</v>
      </c>
      <c r="B629" s="518"/>
      <c r="C629" s="4">
        <v>3</v>
      </c>
      <c r="D629" s="196">
        <v>79</v>
      </c>
      <c r="E629" s="197">
        <v>43</v>
      </c>
      <c r="F629" s="197">
        <v>4</v>
      </c>
      <c r="G629" s="34">
        <f t="shared" si="1732"/>
        <v>122</v>
      </c>
      <c r="H629" s="35">
        <f t="shared" si="1733"/>
        <v>0</v>
      </c>
      <c r="I629" s="13">
        <f t="shared" ref="I629" si="1745">H631*1000+G631</f>
        <v>428</v>
      </c>
      <c r="J629" s="2"/>
      <c r="K629" s="517" t="s">
        <v>247</v>
      </c>
      <c r="L629" s="518"/>
      <c r="M629" s="4">
        <v>3</v>
      </c>
      <c r="N629" s="196">
        <v>90</v>
      </c>
      <c r="O629" s="197">
        <v>35</v>
      </c>
      <c r="P629" s="197">
        <v>2</v>
      </c>
      <c r="Q629" s="34">
        <f t="shared" si="1740"/>
        <v>125</v>
      </c>
      <c r="R629" s="35">
        <f t="shared" si="1735"/>
        <v>1</v>
      </c>
      <c r="S629" s="13">
        <f t="shared" ref="S629" si="1746">R631*1000+Q631</f>
        <v>4512</v>
      </c>
      <c r="T629" s="191"/>
      <c r="U629" s="195" t="s">
        <v>126</v>
      </c>
      <c r="V629" s="195">
        <f t="shared" ref="V629" si="1747">Q627</f>
        <v>132</v>
      </c>
      <c r="W629" s="195">
        <f t="shared" ref="W629" si="1748">Q628</f>
        <v>129</v>
      </c>
      <c r="X629" s="195">
        <f t="shared" ref="X629" si="1749">Q629</f>
        <v>125</v>
      </c>
      <c r="Y629" s="195">
        <f t="shared" ref="Y629" si="1750">Q630</f>
        <v>126</v>
      </c>
    </row>
    <row r="630" spans="1:25" x14ac:dyDescent="0.25">
      <c r="A630" s="519"/>
      <c r="B630" s="520"/>
      <c r="C630" s="5">
        <v>4</v>
      </c>
      <c r="D630" s="198">
        <v>75</v>
      </c>
      <c r="E630" s="199">
        <v>26</v>
      </c>
      <c r="F630" s="199">
        <v>5</v>
      </c>
      <c r="G630" s="36">
        <f t="shared" si="1732"/>
        <v>101</v>
      </c>
      <c r="H630" s="35">
        <f t="shared" si="1733"/>
        <v>0</v>
      </c>
      <c r="I630" s="521">
        <f t="shared" ref="I630" si="1751">IF(AND(I629=S629,I629&gt;0.1),1,IF(I629&gt;S629,2,0))</f>
        <v>0</v>
      </c>
      <c r="J630" s="2"/>
      <c r="K630" s="519"/>
      <c r="L630" s="520"/>
      <c r="M630" s="5">
        <v>4</v>
      </c>
      <c r="N630" s="198">
        <v>91</v>
      </c>
      <c r="O630" s="199">
        <v>35</v>
      </c>
      <c r="P630" s="199">
        <v>3</v>
      </c>
      <c r="Q630" s="34">
        <f t="shared" si="1740"/>
        <v>126</v>
      </c>
      <c r="R630" s="39">
        <f t="shared" si="1735"/>
        <v>1</v>
      </c>
      <c r="S630" s="521">
        <f t="shared" ref="S630" si="1752">IF(AND(S629=I629,S629&gt;0.1),1,IF(S629&gt;I629,2,0))</f>
        <v>2</v>
      </c>
      <c r="T630" s="191"/>
      <c r="U630" s="195" t="s">
        <v>127</v>
      </c>
      <c r="V630" s="195">
        <f t="shared" ref="V630" si="1753">Q632</f>
        <v>138</v>
      </c>
      <c r="W630" s="195">
        <f t="shared" ref="W630" si="1754">Q633</f>
        <v>116</v>
      </c>
      <c r="X630" s="195">
        <f t="shared" ref="X630" si="1755">Q634</f>
        <v>140</v>
      </c>
      <c r="Y630" s="195">
        <f t="shared" ref="Y630" si="1756">Q635</f>
        <v>126</v>
      </c>
    </row>
    <row r="631" spans="1:25" ht="16.5" thickBot="1" x14ac:dyDescent="0.3">
      <c r="A631" s="529">
        <v>1</v>
      </c>
      <c r="B631" s="530"/>
      <c r="C631" s="26" t="s">
        <v>12</v>
      </c>
      <c r="D631" s="122">
        <f t="shared" ref="D631" si="1757">D627+D628+D629+D630</f>
        <v>307</v>
      </c>
      <c r="E631" s="28">
        <f t="shared" ref="E631:H631" si="1758">SUM(E627:E630)</f>
        <v>121</v>
      </c>
      <c r="F631" s="28">
        <f t="shared" si="1758"/>
        <v>17</v>
      </c>
      <c r="G631" s="29">
        <f t="shared" si="1758"/>
        <v>428</v>
      </c>
      <c r="H631" s="30">
        <f t="shared" si="1758"/>
        <v>0</v>
      </c>
      <c r="I631" s="522">
        <f t="shared" ref="I631" si="1759">IF(AND(G631=N631,G631&gt;1),1,IF(G631&gt;N631,2,0))</f>
        <v>2</v>
      </c>
      <c r="J631" s="2"/>
      <c r="K631" s="529">
        <v>1</v>
      </c>
      <c r="L631" s="530"/>
      <c r="M631" s="26" t="s">
        <v>12</v>
      </c>
      <c r="N631" s="31">
        <f t="shared" ref="N631" si="1760">SUM(N627:N630)</f>
        <v>363</v>
      </c>
      <c r="O631" s="31">
        <f t="shared" ref="O631:R631" si="1761">SUM(O627:O630)</f>
        <v>149</v>
      </c>
      <c r="P631" s="31">
        <f t="shared" si="1761"/>
        <v>11</v>
      </c>
      <c r="Q631" s="31">
        <f t="shared" si="1761"/>
        <v>512</v>
      </c>
      <c r="R631" s="30">
        <f t="shared" si="1761"/>
        <v>4</v>
      </c>
      <c r="S631" s="522">
        <f t="shared" ref="S631" si="1762">IF(AND(Q631=J631,Q631&gt;1),1,IF(Q631&gt;J631,2,0))</f>
        <v>2</v>
      </c>
      <c r="T631" s="191"/>
    </row>
    <row r="632" spans="1:25" x14ac:dyDescent="0.25">
      <c r="A632" s="531" t="s">
        <v>224</v>
      </c>
      <c r="B632" s="532"/>
      <c r="C632" s="3">
        <v>1</v>
      </c>
      <c r="D632" s="193">
        <v>83</v>
      </c>
      <c r="E632" s="194">
        <v>36</v>
      </c>
      <c r="F632" s="194">
        <v>0</v>
      </c>
      <c r="G632" s="37">
        <f t="shared" ref="G632" si="1763">SUM(D632:E632)</f>
        <v>119</v>
      </c>
      <c r="H632" s="33">
        <f t="shared" ref="H632:H635" si="1764">IF(AND(G632=Q632,G632&gt;1),0.5,IF(G632&gt;Q632,1,0))</f>
        <v>0</v>
      </c>
      <c r="I632" s="8"/>
      <c r="J632" s="2"/>
      <c r="K632" s="531" t="s">
        <v>231</v>
      </c>
      <c r="L632" s="532"/>
      <c r="M632" s="3">
        <v>1</v>
      </c>
      <c r="N632" s="193">
        <v>94</v>
      </c>
      <c r="O632" s="194">
        <v>44</v>
      </c>
      <c r="P632" s="194">
        <v>0</v>
      </c>
      <c r="Q632" s="32">
        <f t="shared" ref="Q632:Q635" si="1765">N632+O632</f>
        <v>138</v>
      </c>
      <c r="R632" s="33">
        <f t="shared" ref="R632:R635" si="1766">IF(AND(Q632=G632,Q632&gt;1),0.5,IF(Q632&gt;G632,1,0))</f>
        <v>1</v>
      </c>
      <c r="S632" s="8"/>
      <c r="T632" s="191"/>
      <c r="U632" s="200" t="s">
        <v>92</v>
      </c>
      <c r="V632" s="201" t="s">
        <v>93</v>
      </c>
      <c r="W632" s="200" t="s">
        <v>93</v>
      </c>
      <c r="X632" s="201" t="s">
        <v>92</v>
      </c>
    </row>
    <row r="633" spans="1:25" x14ac:dyDescent="0.25">
      <c r="A633" s="533"/>
      <c r="B633" s="534"/>
      <c r="C633" s="4">
        <v>2</v>
      </c>
      <c r="D633" s="196">
        <v>94</v>
      </c>
      <c r="E633" s="197">
        <v>45</v>
      </c>
      <c r="F633" s="197">
        <v>1</v>
      </c>
      <c r="G633" s="34">
        <f t="shared" ref="G633:G635" si="1767">SUM(D633:E633)</f>
        <v>139</v>
      </c>
      <c r="H633" s="35">
        <f t="shared" si="1764"/>
        <v>1</v>
      </c>
      <c r="I633" s="8"/>
      <c r="J633" s="2"/>
      <c r="K633" s="533"/>
      <c r="L633" s="534"/>
      <c r="M633" s="4">
        <v>2</v>
      </c>
      <c r="N633" s="196">
        <v>82</v>
      </c>
      <c r="O633" s="197">
        <v>34</v>
      </c>
      <c r="P633" s="197">
        <v>1</v>
      </c>
      <c r="Q633" s="34">
        <f t="shared" si="1765"/>
        <v>116</v>
      </c>
      <c r="R633" s="35">
        <f t="shared" si="1766"/>
        <v>0</v>
      </c>
      <c r="S633" s="8"/>
      <c r="T633" s="191"/>
      <c r="U633" s="202">
        <f t="shared" ref="U633" si="1768">I638</f>
        <v>2</v>
      </c>
      <c r="V633" s="203">
        <f t="shared" ref="V633" si="1769">S638</f>
        <v>4</v>
      </c>
      <c r="W633" s="202">
        <f t="shared" ref="W633" si="1770">S638</f>
        <v>4</v>
      </c>
      <c r="X633" s="203">
        <f t="shared" ref="X633" si="1771">I638</f>
        <v>2</v>
      </c>
    </row>
    <row r="634" spans="1:25" ht="15.75" thickBot="1" x14ac:dyDescent="0.3">
      <c r="A634" s="517" t="s">
        <v>244</v>
      </c>
      <c r="B634" s="518"/>
      <c r="C634" s="4">
        <v>3</v>
      </c>
      <c r="D634" s="196">
        <v>84</v>
      </c>
      <c r="E634" s="197">
        <v>60</v>
      </c>
      <c r="F634" s="197">
        <v>1</v>
      </c>
      <c r="G634" s="34">
        <f t="shared" si="1767"/>
        <v>144</v>
      </c>
      <c r="H634" s="35">
        <f t="shared" si="1764"/>
        <v>1</v>
      </c>
      <c r="I634" s="13">
        <f t="shared" ref="I634" si="1772">H636*1000+G636</f>
        <v>2526</v>
      </c>
      <c r="J634" s="2"/>
      <c r="K634" s="517" t="s">
        <v>245</v>
      </c>
      <c r="L634" s="518"/>
      <c r="M634" s="4">
        <v>3</v>
      </c>
      <c r="N634" s="196">
        <v>91</v>
      </c>
      <c r="O634" s="197">
        <v>49</v>
      </c>
      <c r="P634" s="197">
        <v>1</v>
      </c>
      <c r="Q634" s="34">
        <f t="shared" si="1765"/>
        <v>140</v>
      </c>
      <c r="R634" s="35">
        <f t="shared" si="1766"/>
        <v>0</v>
      </c>
      <c r="S634" s="13">
        <f t="shared" ref="S634" si="1773">R636*1000+Q636</f>
        <v>2520</v>
      </c>
      <c r="T634" s="191"/>
      <c r="U634" s="202">
        <f t="shared" ref="U634" si="1774">H638</f>
        <v>2</v>
      </c>
      <c r="V634" s="203">
        <f t="shared" ref="V634" si="1775">R638</f>
        <v>6</v>
      </c>
      <c r="W634" s="202">
        <f t="shared" ref="W634" si="1776">R638</f>
        <v>6</v>
      </c>
      <c r="X634" s="203">
        <f t="shared" ref="X634" si="1777">H638</f>
        <v>2</v>
      </c>
    </row>
    <row r="635" spans="1:25" x14ac:dyDescent="0.25">
      <c r="A635" s="519"/>
      <c r="B635" s="520"/>
      <c r="C635" s="5">
        <v>4</v>
      </c>
      <c r="D635" s="198">
        <v>99</v>
      </c>
      <c r="E635" s="199">
        <v>25</v>
      </c>
      <c r="F635" s="199">
        <v>5</v>
      </c>
      <c r="G635" s="38">
        <f t="shared" si="1767"/>
        <v>124</v>
      </c>
      <c r="H635" s="35">
        <f t="shared" si="1764"/>
        <v>0</v>
      </c>
      <c r="I635" s="521">
        <f t="shared" ref="I635" si="1778">IF(AND(I634=S634,I634&gt;0.1),1,IF(I634&gt;S634,2,0))</f>
        <v>2</v>
      </c>
      <c r="J635" s="2"/>
      <c r="K635" s="519"/>
      <c r="L635" s="520"/>
      <c r="M635" s="5">
        <v>4</v>
      </c>
      <c r="N635" s="198">
        <v>82</v>
      </c>
      <c r="O635" s="199">
        <v>44</v>
      </c>
      <c r="P635" s="199">
        <v>3</v>
      </c>
      <c r="Q635" s="34">
        <f t="shared" si="1765"/>
        <v>126</v>
      </c>
      <c r="R635" s="39">
        <f t="shared" si="1766"/>
        <v>1</v>
      </c>
      <c r="S635" s="521">
        <f t="shared" ref="S635" si="1779">IF(AND(S634=I634,S634&gt;0.1),1,IF(S634&gt;I634,2,0))</f>
        <v>0</v>
      </c>
      <c r="T635" s="191"/>
      <c r="U635" s="204">
        <f t="shared" ref="U635" si="1780">G638</f>
        <v>954</v>
      </c>
      <c r="V635" s="205">
        <f t="shared" ref="V635" si="1781">Q638</f>
        <v>1032</v>
      </c>
      <c r="W635" s="204">
        <f t="shared" ref="W635" si="1782">Q638</f>
        <v>1032</v>
      </c>
      <c r="X635" s="205">
        <f t="shared" ref="X635" si="1783">G638</f>
        <v>954</v>
      </c>
    </row>
    <row r="636" spans="1:25" ht="16.5" thickBot="1" x14ac:dyDescent="0.3">
      <c r="A636" s="529">
        <v>2</v>
      </c>
      <c r="B636" s="530"/>
      <c r="C636" s="26" t="s">
        <v>12</v>
      </c>
      <c r="D636" s="31">
        <f t="shared" ref="D636" si="1784">SUM(D632:D635)</f>
        <v>360</v>
      </c>
      <c r="E636" s="31">
        <f t="shared" ref="E636:H636" si="1785">SUM(E632:E635)</f>
        <v>166</v>
      </c>
      <c r="F636" s="31">
        <f t="shared" si="1785"/>
        <v>7</v>
      </c>
      <c r="G636" s="31">
        <f t="shared" si="1785"/>
        <v>526</v>
      </c>
      <c r="H636" s="30">
        <f t="shared" si="1785"/>
        <v>2</v>
      </c>
      <c r="I636" s="522">
        <f t="shared" ref="I636" si="1786">IF(AND(G636=N636,G636&gt;1),1,IF(G636&gt;N636,2,0))</f>
        <v>2</v>
      </c>
      <c r="J636" s="2"/>
      <c r="K636" s="529">
        <v>2</v>
      </c>
      <c r="L636" s="530"/>
      <c r="M636" s="26" t="s">
        <v>12</v>
      </c>
      <c r="N636" s="31">
        <f t="shared" ref="N636" si="1787">SUM(N632:N635)</f>
        <v>349</v>
      </c>
      <c r="O636" s="31">
        <f t="shared" ref="O636:R636" si="1788">SUM(O632:O635)</f>
        <v>171</v>
      </c>
      <c r="P636" s="31">
        <f t="shared" si="1788"/>
        <v>5</v>
      </c>
      <c r="Q636" s="40">
        <f t="shared" si="1788"/>
        <v>520</v>
      </c>
      <c r="R636" s="30">
        <f t="shared" si="1788"/>
        <v>2</v>
      </c>
      <c r="S636" s="522">
        <f t="shared" ref="S636" si="1789">IF(AND(Q636=X636,Q636&gt;1),1,IF(Q636&gt;X636,2,0))</f>
        <v>2</v>
      </c>
      <c r="T636" s="191"/>
    </row>
    <row r="637" spans="1:25" ht="15.75" thickBot="1" x14ac:dyDescent="0.3">
      <c r="A637" s="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191"/>
    </row>
    <row r="638" spans="1:25" ht="21" thickBot="1" x14ac:dyDescent="0.3">
      <c r="A638" s="17"/>
      <c r="B638" s="18"/>
      <c r="C638" s="19" t="s">
        <v>15</v>
      </c>
      <c r="D638" s="20">
        <f t="shared" ref="D638:H638" si="1790">D631+D636</f>
        <v>667</v>
      </c>
      <c r="E638" s="21">
        <f t="shared" si="1790"/>
        <v>287</v>
      </c>
      <c r="F638" s="21">
        <f t="shared" si="1790"/>
        <v>24</v>
      </c>
      <c r="G638" s="22">
        <f t="shared" si="1790"/>
        <v>954</v>
      </c>
      <c r="H638" s="22">
        <f t="shared" si="1790"/>
        <v>2</v>
      </c>
      <c r="I638" s="23">
        <f t="shared" ref="I638" si="1791">I630+I635+J638</f>
        <v>2</v>
      </c>
      <c r="J638" s="206">
        <f t="shared" ref="J638" si="1792">IF(AND(G638=Q638,G638&gt;0.1),1,IF(G638&gt;Q638,2,0))</f>
        <v>0</v>
      </c>
      <c r="K638" s="17"/>
      <c r="L638" s="18"/>
      <c r="M638" s="24" t="s">
        <v>15</v>
      </c>
      <c r="N638" s="20">
        <f t="shared" ref="N638:R638" si="1793">N631+N636</f>
        <v>712</v>
      </c>
      <c r="O638" s="21">
        <f t="shared" si="1793"/>
        <v>320</v>
      </c>
      <c r="P638" s="21">
        <f t="shared" si="1793"/>
        <v>16</v>
      </c>
      <c r="Q638" s="22">
        <f t="shared" si="1793"/>
        <v>1032</v>
      </c>
      <c r="R638" s="22">
        <f t="shared" si="1793"/>
        <v>6</v>
      </c>
      <c r="S638" s="25">
        <f t="shared" ref="S638" si="1794">S630+S635+T638</f>
        <v>4</v>
      </c>
      <c r="T638" s="206">
        <f t="shared" ref="T638" si="1795">IF(AND(Q638=G638,Q638&gt;0.1),1,IF(Q638&gt;G638,2,0))</f>
        <v>2</v>
      </c>
    </row>
    <row r="639" spans="1:25" ht="15.75" thickBot="1" x14ac:dyDescent="0.3">
      <c r="A639" s="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191"/>
    </row>
    <row r="640" spans="1:25" ht="21" thickBot="1" x14ac:dyDescent="0.3">
      <c r="A640" s="109" t="s">
        <v>19</v>
      </c>
      <c r="B640" s="9" t="s">
        <v>16</v>
      </c>
      <c r="C640" s="515"/>
      <c r="D640" s="515"/>
      <c r="E640" s="515"/>
      <c r="F640" s="10"/>
      <c r="G640" s="516" t="s">
        <v>17</v>
      </c>
      <c r="H640" s="516"/>
      <c r="I640" s="23">
        <f t="shared" ref="I640" si="1796">IF(AND(I638=S638,I638&gt;0.1),1,IF(I638&gt;S638,2,0))</f>
        <v>0</v>
      </c>
      <c r="J640" s="12"/>
      <c r="K640" s="14" t="s">
        <v>19</v>
      </c>
      <c r="L640" s="9" t="s">
        <v>20</v>
      </c>
      <c r="M640" s="515"/>
      <c r="N640" s="515"/>
      <c r="O640" s="515"/>
      <c r="P640" s="10"/>
      <c r="Q640" s="516" t="s">
        <v>17</v>
      </c>
      <c r="R640" s="516"/>
      <c r="S640" s="23">
        <f t="shared" ref="S640" si="1797">IF(AND(S638=I638,S638&gt;0.1),1,IF(S638&gt;I638,2,0))</f>
        <v>2</v>
      </c>
      <c r="T640" s="191"/>
    </row>
    <row r="642" spans="1:25" ht="15.75" thickBot="1" x14ac:dyDescent="0.3"/>
    <row r="643" spans="1:25" ht="23.25" x14ac:dyDescent="0.35">
      <c r="A643" s="6"/>
      <c r="B643" s="523" t="s">
        <v>18</v>
      </c>
      <c r="C643" s="523"/>
      <c r="D643" s="524" t="s">
        <v>0</v>
      </c>
      <c r="E643" s="524"/>
      <c r="F643" s="524"/>
      <c r="G643" s="524"/>
      <c r="H643" s="524"/>
      <c r="I643" s="524"/>
      <c r="J643" s="94">
        <v>30</v>
      </c>
      <c r="K643" s="190" t="s">
        <v>1</v>
      </c>
      <c r="L643" s="525" t="s">
        <v>21</v>
      </c>
      <c r="M643" s="525"/>
      <c r="N643" s="525"/>
      <c r="O643" s="526" t="s">
        <v>2</v>
      </c>
      <c r="P643" s="526"/>
      <c r="Q643" s="527">
        <v>43369</v>
      </c>
      <c r="R643" s="528"/>
      <c r="S643" s="528"/>
      <c r="T643" s="191"/>
    </row>
    <row r="644" spans="1:25" ht="24" thickBot="1" x14ac:dyDescent="0.3">
      <c r="A644" s="7"/>
      <c r="B644" s="16"/>
      <c r="C644" s="16"/>
      <c r="D644" s="15"/>
      <c r="E644" s="15"/>
      <c r="F644" s="15"/>
      <c r="G644" s="15"/>
      <c r="H644" s="15"/>
      <c r="I644" s="15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191"/>
    </row>
    <row r="645" spans="1:25" ht="18.75" thickBot="1" x14ac:dyDescent="0.3">
      <c r="A645" s="1" t="s">
        <v>3</v>
      </c>
      <c r="B645" s="535" t="s">
        <v>113</v>
      </c>
      <c r="C645" s="535"/>
      <c r="D645" s="535"/>
      <c r="E645" s="535"/>
      <c r="F645" s="535"/>
      <c r="G645" s="535"/>
      <c r="H645" s="535"/>
      <c r="I645" s="536"/>
      <c r="J645" s="537">
        <f t="shared" ref="J645" si="1798">G661-Q661</f>
        <v>-163</v>
      </c>
      <c r="K645" s="11" t="s">
        <v>4</v>
      </c>
      <c r="L645" s="535" t="s">
        <v>186</v>
      </c>
      <c r="M645" s="535"/>
      <c r="N645" s="535"/>
      <c r="O645" s="535"/>
      <c r="P645" s="535"/>
      <c r="Q645" s="535"/>
      <c r="R645" s="535"/>
      <c r="S645" s="536"/>
      <c r="T645" s="191"/>
    </row>
    <row r="646" spans="1:25" ht="15.75" thickBot="1" x14ac:dyDescent="0.3">
      <c r="A646" s="7"/>
      <c r="B646" s="2"/>
      <c r="C646" s="2"/>
      <c r="D646" s="2"/>
      <c r="E646" s="2"/>
      <c r="F646" s="2"/>
      <c r="G646" s="2"/>
      <c r="H646" s="2"/>
      <c r="I646" s="2"/>
      <c r="J646" s="538"/>
      <c r="K646" s="2"/>
      <c r="L646" s="2"/>
      <c r="M646" s="2"/>
      <c r="N646" s="2"/>
      <c r="O646" s="2"/>
      <c r="P646" s="2"/>
      <c r="Q646" s="2"/>
      <c r="R646" s="2"/>
      <c r="S646" s="2"/>
      <c r="T646" s="191"/>
    </row>
    <row r="647" spans="1:25" x14ac:dyDescent="0.25">
      <c r="A647" s="540" t="s">
        <v>5</v>
      </c>
      <c r="B647" s="541"/>
      <c r="C647" s="542" t="s">
        <v>6</v>
      </c>
      <c r="D647" s="544" t="s">
        <v>7</v>
      </c>
      <c r="E647" s="545"/>
      <c r="F647" s="545"/>
      <c r="G647" s="546"/>
      <c r="H647" s="544" t="s">
        <v>8</v>
      </c>
      <c r="I647" s="546"/>
      <c r="J647" s="538"/>
      <c r="K647" s="540" t="s">
        <v>5</v>
      </c>
      <c r="L647" s="541"/>
      <c r="M647" s="542" t="s">
        <v>6</v>
      </c>
      <c r="N647" s="544" t="s">
        <v>7</v>
      </c>
      <c r="O647" s="545"/>
      <c r="P647" s="545"/>
      <c r="Q647" s="546"/>
      <c r="R647" s="544" t="s">
        <v>8</v>
      </c>
      <c r="S647" s="546"/>
      <c r="T647" s="191"/>
    </row>
    <row r="648" spans="1:25" ht="15.75" thickBot="1" x14ac:dyDescent="0.3">
      <c r="A648" s="547"/>
      <c r="B648" s="548"/>
      <c r="C648" s="543"/>
      <c r="D648" s="110" t="s">
        <v>9</v>
      </c>
      <c r="E648" s="111" t="s">
        <v>10</v>
      </c>
      <c r="F648" s="111" t="s">
        <v>11</v>
      </c>
      <c r="G648" s="112" t="s">
        <v>12</v>
      </c>
      <c r="H648" s="113" t="s">
        <v>13</v>
      </c>
      <c r="I648" s="114" t="s">
        <v>14</v>
      </c>
      <c r="J648" s="539"/>
      <c r="K648" s="547"/>
      <c r="L648" s="548"/>
      <c r="M648" s="543"/>
      <c r="N648" s="110" t="s">
        <v>9</v>
      </c>
      <c r="O648" s="111" t="s">
        <v>10</v>
      </c>
      <c r="P648" s="111" t="s">
        <v>11</v>
      </c>
      <c r="Q648" s="112" t="s">
        <v>12</v>
      </c>
      <c r="R648" s="113" t="s">
        <v>13</v>
      </c>
      <c r="S648" s="114" t="s">
        <v>14</v>
      </c>
      <c r="T648" s="191"/>
    </row>
    <row r="649" spans="1:25" ht="15.75" thickBot="1" x14ac:dyDescent="0.3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191"/>
    </row>
    <row r="650" spans="1:25" x14ac:dyDescent="0.25">
      <c r="A650" s="531" t="s">
        <v>204</v>
      </c>
      <c r="B650" s="532"/>
      <c r="C650" s="3"/>
      <c r="D650" s="193">
        <v>68</v>
      </c>
      <c r="E650" s="194">
        <v>27</v>
      </c>
      <c r="F650" s="194">
        <v>9</v>
      </c>
      <c r="G650" s="32">
        <f t="shared" ref="G650:G653" si="1799">D650+E650</f>
        <v>95</v>
      </c>
      <c r="H650" s="33">
        <f t="shared" ref="H650:H653" si="1800">IF(AND(G650=Q650,G650&gt;1),0.5,IF(G650&gt;Q650,1,0))</f>
        <v>0</v>
      </c>
      <c r="I650" s="8"/>
      <c r="J650" s="2"/>
      <c r="K650" s="531" t="s">
        <v>228</v>
      </c>
      <c r="L650" s="532"/>
      <c r="M650" s="3"/>
      <c r="N650" s="193">
        <v>84</v>
      </c>
      <c r="O650" s="194">
        <v>40</v>
      </c>
      <c r="P650" s="194">
        <v>2</v>
      </c>
      <c r="Q650" s="32">
        <f t="shared" ref="Q650" si="1801">SUM(N650:O650)</f>
        <v>124</v>
      </c>
      <c r="R650" s="33">
        <f t="shared" ref="R650:R653" si="1802">IF(AND(Q650=G650,Q650&gt;1),0.5,IF(Q650&gt;G650,1,0))</f>
        <v>1</v>
      </c>
      <c r="S650" s="8"/>
      <c r="U650" s="195" t="s">
        <v>124</v>
      </c>
      <c r="V650" s="195">
        <f t="shared" ref="V650" si="1803">G650</f>
        <v>95</v>
      </c>
      <c r="W650" s="195">
        <f t="shared" ref="W650" si="1804">G651</f>
        <v>121</v>
      </c>
      <c r="X650" s="195">
        <f t="shared" ref="X650" si="1805">G652</f>
        <v>113</v>
      </c>
      <c r="Y650" s="195">
        <f t="shared" ref="Y650" si="1806">G653</f>
        <v>117</v>
      </c>
    </row>
    <row r="651" spans="1:25" x14ac:dyDescent="0.25">
      <c r="A651" s="533"/>
      <c r="B651" s="534"/>
      <c r="C651" s="4"/>
      <c r="D651" s="196">
        <v>77</v>
      </c>
      <c r="E651" s="197">
        <v>44</v>
      </c>
      <c r="F651" s="197">
        <v>2</v>
      </c>
      <c r="G651" s="34">
        <f t="shared" si="1799"/>
        <v>121</v>
      </c>
      <c r="H651" s="35">
        <f t="shared" si="1800"/>
        <v>0</v>
      </c>
      <c r="I651" s="8"/>
      <c r="J651" s="2"/>
      <c r="K651" s="533"/>
      <c r="L651" s="534"/>
      <c r="M651" s="4"/>
      <c r="N651" s="196">
        <v>101</v>
      </c>
      <c r="O651" s="197">
        <v>52</v>
      </c>
      <c r="P651" s="197">
        <v>1</v>
      </c>
      <c r="Q651" s="34">
        <f t="shared" ref="Q651:Q653" si="1807">SUM(N651:O651)</f>
        <v>153</v>
      </c>
      <c r="R651" s="35">
        <f t="shared" si="1802"/>
        <v>1</v>
      </c>
      <c r="S651" s="8"/>
      <c r="U651" s="195" t="s">
        <v>125</v>
      </c>
      <c r="V651" s="195">
        <f t="shared" ref="V651" si="1808">G655</f>
        <v>118</v>
      </c>
      <c r="W651" s="195">
        <f t="shared" ref="W651" si="1809">G656</f>
        <v>117</v>
      </c>
      <c r="X651" s="195">
        <f t="shared" ref="X651" si="1810">G657</f>
        <v>124</v>
      </c>
      <c r="Y651" s="195">
        <f t="shared" ref="Y651" si="1811">G658</f>
        <v>123</v>
      </c>
    </row>
    <row r="652" spans="1:25" ht="15.75" thickBot="1" x14ac:dyDescent="0.3">
      <c r="A652" s="517" t="s">
        <v>237</v>
      </c>
      <c r="B652" s="518"/>
      <c r="C652" s="4"/>
      <c r="D652" s="196">
        <v>70</v>
      </c>
      <c r="E652" s="197">
        <v>43</v>
      </c>
      <c r="F652" s="197">
        <v>0</v>
      </c>
      <c r="G652" s="34">
        <f t="shared" si="1799"/>
        <v>113</v>
      </c>
      <c r="H652" s="35">
        <f t="shared" si="1800"/>
        <v>0</v>
      </c>
      <c r="I652" s="13">
        <f t="shared" ref="I652" si="1812">H654*1000+G654</f>
        <v>446</v>
      </c>
      <c r="J652" s="2"/>
      <c r="K652" s="517" t="s">
        <v>229</v>
      </c>
      <c r="L652" s="518"/>
      <c r="M652" s="4"/>
      <c r="N652" s="196">
        <v>104</v>
      </c>
      <c r="O652" s="197">
        <v>54</v>
      </c>
      <c r="P652" s="197">
        <v>0</v>
      </c>
      <c r="Q652" s="34">
        <f t="shared" si="1807"/>
        <v>158</v>
      </c>
      <c r="R652" s="35">
        <f t="shared" si="1802"/>
        <v>1</v>
      </c>
      <c r="S652" s="13">
        <f t="shared" ref="S652" si="1813">R654*1000+Q654</f>
        <v>4555</v>
      </c>
      <c r="T652" s="191"/>
      <c r="U652" s="195" t="s">
        <v>126</v>
      </c>
      <c r="V652" s="195">
        <f t="shared" ref="V652" si="1814">Q650</f>
        <v>124</v>
      </c>
      <c r="W652" s="195">
        <f t="shared" ref="W652" si="1815">Q651</f>
        <v>153</v>
      </c>
      <c r="X652" s="195">
        <f t="shared" ref="X652" si="1816">Q652</f>
        <v>158</v>
      </c>
      <c r="Y652" s="195">
        <f t="shared" ref="Y652" si="1817">Q653</f>
        <v>120</v>
      </c>
    </row>
    <row r="653" spans="1:25" x14ac:dyDescent="0.25">
      <c r="A653" s="519"/>
      <c r="B653" s="520"/>
      <c r="C653" s="5"/>
      <c r="D653" s="198">
        <v>82</v>
      </c>
      <c r="E653" s="199">
        <v>35</v>
      </c>
      <c r="F653" s="199">
        <v>5</v>
      </c>
      <c r="G653" s="36">
        <f t="shared" si="1799"/>
        <v>117</v>
      </c>
      <c r="H653" s="35">
        <f t="shared" si="1800"/>
        <v>0</v>
      </c>
      <c r="I653" s="521">
        <f t="shared" ref="I653" si="1818">IF(AND(I652=S652,I652&gt;0.1),1,IF(I652&gt;S652,2,0))</f>
        <v>0</v>
      </c>
      <c r="J653" s="2"/>
      <c r="K653" s="519"/>
      <c r="L653" s="520"/>
      <c r="M653" s="5"/>
      <c r="N653" s="198">
        <v>85</v>
      </c>
      <c r="O653" s="199">
        <v>35</v>
      </c>
      <c r="P653" s="199">
        <v>1</v>
      </c>
      <c r="Q653" s="34">
        <f t="shared" si="1807"/>
        <v>120</v>
      </c>
      <c r="R653" s="39">
        <f t="shared" si="1802"/>
        <v>1</v>
      </c>
      <c r="S653" s="521">
        <f t="shared" ref="S653" si="1819">IF(AND(S652=I652,S652&gt;0.1),1,IF(S652&gt;I652,2,0))</f>
        <v>2</v>
      </c>
      <c r="T653" s="191"/>
      <c r="U653" s="195" t="s">
        <v>127</v>
      </c>
      <c r="V653" s="195">
        <f t="shared" ref="V653" si="1820">Q655</f>
        <v>148</v>
      </c>
      <c r="W653" s="195">
        <f t="shared" ref="W653" si="1821">Q656</f>
        <v>127</v>
      </c>
      <c r="X653" s="195">
        <f t="shared" ref="X653" si="1822">Q657</f>
        <v>145</v>
      </c>
      <c r="Y653" s="195">
        <f t="shared" ref="Y653" si="1823">Q658</f>
        <v>116</v>
      </c>
    </row>
    <row r="654" spans="1:25" ht="16.5" thickBot="1" x14ac:dyDescent="0.3">
      <c r="A654" s="529">
        <v>1</v>
      </c>
      <c r="B654" s="530"/>
      <c r="C654" s="26" t="s">
        <v>12</v>
      </c>
      <c r="D654" s="27">
        <f t="shared" ref="D654" si="1824">D650+D651+D652+D653</f>
        <v>297</v>
      </c>
      <c r="E654" s="28">
        <f t="shared" ref="E654:H654" si="1825">SUM(E650:E653)</f>
        <v>149</v>
      </c>
      <c r="F654" s="28">
        <f t="shared" si="1825"/>
        <v>16</v>
      </c>
      <c r="G654" s="29">
        <f t="shared" si="1825"/>
        <v>446</v>
      </c>
      <c r="H654" s="30">
        <f t="shared" si="1825"/>
        <v>0</v>
      </c>
      <c r="I654" s="522">
        <f t="shared" ref="I654" si="1826">IF(AND(G654=N654,G654&gt;1),1,IF(G654&gt;N654,2,0))</f>
        <v>2</v>
      </c>
      <c r="J654" s="2"/>
      <c r="K654" s="529">
        <v>1</v>
      </c>
      <c r="L654" s="530"/>
      <c r="M654" s="26" t="s">
        <v>12</v>
      </c>
      <c r="N654" s="31">
        <f t="shared" ref="N654" si="1827">SUM(N650:N653)</f>
        <v>374</v>
      </c>
      <c r="O654" s="31">
        <f t="shared" ref="O654:R654" si="1828">SUM(O650:O653)</f>
        <v>181</v>
      </c>
      <c r="P654" s="31">
        <f t="shared" si="1828"/>
        <v>4</v>
      </c>
      <c r="Q654" s="31">
        <f t="shared" si="1828"/>
        <v>555</v>
      </c>
      <c r="R654" s="30">
        <f t="shared" si="1828"/>
        <v>4</v>
      </c>
      <c r="S654" s="522">
        <f t="shared" ref="S654" si="1829">IF(AND(Q654=J654,Q654&gt;1),1,IF(Q654&gt;J654,2,0))</f>
        <v>2</v>
      </c>
      <c r="T654" s="191"/>
    </row>
    <row r="655" spans="1:25" x14ac:dyDescent="0.25">
      <c r="A655" s="531" t="s">
        <v>240</v>
      </c>
      <c r="B655" s="532"/>
      <c r="C655" s="3"/>
      <c r="D655" s="193">
        <v>83</v>
      </c>
      <c r="E655" s="194">
        <v>35</v>
      </c>
      <c r="F655" s="194">
        <v>5</v>
      </c>
      <c r="G655" s="37">
        <f t="shared" ref="G655" si="1830">SUM(D655:E655)</f>
        <v>118</v>
      </c>
      <c r="H655" s="33">
        <f t="shared" ref="H655:H658" si="1831">IF(AND(G655=Q655,G655&gt;1),0.5,IF(G655&gt;Q655,1,0))</f>
        <v>0</v>
      </c>
      <c r="I655" s="8"/>
      <c r="J655" s="2"/>
      <c r="K655" s="531" t="s">
        <v>228</v>
      </c>
      <c r="L655" s="532"/>
      <c r="M655" s="3"/>
      <c r="N655" s="193">
        <v>103</v>
      </c>
      <c r="O655" s="194">
        <v>45</v>
      </c>
      <c r="P655" s="194">
        <v>2</v>
      </c>
      <c r="Q655" s="32">
        <f t="shared" ref="Q655:Q658" si="1832">N655+O655</f>
        <v>148</v>
      </c>
      <c r="R655" s="33">
        <f t="shared" ref="R655:R658" si="1833">IF(AND(Q655=G655,Q655&gt;1),0.5,IF(Q655&gt;G655,1,0))</f>
        <v>1</v>
      </c>
      <c r="S655" s="8"/>
      <c r="T655" s="191"/>
      <c r="U655" s="200" t="s">
        <v>92</v>
      </c>
      <c r="V655" s="201" t="s">
        <v>93</v>
      </c>
      <c r="W655" s="200" t="s">
        <v>93</v>
      </c>
      <c r="X655" s="201" t="s">
        <v>92</v>
      </c>
    </row>
    <row r="656" spans="1:25" x14ac:dyDescent="0.25">
      <c r="A656" s="533"/>
      <c r="B656" s="534"/>
      <c r="C656" s="4"/>
      <c r="D656" s="196">
        <v>91</v>
      </c>
      <c r="E656" s="197">
        <v>26</v>
      </c>
      <c r="F656" s="197">
        <v>3</v>
      </c>
      <c r="G656" s="34">
        <f t="shared" ref="G656:G658" si="1834">SUM(D656:E656)</f>
        <v>117</v>
      </c>
      <c r="H656" s="35">
        <f t="shared" si="1831"/>
        <v>0</v>
      </c>
      <c r="I656" s="8"/>
      <c r="J656" s="2"/>
      <c r="K656" s="533"/>
      <c r="L656" s="534"/>
      <c r="M656" s="4"/>
      <c r="N656" s="196">
        <v>91</v>
      </c>
      <c r="O656" s="197">
        <v>36</v>
      </c>
      <c r="P656" s="197">
        <v>1</v>
      </c>
      <c r="Q656" s="34">
        <f t="shared" si="1832"/>
        <v>127</v>
      </c>
      <c r="R656" s="35">
        <f t="shared" si="1833"/>
        <v>1</v>
      </c>
      <c r="S656" s="8"/>
      <c r="T656" s="191"/>
      <c r="U656" s="202">
        <f t="shared" ref="U656" si="1835">I661</f>
        <v>0</v>
      </c>
      <c r="V656" s="203">
        <f t="shared" ref="V656" si="1836">S661</f>
        <v>6</v>
      </c>
      <c r="W656" s="202">
        <f t="shared" ref="W656" si="1837">S661</f>
        <v>6</v>
      </c>
      <c r="X656" s="203">
        <f t="shared" ref="X656" si="1838">I661</f>
        <v>0</v>
      </c>
    </row>
    <row r="657" spans="1:25" ht="15.75" thickBot="1" x14ac:dyDescent="0.3">
      <c r="A657" s="517" t="s">
        <v>268</v>
      </c>
      <c r="B657" s="518"/>
      <c r="C657" s="4"/>
      <c r="D657" s="196">
        <v>89</v>
      </c>
      <c r="E657" s="197">
        <v>35</v>
      </c>
      <c r="F657" s="197">
        <v>2</v>
      </c>
      <c r="G657" s="34">
        <f t="shared" si="1834"/>
        <v>124</v>
      </c>
      <c r="H657" s="35">
        <f t="shared" si="1831"/>
        <v>0</v>
      </c>
      <c r="I657" s="13">
        <f t="shared" ref="I657" si="1839">H659*1000+G659</f>
        <v>1482</v>
      </c>
      <c r="J657" s="2"/>
      <c r="K657" s="517" t="s">
        <v>255</v>
      </c>
      <c r="L657" s="518"/>
      <c r="M657" s="4"/>
      <c r="N657" s="196">
        <v>91</v>
      </c>
      <c r="O657" s="197">
        <v>54</v>
      </c>
      <c r="P657" s="197">
        <v>0</v>
      </c>
      <c r="Q657" s="34">
        <f t="shared" si="1832"/>
        <v>145</v>
      </c>
      <c r="R657" s="35">
        <f t="shared" si="1833"/>
        <v>1</v>
      </c>
      <c r="S657" s="13">
        <f t="shared" ref="S657" si="1840">R659*1000+Q659</f>
        <v>3536</v>
      </c>
      <c r="T657" s="191"/>
      <c r="U657" s="202">
        <f t="shared" ref="U657" si="1841">H661</f>
        <v>1</v>
      </c>
      <c r="V657" s="203">
        <f t="shared" ref="V657" si="1842">R661</f>
        <v>7</v>
      </c>
      <c r="W657" s="202">
        <f t="shared" ref="W657" si="1843">R661</f>
        <v>7</v>
      </c>
      <c r="X657" s="203">
        <f t="shared" ref="X657" si="1844">H661</f>
        <v>1</v>
      </c>
    </row>
    <row r="658" spans="1:25" x14ac:dyDescent="0.25">
      <c r="A658" s="519"/>
      <c r="B658" s="520"/>
      <c r="C658" s="5"/>
      <c r="D658" s="198">
        <v>88</v>
      </c>
      <c r="E658" s="199">
        <v>35</v>
      </c>
      <c r="F658" s="199">
        <v>3</v>
      </c>
      <c r="G658" s="38">
        <f t="shared" si="1834"/>
        <v>123</v>
      </c>
      <c r="H658" s="35">
        <f t="shared" si="1831"/>
        <v>1</v>
      </c>
      <c r="I658" s="521">
        <f t="shared" ref="I658" si="1845">IF(AND(I657=S657,I657&gt;0.1),1,IF(I657&gt;S657,2,0))</f>
        <v>0</v>
      </c>
      <c r="J658" s="2"/>
      <c r="K658" s="519"/>
      <c r="L658" s="520"/>
      <c r="M658" s="5"/>
      <c r="N658" s="198">
        <v>92</v>
      </c>
      <c r="O658" s="199">
        <v>24</v>
      </c>
      <c r="P658" s="199">
        <v>5</v>
      </c>
      <c r="Q658" s="34">
        <f t="shared" si="1832"/>
        <v>116</v>
      </c>
      <c r="R658" s="39">
        <f t="shared" si="1833"/>
        <v>0</v>
      </c>
      <c r="S658" s="521">
        <f t="shared" ref="S658" si="1846">IF(AND(S657=I657,S657&gt;0.1),1,IF(S657&gt;I657,2,0))</f>
        <v>2</v>
      </c>
      <c r="T658" s="191"/>
      <c r="U658" s="204">
        <f t="shared" ref="U658" si="1847">G661</f>
        <v>928</v>
      </c>
      <c r="V658" s="205">
        <f t="shared" ref="V658" si="1848">Q661</f>
        <v>1091</v>
      </c>
      <c r="W658" s="204">
        <f t="shared" ref="W658" si="1849">Q661</f>
        <v>1091</v>
      </c>
      <c r="X658" s="205">
        <f t="shared" ref="X658" si="1850">G661</f>
        <v>928</v>
      </c>
    </row>
    <row r="659" spans="1:25" ht="16.5" thickBot="1" x14ac:dyDescent="0.3">
      <c r="A659" s="529">
        <v>2</v>
      </c>
      <c r="B659" s="530"/>
      <c r="C659" s="26" t="s">
        <v>12</v>
      </c>
      <c r="D659" s="31">
        <f t="shared" ref="D659" si="1851">SUM(D655:D658)</f>
        <v>351</v>
      </c>
      <c r="E659" s="31">
        <f t="shared" ref="E659:H659" si="1852">SUM(E655:E658)</f>
        <v>131</v>
      </c>
      <c r="F659" s="31">
        <f t="shared" si="1852"/>
        <v>13</v>
      </c>
      <c r="G659" s="31">
        <f t="shared" si="1852"/>
        <v>482</v>
      </c>
      <c r="H659" s="30">
        <f t="shared" si="1852"/>
        <v>1</v>
      </c>
      <c r="I659" s="522">
        <f t="shared" ref="I659" si="1853">IF(AND(G659=N659,G659&gt;1),1,IF(G659&gt;N659,2,0))</f>
        <v>2</v>
      </c>
      <c r="J659" s="2"/>
      <c r="K659" s="529">
        <v>2</v>
      </c>
      <c r="L659" s="530"/>
      <c r="M659" s="26" t="s">
        <v>12</v>
      </c>
      <c r="N659" s="31">
        <f t="shared" ref="N659" si="1854">SUM(N655:N658)</f>
        <v>377</v>
      </c>
      <c r="O659" s="31">
        <f t="shared" ref="O659:R659" si="1855">SUM(O655:O658)</f>
        <v>159</v>
      </c>
      <c r="P659" s="31">
        <f t="shared" si="1855"/>
        <v>8</v>
      </c>
      <c r="Q659" s="40">
        <f t="shared" si="1855"/>
        <v>536</v>
      </c>
      <c r="R659" s="30">
        <f t="shared" si="1855"/>
        <v>3</v>
      </c>
      <c r="S659" s="522">
        <f t="shared" ref="S659" si="1856">IF(AND(Q659=X659,Q659&gt;1),1,IF(Q659&gt;X659,2,0))</f>
        <v>2</v>
      </c>
      <c r="T659" s="191"/>
    </row>
    <row r="660" spans="1:25" ht="15.75" thickBot="1" x14ac:dyDescent="0.3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191"/>
    </row>
    <row r="661" spans="1:25" ht="21" thickBot="1" x14ac:dyDescent="0.3">
      <c r="A661" s="17"/>
      <c r="B661" s="18"/>
      <c r="C661" s="19" t="s">
        <v>15</v>
      </c>
      <c r="D661" s="20">
        <f t="shared" ref="D661:H661" si="1857">D654+D659</f>
        <v>648</v>
      </c>
      <c r="E661" s="21">
        <f t="shared" si="1857"/>
        <v>280</v>
      </c>
      <c r="F661" s="21">
        <f t="shared" si="1857"/>
        <v>29</v>
      </c>
      <c r="G661" s="22">
        <f t="shared" si="1857"/>
        <v>928</v>
      </c>
      <c r="H661" s="22">
        <f t="shared" si="1857"/>
        <v>1</v>
      </c>
      <c r="I661" s="23">
        <f t="shared" ref="I661" si="1858">I653+I658+J661</f>
        <v>0</v>
      </c>
      <c r="J661" s="206">
        <f t="shared" ref="J661" si="1859">IF(AND(G661=Q661,G661&gt;0.1),1,IF(G661&gt;Q661,2,0))</f>
        <v>0</v>
      </c>
      <c r="K661" s="17"/>
      <c r="L661" s="18"/>
      <c r="M661" s="24" t="s">
        <v>15</v>
      </c>
      <c r="N661" s="20">
        <f t="shared" ref="N661:R661" si="1860">N654+N659</f>
        <v>751</v>
      </c>
      <c r="O661" s="21">
        <f t="shared" si="1860"/>
        <v>340</v>
      </c>
      <c r="P661" s="21">
        <f t="shared" si="1860"/>
        <v>12</v>
      </c>
      <c r="Q661" s="22">
        <f t="shared" si="1860"/>
        <v>1091</v>
      </c>
      <c r="R661" s="22">
        <f t="shared" si="1860"/>
        <v>7</v>
      </c>
      <c r="S661" s="25">
        <f t="shared" ref="S661" si="1861">S653+S658+T661</f>
        <v>6</v>
      </c>
      <c r="T661" s="206">
        <f t="shared" ref="T661" si="1862">IF(AND(Q661=G661,Q661&gt;0.1),1,IF(Q661&gt;G661,2,0))</f>
        <v>2</v>
      </c>
    </row>
    <row r="662" spans="1:25" ht="15.75" thickBot="1" x14ac:dyDescent="0.3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191"/>
    </row>
    <row r="663" spans="1:25" ht="21" thickBot="1" x14ac:dyDescent="0.3">
      <c r="A663" s="109" t="s">
        <v>19</v>
      </c>
      <c r="B663" s="9" t="s">
        <v>16</v>
      </c>
      <c r="C663" s="515"/>
      <c r="D663" s="515"/>
      <c r="E663" s="515"/>
      <c r="F663" s="10"/>
      <c r="G663" s="516" t="s">
        <v>17</v>
      </c>
      <c r="H663" s="516"/>
      <c r="I663" s="23">
        <f t="shared" ref="I663" si="1863">IF(AND(I661=S661,I661&gt;0.1),1,IF(I661&gt;S661,2,0))</f>
        <v>0</v>
      </c>
      <c r="J663" s="12"/>
      <c r="K663" s="14" t="s">
        <v>19</v>
      </c>
      <c r="L663" s="9" t="s">
        <v>20</v>
      </c>
      <c r="M663" s="515"/>
      <c r="N663" s="515"/>
      <c r="O663" s="515"/>
      <c r="P663" s="10"/>
      <c r="Q663" s="516" t="s">
        <v>17</v>
      </c>
      <c r="R663" s="516"/>
      <c r="S663" s="23">
        <f t="shared" ref="S663" si="1864">IF(AND(S661=I661,S661&gt;0.1),1,IF(S661&gt;I661,2,0))</f>
        <v>2</v>
      </c>
      <c r="T663" s="191"/>
    </row>
    <row r="664" spans="1:25" ht="23.25" x14ac:dyDescent="0.35">
      <c r="A664" s="6"/>
      <c r="B664" s="523" t="s">
        <v>18</v>
      </c>
      <c r="C664" s="523"/>
      <c r="D664" s="524" t="s">
        <v>0</v>
      </c>
      <c r="E664" s="524"/>
      <c r="F664" s="524"/>
      <c r="G664" s="524"/>
      <c r="H664" s="524"/>
      <c r="I664" s="524"/>
      <c r="J664" s="94">
        <v>31</v>
      </c>
      <c r="K664" s="190" t="s">
        <v>1</v>
      </c>
      <c r="L664" s="525" t="s">
        <v>21</v>
      </c>
      <c r="M664" s="525"/>
      <c r="N664" s="525"/>
      <c r="O664" s="526" t="s">
        <v>2</v>
      </c>
      <c r="P664" s="526"/>
      <c r="Q664" s="527">
        <v>43397</v>
      </c>
      <c r="R664" s="528"/>
      <c r="S664" s="528"/>
      <c r="T664" s="191"/>
    </row>
    <row r="665" spans="1:25" ht="24" thickBot="1" x14ac:dyDescent="0.3">
      <c r="A665" s="7"/>
      <c r="B665" s="16"/>
      <c r="C665" s="16"/>
      <c r="D665" s="15"/>
      <c r="E665" s="15"/>
      <c r="F665" s="15"/>
      <c r="G665" s="15"/>
      <c r="H665" s="15"/>
      <c r="I665" s="15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191"/>
    </row>
    <row r="666" spans="1:25" ht="18.75" thickBot="1" x14ac:dyDescent="0.3">
      <c r="A666" s="1" t="s">
        <v>3</v>
      </c>
      <c r="B666" s="535" t="s">
        <v>169</v>
      </c>
      <c r="C666" s="535"/>
      <c r="D666" s="535"/>
      <c r="E666" s="535"/>
      <c r="F666" s="535"/>
      <c r="G666" s="535"/>
      <c r="H666" s="535"/>
      <c r="I666" s="536"/>
      <c r="J666" s="537">
        <f t="shared" ref="J666" si="1865">G682-Q682</f>
        <v>40</v>
      </c>
      <c r="K666" s="11" t="s">
        <v>4</v>
      </c>
      <c r="L666" s="535" t="s">
        <v>111</v>
      </c>
      <c r="M666" s="535"/>
      <c r="N666" s="535"/>
      <c r="O666" s="535"/>
      <c r="P666" s="535"/>
      <c r="Q666" s="535"/>
      <c r="R666" s="535"/>
      <c r="S666" s="536"/>
      <c r="T666" s="191"/>
    </row>
    <row r="667" spans="1:25" ht="15.75" thickBot="1" x14ac:dyDescent="0.3">
      <c r="A667" s="7"/>
      <c r="B667" s="2"/>
      <c r="C667" s="2"/>
      <c r="D667" s="2"/>
      <c r="E667" s="2"/>
      <c r="F667" s="2"/>
      <c r="G667" s="2"/>
      <c r="H667" s="2"/>
      <c r="I667" s="2"/>
      <c r="J667" s="538"/>
      <c r="K667" s="2"/>
      <c r="L667" s="2"/>
      <c r="M667" s="2"/>
      <c r="N667" s="2"/>
      <c r="O667" s="2"/>
      <c r="P667" s="2"/>
      <c r="Q667" s="2"/>
      <c r="R667" s="2"/>
      <c r="S667" s="2"/>
      <c r="T667" s="191"/>
    </row>
    <row r="668" spans="1:25" x14ac:dyDescent="0.25">
      <c r="A668" s="540" t="s">
        <v>5</v>
      </c>
      <c r="B668" s="541"/>
      <c r="C668" s="542" t="s">
        <v>6</v>
      </c>
      <c r="D668" s="544" t="s">
        <v>7</v>
      </c>
      <c r="E668" s="545"/>
      <c r="F668" s="545"/>
      <c r="G668" s="546"/>
      <c r="H668" s="544" t="s">
        <v>8</v>
      </c>
      <c r="I668" s="546"/>
      <c r="J668" s="538"/>
      <c r="K668" s="540" t="s">
        <v>5</v>
      </c>
      <c r="L668" s="541"/>
      <c r="M668" s="542" t="s">
        <v>6</v>
      </c>
      <c r="N668" s="544" t="s">
        <v>7</v>
      </c>
      <c r="O668" s="545"/>
      <c r="P668" s="545"/>
      <c r="Q668" s="546"/>
      <c r="R668" s="544" t="s">
        <v>8</v>
      </c>
      <c r="S668" s="546"/>
      <c r="T668" s="191"/>
    </row>
    <row r="669" spans="1:25" ht="15.75" thickBot="1" x14ac:dyDescent="0.3">
      <c r="A669" s="547"/>
      <c r="B669" s="548"/>
      <c r="C669" s="543"/>
      <c r="D669" s="110" t="s">
        <v>9</v>
      </c>
      <c r="E669" s="111" t="s">
        <v>10</v>
      </c>
      <c r="F669" s="111" t="s">
        <v>11</v>
      </c>
      <c r="G669" s="112" t="s">
        <v>12</v>
      </c>
      <c r="H669" s="113" t="s">
        <v>13</v>
      </c>
      <c r="I669" s="114" t="s">
        <v>14</v>
      </c>
      <c r="J669" s="539"/>
      <c r="K669" s="547"/>
      <c r="L669" s="548"/>
      <c r="M669" s="543"/>
      <c r="N669" s="110" t="s">
        <v>9</v>
      </c>
      <c r="O669" s="111" t="s">
        <v>10</v>
      </c>
      <c r="P669" s="111" t="s">
        <v>11</v>
      </c>
      <c r="Q669" s="112" t="s">
        <v>12</v>
      </c>
      <c r="R669" s="113" t="s">
        <v>13</v>
      </c>
      <c r="S669" s="114" t="s">
        <v>14</v>
      </c>
      <c r="T669" s="191"/>
    </row>
    <row r="670" spans="1:25" ht="15.75" thickBot="1" x14ac:dyDescent="0.3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191"/>
    </row>
    <row r="671" spans="1:25" x14ac:dyDescent="0.25">
      <c r="A671" s="555" t="s">
        <v>196</v>
      </c>
      <c r="B671" s="556"/>
      <c r="C671" s="3">
        <v>1</v>
      </c>
      <c r="D671" s="213">
        <v>89</v>
      </c>
      <c r="E671" s="214">
        <v>42</v>
      </c>
      <c r="F671" s="214">
        <v>3</v>
      </c>
      <c r="G671" s="32">
        <f t="shared" ref="G671:G674" si="1866">D671+E671</f>
        <v>131</v>
      </c>
      <c r="H671" s="33">
        <f t="shared" ref="H671:H674" si="1867">IF(AND(G671=Q671,G671&gt;1),0.5,IF(G671&gt;Q671,1,0))</f>
        <v>1</v>
      </c>
      <c r="I671" s="8"/>
      <c r="J671" s="2"/>
      <c r="K671" s="555" t="s">
        <v>204</v>
      </c>
      <c r="L671" s="556"/>
      <c r="M671" s="3">
        <v>1</v>
      </c>
      <c r="N671" s="213">
        <v>75</v>
      </c>
      <c r="O671" s="214">
        <v>52</v>
      </c>
      <c r="P671" s="214">
        <v>0</v>
      </c>
      <c r="Q671" s="32">
        <f t="shared" ref="Q671" si="1868">SUM(N671:O671)</f>
        <v>127</v>
      </c>
      <c r="R671" s="33">
        <f t="shared" ref="R671:R674" si="1869">IF(AND(Q671=G671,Q671&gt;1),0.5,IF(Q671&gt;G671,1,0))</f>
        <v>0</v>
      </c>
      <c r="S671" s="8"/>
      <c r="U671" s="195" t="s">
        <v>124</v>
      </c>
      <c r="V671" s="195">
        <f t="shared" ref="V671" si="1870">G671</f>
        <v>131</v>
      </c>
      <c r="W671" s="195">
        <f t="shared" ref="W671" si="1871">G672</f>
        <v>135</v>
      </c>
      <c r="X671" s="195">
        <f t="shared" ref="X671" si="1872">G673</f>
        <v>131</v>
      </c>
      <c r="Y671" s="195">
        <f t="shared" ref="Y671" si="1873">G674</f>
        <v>116</v>
      </c>
    </row>
    <row r="672" spans="1:25" x14ac:dyDescent="0.25">
      <c r="A672" s="557"/>
      <c r="B672" s="558"/>
      <c r="C672" s="4">
        <v>2</v>
      </c>
      <c r="D672" s="215">
        <v>91</v>
      </c>
      <c r="E672" s="216">
        <v>44</v>
      </c>
      <c r="F672" s="216">
        <v>0</v>
      </c>
      <c r="G672" s="34">
        <f t="shared" si="1866"/>
        <v>135</v>
      </c>
      <c r="H672" s="35">
        <f t="shared" si="1867"/>
        <v>1</v>
      </c>
      <c r="I672" s="8"/>
      <c r="J672" s="2"/>
      <c r="K672" s="557"/>
      <c r="L672" s="558"/>
      <c r="M672" s="4">
        <v>2</v>
      </c>
      <c r="N672" s="215">
        <v>86</v>
      </c>
      <c r="O672" s="216">
        <v>35</v>
      </c>
      <c r="P672" s="216">
        <v>3</v>
      </c>
      <c r="Q672" s="34">
        <f t="shared" ref="Q672:Q674" si="1874">SUM(N672:O672)</f>
        <v>121</v>
      </c>
      <c r="R672" s="35">
        <f t="shared" si="1869"/>
        <v>0</v>
      </c>
      <c r="S672" s="8"/>
      <c r="U672" s="195" t="s">
        <v>125</v>
      </c>
      <c r="V672" s="195">
        <f t="shared" ref="V672" si="1875">G676</f>
        <v>131</v>
      </c>
      <c r="W672" s="195">
        <f t="shared" ref="W672" si="1876">G677</f>
        <v>124</v>
      </c>
      <c r="X672" s="195">
        <f t="shared" ref="X672" si="1877">G678</f>
        <v>139</v>
      </c>
      <c r="Y672" s="195">
        <f t="shared" ref="Y672" si="1878">G679</f>
        <v>116</v>
      </c>
    </row>
    <row r="673" spans="1:25" ht="15.75" thickBot="1" x14ac:dyDescent="0.3">
      <c r="A673" s="549" t="s">
        <v>197</v>
      </c>
      <c r="B673" s="550"/>
      <c r="C673" s="4">
        <v>3</v>
      </c>
      <c r="D673" s="215">
        <v>92</v>
      </c>
      <c r="E673" s="216">
        <v>39</v>
      </c>
      <c r="F673" s="216">
        <v>2</v>
      </c>
      <c r="G673" s="34">
        <f t="shared" si="1866"/>
        <v>131</v>
      </c>
      <c r="H673" s="35">
        <f t="shared" si="1867"/>
        <v>1</v>
      </c>
      <c r="I673" s="13">
        <f t="shared" ref="I673" si="1879">H675*1000+G675</f>
        <v>4013</v>
      </c>
      <c r="J673" s="2"/>
      <c r="K673" s="549" t="s">
        <v>205</v>
      </c>
      <c r="L673" s="550"/>
      <c r="M673" s="4">
        <v>3</v>
      </c>
      <c r="N673" s="215">
        <v>93</v>
      </c>
      <c r="O673" s="216">
        <v>34</v>
      </c>
      <c r="P673" s="216">
        <v>2</v>
      </c>
      <c r="Q673" s="34">
        <f t="shared" si="1874"/>
        <v>127</v>
      </c>
      <c r="R673" s="35">
        <f t="shared" si="1869"/>
        <v>0</v>
      </c>
      <c r="S673" s="13">
        <f t="shared" ref="S673" si="1880">R675*1000+Q675</f>
        <v>991</v>
      </c>
      <c r="T673" s="191"/>
      <c r="U673" s="195" t="s">
        <v>126</v>
      </c>
      <c r="V673" s="195">
        <f t="shared" ref="V673" si="1881">Q671</f>
        <v>127</v>
      </c>
      <c r="W673" s="195">
        <f t="shared" ref="W673" si="1882">Q672</f>
        <v>121</v>
      </c>
      <c r="X673" s="195">
        <f t="shared" ref="X673" si="1883">Q673</f>
        <v>127</v>
      </c>
      <c r="Y673" s="195">
        <f t="shared" ref="Y673" si="1884">Q674</f>
        <v>116</v>
      </c>
    </row>
    <row r="674" spans="1:25" x14ac:dyDescent="0.25">
      <c r="A674" s="551"/>
      <c r="B674" s="552"/>
      <c r="C674" s="5">
        <v>4</v>
      </c>
      <c r="D674" s="217">
        <v>81</v>
      </c>
      <c r="E674" s="218">
        <v>35</v>
      </c>
      <c r="F674" s="218">
        <v>1</v>
      </c>
      <c r="G674" s="36">
        <f t="shared" si="1866"/>
        <v>116</v>
      </c>
      <c r="H674" s="35">
        <f t="shared" si="1867"/>
        <v>0.5</v>
      </c>
      <c r="I674" s="521">
        <f t="shared" ref="I674" si="1885">IF(AND(I673=S673,I673&gt;0.1),1,IF(I673&gt;S673,2,0))</f>
        <v>2</v>
      </c>
      <c r="J674" s="2"/>
      <c r="K674" s="551"/>
      <c r="L674" s="552"/>
      <c r="M674" s="5">
        <v>4</v>
      </c>
      <c r="N674" s="217">
        <v>80</v>
      </c>
      <c r="O674" s="218">
        <v>36</v>
      </c>
      <c r="P674" s="218">
        <v>1</v>
      </c>
      <c r="Q674" s="34">
        <f t="shared" si="1874"/>
        <v>116</v>
      </c>
      <c r="R674" s="39">
        <f t="shared" si="1869"/>
        <v>0.5</v>
      </c>
      <c r="S674" s="521">
        <f t="shared" ref="S674" si="1886">IF(AND(S673=I673,S673&gt;0.1),1,IF(S673&gt;I673,2,0))</f>
        <v>0</v>
      </c>
      <c r="T674" s="191"/>
      <c r="U674" s="195" t="s">
        <v>127</v>
      </c>
      <c r="V674" s="195">
        <f t="shared" ref="V674" si="1887">Q676</f>
        <v>117</v>
      </c>
      <c r="W674" s="195">
        <f t="shared" ref="W674" si="1888">Q677</f>
        <v>125</v>
      </c>
      <c r="X674" s="195">
        <f t="shared" ref="X674" si="1889">Q678</f>
        <v>129</v>
      </c>
      <c r="Y674" s="195">
        <f t="shared" ref="Y674" si="1890">Q679</f>
        <v>121</v>
      </c>
    </row>
    <row r="675" spans="1:25" ht="16.5" thickBot="1" x14ac:dyDescent="0.3">
      <c r="A675" s="553"/>
      <c r="B675" s="554"/>
      <c r="C675" s="221" t="s">
        <v>12</v>
      </c>
      <c r="D675" s="222">
        <v>353</v>
      </c>
      <c r="E675" s="223">
        <v>160</v>
      </c>
      <c r="F675" s="223">
        <v>6</v>
      </c>
      <c r="G675" s="29">
        <f t="shared" ref="G675:H675" si="1891">SUM(G671:G674)</f>
        <v>513</v>
      </c>
      <c r="H675" s="30">
        <f t="shared" si="1891"/>
        <v>3.5</v>
      </c>
      <c r="I675" s="522">
        <f t="shared" ref="I675" si="1892">IF(AND(G675=N675,G675&gt;1),1,IF(G675&gt;N675,2,0))</f>
        <v>2</v>
      </c>
      <c r="J675" s="2"/>
      <c r="K675" s="553"/>
      <c r="L675" s="554"/>
      <c r="M675" s="221" t="s">
        <v>12</v>
      </c>
      <c r="N675" s="222">
        <v>334</v>
      </c>
      <c r="O675" s="223">
        <v>157</v>
      </c>
      <c r="P675" s="223">
        <v>6</v>
      </c>
      <c r="Q675" s="31">
        <f t="shared" ref="Q675:R675" si="1893">SUM(Q671:Q674)</f>
        <v>491</v>
      </c>
      <c r="R675" s="30">
        <f t="shared" si="1893"/>
        <v>0.5</v>
      </c>
      <c r="S675" s="522">
        <f t="shared" ref="S675" si="1894">IF(AND(Q675=J675,Q675&gt;1),1,IF(Q675&gt;J675,2,0))</f>
        <v>2</v>
      </c>
      <c r="T675" s="191"/>
    </row>
    <row r="676" spans="1:25" x14ac:dyDescent="0.25">
      <c r="A676" s="555" t="s">
        <v>198</v>
      </c>
      <c r="B676" s="556"/>
      <c r="C676" s="3">
        <v>1</v>
      </c>
      <c r="D676" s="213">
        <v>87</v>
      </c>
      <c r="E676" s="214">
        <v>44</v>
      </c>
      <c r="F676" s="214">
        <v>1</v>
      </c>
      <c r="G676" s="37">
        <f t="shared" ref="G676" si="1895">SUM(D676:E676)</f>
        <v>131</v>
      </c>
      <c r="H676" s="33">
        <f t="shared" ref="H676:H679" si="1896">IF(AND(G676=Q676,G676&gt;1),0.5,IF(G676&gt;Q676,1,0))</f>
        <v>1</v>
      </c>
      <c r="I676" s="8"/>
      <c r="J676" s="2"/>
      <c r="K676" s="555" t="s">
        <v>206</v>
      </c>
      <c r="L676" s="556"/>
      <c r="M676" s="3">
        <v>1</v>
      </c>
      <c r="N676" s="213">
        <v>82</v>
      </c>
      <c r="O676" s="214">
        <v>35</v>
      </c>
      <c r="P676" s="214">
        <v>4</v>
      </c>
      <c r="Q676" s="32">
        <f t="shared" ref="Q676:Q679" si="1897">N676+O676</f>
        <v>117</v>
      </c>
      <c r="R676" s="33">
        <f t="shared" ref="R676:R679" si="1898">IF(AND(Q676=G676,Q676&gt;1),0.5,IF(Q676&gt;G676,1,0))</f>
        <v>0</v>
      </c>
      <c r="S676" s="8"/>
      <c r="T676" s="191"/>
      <c r="U676" s="200" t="s">
        <v>92</v>
      </c>
      <c r="V676" s="201" t="s">
        <v>93</v>
      </c>
      <c r="W676" s="200" t="s">
        <v>93</v>
      </c>
      <c r="X676" s="201" t="s">
        <v>92</v>
      </c>
    </row>
    <row r="677" spans="1:25" x14ac:dyDescent="0.25">
      <c r="A677" s="557"/>
      <c r="B677" s="558"/>
      <c r="C677" s="4">
        <v>2</v>
      </c>
      <c r="D677" s="215">
        <v>88</v>
      </c>
      <c r="E677" s="216">
        <v>36</v>
      </c>
      <c r="F677" s="216">
        <v>2</v>
      </c>
      <c r="G677" s="34">
        <f t="shared" ref="G677:G679" si="1899">SUM(D677:E677)</f>
        <v>124</v>
      </c>
      <c r="H677" s="35">
        <f t="shared" si="1896"/>
        <v>0</v>
      </c>
      <c r="I677" s="8"/>
      <c r="J677" s="2"/>
      <c r="K677" s="557"/>
      <c r="L677" s="558"/>
      <c r="M677" s="4">
        <v>2</v>
      </c>
      <c r="N677" s="215">
        <v>89</v>
      </c>
      <c r="O677" s="216">
        <v>36</v>
      </c>
      <c r="P677" s="216">
        <v>2</v>
      </c>
      <c r="Q677" s="34">
        <f t="shared" si="1897"/>
        <v>125</v>
      </c>
      <c r="R677" s="35">
        <f t="shared" si="1898"/>
        <v>1</v>
      </c>
      <c r="S677" s="8"/>
      <c r="T677" s="191"/>
      <c r="U677" s="202">
        <f t="shared" ref="U677" si="1900">I682</f>
        <v>6</v>
      </c>
      <c r="V677" s="203">
        <f t="shared" ref="V677" si="1901">S682</f>
        <v>0</v>
      </c>
      <c r="W677" s="202">
        <f t="shared" ref="W677" si="1902">S682</f>
        <v>0</v>
      </c>
      <c r="X677" s="203">
        <f t="shared" ref="X677" si="1903">I682</f>
        <v>6</v>
      </c>
    </row>
    <row r="678" spans="1:25" ht="15.75" thickBot="1" x14ac:dyDescent="0.3">
      <c r="A678" s="549" t="s">
        <v>199</v>
      </c>
      <c r="B678" s="550"/>
      <c r="C678" s="4">
        <v>3</v>
      </c>
      <c r="D678" s="215">
        <v>88</v>
      </c>
      <c r="E678" s="216">
        <v>51</v>
      </c>
      <c r="F678" s="216">
        <v>1</v>
      </c>
      <c r="G678" s="34">
        <f t="shared" si="1899"/>
        <v>139</v>
      </c>
      <c r="H678" s="35">
        <f t="shared" si="1896"/>
        <v>1</v>
      </c>
      <c r="I678" s="13">
        <f t="shared" ref="I678" si="1904">H680*1000+G680</f>
        <v>2510</v>
      </c>
      <c r="J678" s="2"/>
      <c r="K678" s="549" t="s">
        <v>207</v>
      </c>
      <c r="L678" s="550"/>
      <c r="M678" s="4">
        <v>3</v>
      </c>
      <c r="N678" s="215">
        <v>87</v>
      </c>
      <c r="O678" s="216">
        <v>42</v>
      </c>
      <c r="P678" s="216">
        <v>1</v>
      </c>
      <c r="Q678" s="34">
        <f t="shared" si="1897"/>
        <v>129</v>
      </c>
      <c r="R678" s="35">
        <f t="shared" si="1898"/>
        <v>0</v>
      </c>
      <c r="S678" s="13">
        <f t="shared" ref="S678" si="1905">R680*1000+Q680</f>
        <v>2492</v>
      </c>
      <c r="T678" s="191"/>
      <c r="U678" s="202">
        <f t="shared" ref="U678" si="1906">H682</f>
        <v>5.5</v>
      </c>
      <c r="V678" s="203">
        <f t="shared" ref="V678" si="1907">R682</f>
        <v>2.5</v>
      </c>
      <c r="W678" s="202">
        <f t="shared" ref="W678" si="1908">R682</f>
        <v>2.5</v>
      </c>
      <c r="X678" s="203">
        <f t="shared" ref="X678" si="1909">H682</f>
        <v>5.5</v>
      </c>
    </row>
    <row r="679" spans="1:25" x14ac:dyDescent="0.25">
      <c r="A679" s="551"/>
      <c r="B679" s="552"/>
      <c r="C679" s="5">
        <v>4</v>
      </c>
      <c r="D679" s="217">
        <v>82</v>
      </c>
      <c r="E679" s="218">
        <v>34</v>
      </c>
      <c r="F679" s="218">
        <v>2</v>
      </c>
      <c r="G679" s="38">
        <f t="shared" si="1899"/>
        <v>116</v>
      </c>
      <c r="H679" s="35">
        <f t="shared" si="1896"/>
        <v>0</v>
      </c>
      <c r="I679" s="521">
        <f t="shared" ref="I679" si="1910">IF(AND(I678=S678,I678&gt;0.1),1,IF(I678&gt;S678,2,0))</f>
        <v>2</v>
      </c>
      <c r="J679" s="2"/>
      <c r="K679" s="551"/>
      <c r="L679" s="552"/>
      <c r="M679" s="5">
        <v>4</v>
      </c>
      <c r="N679" s="217">
        <v>76</v>
      </c>
      <c r="O679" s="218">
        <v>45</v>
      </c>
      <c r="P679" s="218">
        <v>2</v>
      </c>
      <c r="Q679" s="34">
        <f t="shared" si="1897"/>
        <v>121</v>
      </c>
      <c r="R679" s="39">
        <f t="shared" si="1898"/>
        <v>1</v>
      </c>
      <c r="S679" s="521">
        <f t="shared" ref="S679" si="1911">IF(AND(S678=I678,S678&gt;0.1),1,IF(S678&gt;I678,2,0))</f>
        <v>0</v>
      </c>
      <c r="T679" s="191"/>
      <c r="U679" s="204">
        <f t="shared" ref="U679" si="1912">G682</f>
        <v>1023</v>
      </c>
      <c r="V679" s="205">
        <f t="shared" ref="V679" si="1913">Q682</f>
        <v>983</v>
      </c>
      <c r="W679" s="204">
        <f t="shared" ref="W679" si="1914">Q682</f>
        <v>983</v>
      </c>
      <c r="X679" s="205">
        <f t="shared" ref="X679" si="1915">G682</f>
        <v>1023</v>
      </c>
    </row>
    <row r="680" spans="1:25" ht="16.5" thickBot="1" x14ac:dyDescent="0.3">
      <c r="A680" s="553"/>
      <c r="B680" s="554"/>
      <c r="C680" s="221" t="s">
        <v>12</v>
      </c>
      <c r="D680" s="222">
        <v>345</v>
      </c>
      <c r="E680" s="223">
        <v>165</v>
      </c>
      <c r="F680" s="223">
        <v>6</v>
      </c>
      <c r="G680" s="31">
        <f t="shared" ref="G680:H680" si="1916">SUM(G676:G679)</f>
        <v>510</v>
      </c>
      <c r="H680" s="30">
        <f t="shared" si="1916"/>
        <v>2</v>
      </c>
      <c r="I680" s="522">
        <f t="shared" ref="I680" si="1917">IF(AND(G680=N680,G680&gt;1),1,IF(G680&gt;N680,2,0))</f>
        <v>2</v>
      </c>
      <c r="J680" s="2"/>
      <c r="K680" s="553"/>
      <c r="L680" s="554"/>
      <c r="M680" s="221" t="s">
        <v>12</v>
      </c>
      <c r="N680" s="222">
        <v>334</v>
      </c>
      <c r="O680" s="223">
        <v>158</v>
      </c>
      <c r="P680" s="223">
        <v>9</v>
      </c>
      <c r="Q680" s="40">
        <f t="shared" ref="Q680:R680" si="1918">SUM(Q676:Q679)</f>
        <v>492</v>
      </c>
      <c r="R680" s="30">
        <f t="shared" si="1918"/>
        <v>2</v>
      </c>
      <c r="S680" s="522">
        <f t="shared" ref="S680" si="1919">IF(AND(Q680=X680,Q680&gt;1),1,IF(Q680&gt;X680,2,0))</f>
        <v>2</v>
      </c>
      <c r="T680" s="191"/>
    </row>
    <row r="681" spans="1:25" ht="15.75" thickBot="1" x14ac:dyDescent="0.3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191"/>
    </row>
    <row r="682" spans="1:25" ht="21" thickBot="1" x14ac:dyDescent="0.3">
      <c r="A682" s="17"/>
      <c r="B682" s="18"/>
      <c r="C682" s="19" t="s">
        <v>15</v>
      </c>
      <c r="D682" s="20">
        <f t="shared" ref="D682:H682" si="1920">D675+D680</f>
        <v>698</v>
      </c>
      <c r="E682" s="21">
        <f t="shared" si="1920"/>
        <v>325</v>
      </c>
      <c r="F682" s="21">
        <f t="shared" si="1920"/>
        <v>12</v>
      </c>
      <c r="G682" s="22">
        <f t="shared" si="1920"/>
        <v>1023</v>
      </c>
      <c r="H682" s="22">
        <f t="shared" si="1920"/>
        <v>5.5</v>
      </c>
      <c r="I682" s="23">
        <f t="shared" ref="I682" si="1921">I674+I679+J682</f>
        <v>6</v>
      </c>
      <c r="J682" s="206">
        <f t="shared" ref="J682" si="1922">IF(AND(G682=Q682,G682&gt;0.1),1,IF(G682&gt;Q682,2,0))</f>
        <v>2</v>
      </c>
      <c r="K682" s="17"/>
      <c r="L682" s="18"/>
      <c r="M682" s="24" t="s">
        <v>15</v>
      </c>
      <c r="N682" s="20">
        <f t="shared" ref="N682:R682" si="1923">N675+N680</f>
        <v>668</v>
      </c>
      <c r="O682" s="21">
        <f t="shared" si="1923"/>
        <v>315</v>
      </c>
      <c r="P682" s="21">
        <f t="shared" si="1923"/>
        <v>15</v>
      </c>
      <c r="Q682" s="22">
        <f t="shared" si="1923"/>
        <v>983</v>
      </c>
      <c r="R682" s="22">
        <f t="shared" si="1923"/>
        <v>2.5</v>
      </c>
      <c r="S682" s="25">
        <f t="shared" ref="S682" si="1924">S674+S679+T682</f>
        <v>0</v>
      </c>
      <c r="T682" s="206">
        <f t="shared" ref="T682" si="1925">IF(AND(Q682=G682,Q682&gt;0.1),1,IF(Q682&gt;G682,2,0))</f>
        <v>0</v>
      </c>
    </row>
    <row r="683" spans="1:25" ht="15.75" thickBot="1" x14ac:dyDescent="0.3">
      <c r="A683" s="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191"/>
    </row>
    <row r="684" spans="1:25" ht="21" thickBot="1" x14ac:dyDescent="0.3">
      <c r="A684" s="109" t="s">
        <v>19</v>
      </c>
      <c r="B684" s="9" t="s">
        <v>16</v>
      </c>
      <c r="C684" s="515"/>
      <c r="D684" s="515"/>
      <c r="E684" s="515"/>
      <c r="F684" s="10"/>
      <c r="G684" s="516" t="s">
        <v>17</v>
      </c>
      <c r="H684" s="516"/>
      <c r="I684" s="23">
        <f t="shared" ref="I684" si="1926">IF(AND(I682=S682,I682&gt;0.1),1,IF(I682&gt;S682,2,0))</f>
        <v>2</v>
      </c>
      <c r="J684" s="12"/>
      <c r="K684" s="14" t="s">
        <v>19</v>
      </c>
      <c r="L684" s="9" t="s">
        <v>20</v>
      </c>
      <c r="M684" s="515"/>
      <c r="N684" s="515"/>
      <c r="O684" s="515"/>
      <c r="P684" s="10"/>
      <c r="Q684" s="516" t="s">
        <v>17</v>
      </c>
      <c r="R684" s="516"/>
      <c r="S684" s="23">
        <f t="shared" ref="S684" si="1927">IF(AND(S682=I682,S682&gt;0.1),1,IF(S682&gt;I682,2,0))</f>
        <v>0</v>
      </c>
      <c r="T684" s="191"/>
    </row>
    <row r="686" spans="1:25" ht="15.75" thickBot="1" x14ac:dyDescent="0.3"/>
    <row r="687" spans="1:25" ht="23.25" x14ac:dyDescent="0.35">
      <c r="A687" s="6"/>
      <c r="B687" s="523" t="s">
        <v>18</v>
      </c>
      <c r="C687" s="523"/>
      <c r="D687" s="524" t="s">
        <v>0</v>
      </c>
      <c r="E687" s="524"/>
      <c r="F687" s="524"/>
      <c r="G687" s="524"/>
      <c r="H687" s="524"/>
      <c r="I687" s="524"/>
      <c r="J687" s="94">
        <v>32</v>
      </c>
      <c r="K687" s="190" t="s">
        <v>1</v>
      </c>
      <c r="L687" s="525" t="s">
        <v>21</v>
      </c>
      <c r="M687" s="525"/>
      <c r="N687" s="525"/>
      <c r="O687" s="526" t="s">
        <v>2</v>
      </c>
      <c r="P687" s="526"/>
      <c r="Q687" s="527"/>
      <c r="R687" s="528"/>
      <c r="S687" s="528"/>
      <c r="T687" s="191"/>
    </row>
    <row r="688" spans="1:25" ht="24" thickBot="1" x14ac:dyDescent="0.3">
      <c r="A688" s="7"/>
      <c r="B688" s="16"/>
      <c r="C688" s="16"/>
      <c r="D688" s="15"/>
      <c r="E688" s="15"/>
      <c r="F688" s="15"/>
      <c r="G688" s="15"/>
      <c r="H688" s="15"/>
      <c r="I688" s="15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191"/>
    </row>
    <row r="689" spans="1:25" ht="18.75" thickBot="1" x14ac:dyDescent="0.3">
      <c r="A689" s="1" t="s">
        <v>3</v>
      </c>
      <c r="B689" s="535" t="s">
        <v>108</v>
      </c>
      <c r="C689" s="535"/>
      <c r="D689" s="535"/>
      <c r="E689" s="535"/>
      <c r="F689" s="535"/>
      <c r="G689" s="535"/>
      <c r="H689" s="535"/>
      <c r="I689" s="536"/>
      <c r="J689" s="537">
        <f t="shared" ref="J689" si="1928">G705-Q705</f>
        <v>6</v>
      </c>
      <c r="K689" s="11" t="s">
        <v>4</v>
      </c>
      <c r="L689" s="535" t="s">
        <v>150</v>
      </c>
      <c r="M689" s="535"/>
      <c r="N689" s="535"/>
      <c r="O689" s="535"/>
      <c r="P689" s="535"/>
      <c r="Q689" s="535"/>
      <c r="R689" s="535"/>
      <c r="S689" s="536"/>
      <c r="T689" s="191"/>
    </row>
    <row r="690" spans="1:25" ht="15.75" thickBot="1" x14ac:dyDescent="0.3">
      <c r="A690" s="7"/>
      <c r="B690" s="2"/>
      <c r="C690" s="2"/>
      <c r="D690" s="2"/>
      <c r="E690" s="2"/>
      <c r="F690" s="2"/>
      <c r="G690" s="2"/>
      <c r="H690" s="2"/>
      <c r="I690" s="2"/>
      <c r="J690" s="538"/>
      <c r="K690" s="2"/>
      <c r="L690" s="2"/>
      <c r="M690" s="2"/>
      <c r="N690" s="2"/>
      <c r="O690" s="2"/>
      <c r="P690" s="2"/>
      <c r="Q690" s="2"/>
      <c r="R690" s="2"/>
      <c r="S690" s="2"/>
      <c r="T690" s="191"/>
    </row>
    <row r="691" spans="1:25" x14ac:dyDescent="0.25">
      <c r="A691" s="540" t="s">
        <v>5</v>
      </c>
      <c r="B691" s="541"/>
      <c r="C691" s="542" t="s">
        <v>6</v>
      </c>
      <c r="D691" s="544" t="s">
        <v>7</v>
      </c>
      <c r="E691" s="545"/>
      <c r="F691" s="545"/>
      <c r="G691" s="546"/>
      <c r="H691" s="544" t="s">
        <v>8</v>
      </c>
      <c r="I691" s="546"/>
      <c r="J691" s="538"/>
      <c r="K691" s="540" t="s">
        <v>5</v>
      </c>
      <c r="L691" s="541"/>
      <c r="M691" s="542" t="s">
        <v>6</v>
      </c>
      <c r="N691" s="544" t="s">
        <v>7</v>
      </c>
      <c r="O691" s="545"/>
      <c r="P691" s="545"/>
      <c r="Q691" s="546"/>
      <c r="R691" s="544" t="s">
        <v>8</v>
      </c>
      <c r="S691" s="546"/>
      <c r="T691" s="191"/>
    </row>
    <row r="692" spans="1:25" ht="15.75" thickBot="1" x14ac:dyDescent="0.3">
      <c r="A692" s="547"/>
      <c r="B692" s="548"/>
      <c r="C692" s="543"/>
      <c r="D692" s="110" t="s">
        <v>9</v>
      </c>
      <c r="E692" s="111" t="s">
        <v>10</v>
      </c>
      <c r="F692" s="111" t="s">
        <v>11</v>
      </c>
      <c r="G692" s="112" t="s">
        <v>12</v>
      </c>
      <c r="H692" s="113" t="s">
        <v>13</v>
      </c>
      <c r="I692" s="114" t="s">
        <v>14</v>
      </c>
      <c r="J692" s="539"/>
      <c r="K692" s="547"/>
      <c r="L692" s="548"/>
      <c r="M692" s="543"/>
      <c r="N692" s="110" t="s">
        <v>9</v>
      </c>
      <c r="O692" s="111" t="s">
        <v>10</v>
      </c>
      <c r="P692" s="111" t="s">
        <v>11</v>
      </c>
      <c r="Q692" s="112" t="s">
        <v>12</v>
      </c>
      <c r="R692" s="113" t="s">
        <v>13</v>
      </c>
      <c r="S692" s="114" t="s">
        <v>14</v>
      </c>
      <c r="T692" s="191"/>
    </row>
    <row r="693" spans="1:25" ht="15.75" thickBot="1" x14ac:dyDescent="0.3">
      <c r="A693" s="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191"/>
    </row>
    <row r="694" spans="1:25" x14ac:dyDescent="0.25">
      <c r="A694" s="531" t="s">
        <v>188</v>
      </c>
      <c r="B694" s="532"/>
      <c r="C694" s="3">
        <v>1</v>
      </c>
      <c r="D694" s="193">
        <v>94</v>
      </c>
      <c r="E694" s="194">
        <v>25</v>
      </c>
      <c r="F694" s="194">
        <v>5</v>
      </c>
      <c r="G694" s="32">
        <f t="shared" ref="G694:G697" si="1929">D694+E694</f>
        <v>119</v>
      </c>
      <c r="H694" s="33">
        <f t="shared" ref="H694:H697" si="1930">IF(AND(G694=Q694,G694&gt;1),0.5,IF(G694&gt;Q694,1,0))</f>
        <v>1</v>
      </c>
      <c r="I694" s="8"/>
      <c r="J694" s="2"/>
      <c r="K694" s="531" t="s">
        <v>192</v>
      </c>
      <c r="L694" s="532"/>
      <c r="M694" s="3">
        <v>1</v>
      </c>
      <c r="N694" s="193">
        <v>83</v>
      </c>
      <c r="O694" s="194">
        <v>34</v>
      </c>
      <c r="P694" s="194">
        <v>3</v>
      </c>
      <c r="Q694" s="32">
        <f t="shared" ref="Q694" si="1931">SUM(N694:O694)</f>
        <v>117</v>
      </c>
      <c r="R694" s="33">
        <f t="shared" ref="R694:R697" si="1932">IF(AND(Q694=G694,Q694&gt;1),0.5,IF(Q694&gt;G694,1,0))</f>
        <v>0</v>
      </c>
      <c r="S694" s="8"/>
      <c r="U694" s="195" t="s">
        <v>124</v>
      </c>
      <c r="V694" s="195">
        <f t="shared" ref="V694" si="1933">G694</f>
        <v>119</v>
      </c>
      <c r="W694" s="195">
        <f t="shared" ref="W694" si="1934">G695</f>
        <v>123</v>
      </c>
      <c r="X694" s="195">
        <f t="shared" ref="X694" si="1935">G696</f>
        <v>131</v>
      </c>
      <c r="Y694" s="195">
        <f t="shared" ref="Y694" si="1936">G697</f>
        <v>111</v>
      </c>
    </row>
    <row r="695" spans="1:25" x14ac:dyDescent="0.25">
      <c r="A695" s="533"/>
      <c r="B695" s="534"/>
      <c r="C695" s="4">
        <v>2</v>
      </c>
      <c r="D695" s="196">
        <v>88</v>
      </c>
      <c r="E695" s="197">
        <v>35</v>
      </c>
      <c r="F695" s="197">
        <v>3</v>
      </c>
      <c r="G695" s="34">
        <f t="shared" si="1929"/>
        <v>123</v>
      </c>
      <c r="H695" s="35">
        <f t="shared" si="1930"/>
        <v>1</v>
      </c>
      <c r="I695" s="8"/>
      <c r="J695" s="2"/>
      <c r="K695" s="533"/>
      <c r="L695" s="534"/>
      <c r="M695" s="4">
        <v>2</v>
      </c>
      <c r="N695" s="196">
        <v>89</v>
      </c>
      <c r="O695" s="197">
        <v>25</v>
      </c>
      <c r="P695" s="197">
        <v>6</v>
      </c>
      <c r="Q695" s="34">
        <f t="shared" ref="Q695:Q697" si="1937">SUM(N695:O695)</f>
        <v>114</v>
      </c>
      <c r="R695" s="35">
        <f t="shared" si="1932"/>
        <v>0</v>
      </c>
      <c r="S695" s="8"/>
      <c r="U695" s="195" t="s">
        <v>125</v>
      </c>
      <c r="V695" s="195">
        <f t="shared" ref="V695" si="1938">G699</f>
        <v>151</v>
      </c>
      <c r="W695" s="195">
        <f t="shared" ref="W695" si="1939">G700</f>
        <v>116</v>
      </c>
      <c r="X695" s="195">
        <f t="shared" ref="X695" si="1940">G701</f>
        <v>123</v>
      </c>
      <c r="Y695" s="195">
        <f t="shared" ref="Y695" si="1941">G702</f>
        <v>118</v>
      </c>
    </row>
    <row r="696" spans="1:25" ht="15.75" thickBot="1" x14ac:dyDescent="0.3">
      <c r="A696" s="517" t="s">
        <v>189</v>
      </c>
      <c r="B696" s="518"/>
      <c r="C696" s="4">
        <v>3</v>
      </c>
      <c r="D696" s="196">
        <v>88</v>
      </c>
      <c r="E696" s="197">
        <v>43</v>
      </c>
      <c r="F696" s="197">
        <v>2</v>
      </c>
      <c r="G696" s="34">
        <f t="shared" si="1929"/>
        <v>131</v>
      </c>
      <c r="H696" s="35">
        <f t="shared" si="1930"/>
        <v>0</v>
      </c>
      <c r="I696" s="13">
        <f t="shared" ref="I696" si="1942">H698*1000+G698</f>
        <v>2484</v>
      </c>
      <c r="J696" s="2"/>
      <c r="K696" s="517" t="s">
        <v>193</v>
      </c>
      <c r="L696" s="518"/>
      <c r="M696" s="4">
        <v>3</v>
      </c>
      <c r="N696" s="196">
        <v>93</v>
      </c>
      <c r="O696" s="197">
        <v>42</v>
      </c>
      <c r="P696" s="197">
        <v>1</v>
      </c>
      <c r="Q696" s="34">
        <f t="shared" si="1937"/>
        <v>135</v>
      </c>
      <c r="R696" s="35">
        <f t="shared" si="1932"/>
        <v>1</v>
      </c>
      <c r="S696" s="13">
        <f t="shared" ref="S696" si="1943">R698*1000+Q698</f>
        <v>2488</v>
      </c>
      <c r="T696" s="191"/>
      <c r="U696" s="195" t="s">
        <v>126</v>
      </c>
      <c r="V696" s="195">
        <f t="shared" ref="V696" si="1944">Q694</f>
        <v>117</v>
      </c>
      <c r="W696" s="195">
        <f t="shared" ref="W696" si="1945">Q695</f>
        <v>114</v>
      </c>
      <c r="X696" s="195">
        <f t="shared" ref="X696" si="1946">Q696</f>
        <v>135</v>
      </c>
      <c r="Y696" s="195">
        <f t="shared" ref="Y696" si="1947">Q697</f>
        <v>122</v>
      </c>
    </row>
    <row r="697" spans="1:25" x14ac:dyDescent="0.25">
      <c r="A697" s="519"/>
      <c r="B697" s="520"/>
      <c r="C697" s="5">
        <v>4</v>
      </c>
      <c r="D697" s="198">
        <v>78</v>
      </c>
      <c r="E697" s="199">
        <v>33</v>
      </c>
      <c r="F697" s="199">
        <v>3</v>
      </c>
      <c r="G697" s="36">
        <f t="shared" si="1929"/>
        <v>111</v>
      </c>
      <c r="H697" s="35">
        <f t="shared" si="1930"/>
        <v>0</v>
      </c>
      <c r="I697" s="521">
        <f t="shared" ref="I697" si="1948">IF(AND(I696=S696,I696&gt;0.1),1,IF(I696&gt;S696,2,0))</f>
        <v>0</v>
      </c>
      <c r="J697" s="2"/>
      <c r="K697" s="519"/>
      <c r="L697" s="520"/>
      <c r="M697" s="5">
        <v>4</v>
      </c>
      <c r="N697" s="198">
        <v>87</v>
      </c>
      <c r="O697" s="199">
        <v>35</v>
      </c>
      <c r="P697" s="199">
        <v>3</v>
      </c>
      <c r="Q697" s="34">
        <f t="shared" si="1937"/>
        <v>122</v>
      </c>
      <c r="R697" s="39">
        <f t="shared" si="1932"/>
        <v>1</v>
      </c>
      <c r="S697" s="521">
        <f t="shared" ref="S697" si="1949">IF(AND(S696=I696,S696&gt;0.1),1,IF(S696&gt;I696,2,0))</f>
        <v>2</v>
      </c>
      <c r="T697" s="191"/>
      <c r="U697" s="195" t="s">
        <v>127</v>
      </c>
      <c r="V697" s="195">
        <f t="shared" ref="V697" si="1950">Q699</f>
        <v>124</v>
      </c>
      <c r="W697" s="195">
        <f t="shared" ref="W697" si="1951">Q700</f>
        <v>114</v>
      </c>
      <c r="X697" s="195">
        <f t="shared" ref="X697" si="1952">Q701</f>
        <v>117</v>
      </c>
      <c r="Y697" s="195">
        <f t="shared" ref="Y697" si="1953">Q702</f>
        <v>143</v>
      </c>
    </row>
    <row r="698" spans="1:25" ht="16.5" thickBot="1" x14ac:dyDescent="0.3">
      <c r="A698" s="529">
        <v>1</v>
      </c>
      <c r="B698" s="530"/>
      <c r="C698" s="26" t="s">
        <v>12</v>
      </c>
      <c r="D698" s="27">
        <f t="shared" ref="D698" si="1954">D694+D695+D696+D697</f>
        <v>348</v>
      </c>
      <c r="E698" s="28">
        <f t="shared" ref="E698:H698" si="1955">SUM(E694:E697)</f>
        <v>136</v>
      </c>
      <c r="F698" s="28">
        <f t="shared" si="1955"/>
        <v>13</v>
      </c>
      <c r="G698" s="29">
        <f t="shared" si="1955"/>
        <v>484</v>
      </c>
      <c r="H698" s="30">
        <f t="shared" si="1955"/>
        <v>2</v>
      </c>
      <c r="I698" s="522">
        <f t="shared" ref="I698" si="1956">IF(AND(G698=N698,G698&gt;1),1,IF(G698&gt;N698,2,0))</f>
        <v>2</v>
      </c>
      <c r="J698" s="2"/>
      <c r="K698" s="529">
        <v>1</v>
      </c>
      <c r="L698" s="530"/>
      <c r="M698" s="26" t="s">
        <v>12</v>
      </c>
      <c r="N698" s="31">
        <f t="shared" ref="N698" si="1957">SUM(N694:N697)</f>
        <v>352</v>
      </c>
      <c r="O698" s="31">
        <f t="shared" ref="O698:R698" si="1958">SUM(O694:O697)</f>
        <v>136</v>
      </c>
      <c r="P698" s="31">
        <f t="shared" si="1958"/>
        <v>13</v>
      </c>
      <c r="Q698" s="31">
        <f t="shared" si="1958"/>
        <v>488</v>
      </c>
      <c r="R698" s="30">
        <f t="shared" si="1958"/>
        <v>2</v>
      </c>
      <c r="S698" s="522">
        <f t="shared" ref="S698" si="1959">IF(AND(Q698=J698,Q698&gt;1),1,IF(Q698&gt;J698,2,0))</f>
        <v>2</v>
      </c>
      <c r="T698" s="191"/>
    </row>
    <row r="699" spans="1:25" x14ac:dyDescent="0.25">
      <c r="A699" s="531" t="s">
        <v>191</v>
      </c>
      <c r="B699" s="532"/>
      <c r="C699" s="3">
        <v>1</v>
      </c>
      <c r="D699" s="193">
        <v>93</v>
      </c>
      <c r="E699" s="194">
        <v>58</v>
      </c>
      <c r="F699" s="194">
        <v>1</v>
      </c>
      <c r="G699" s="37">
        <f t="shared" ref="G699" si="1960">SUM(D699:E699)</f>
        <v>151</v>
      </c>
      <c r="H699" s="33">
        <f t="shared" ref="H699:H702" si="1961">IF(AND(G699=Q699,G699&gt;1),0.5,IF(G699&gt;Q699,1,0))</f>
        <v>1</v>
      </c>
      <c r="I699" s="8"/>
      <c r="J699" s="2"/>
      <c r="K699" s="531" t="s">
        <v>194</v>
      </c>
      <c r="L699" s="532"/>
      <c r="M699" s="3">
        <v>1</v>
      </c>
      <c r="N699" s="193">
        <v>79</v>
      </c>
      <c r="O699" s="194">
        <v>45</v>
      </c>
      <c r="P699" s="194">
        <v>1</v>
      </c>
      <c r="Q699" s="32">
        <f t="shared" ref="Q699:Q702" si="1962">N699+O699</f>
        <v>124</v>
      </c>
      <c r="R699" s="33">
        <f t="shared" ref="R699:R702" si="1963">IF(AND(Q699=G699,Q699&gt;1),0.5,IF(Q699&gt;G699,1,0))</f>
        <v>0</v>
      </c>
      <c r="S699" s="8"/>
      <c r="T699" s="191"/>
      <c r="U699" s="200" t="s">
        <v>92</v>
      </c>
      <c r="V699" s="201" t="s">
        <v>93</v>
      </c>
      <c r="W699" s="200" t="s">
        <v>93</v>
      </c>
      <c r="X699" s="201" t="s">
        <v>92</v>
      </c>
    </row>
    <row r="700" spans="1:25" x14ac:dyDescent="0.25">
      <c r="A700" s="533"/>
      <c r="B700" s="534"/>
      <c r="C700" s="4">
        <v>2</v>
      </c>
      <c r="D700" s="196">
        <v>80</v>
      </c>
      <c r="E700" s="197">
        <v>36</v>
      </c>
      <c r="F700" s="197">
        <v>3</v>
      </c>
      <c r="G700" s="34">
        <f t="shared" ref="G700:G702" si="1964">SUM(D700:E700)</f>
        <v>116</v>
      </c>
      <c r="H700" s="35">
        <f t="shared" si="1961"/>
        <v>1</v>
      </c>
      <c r="I700" s="8"/>
      <c r="J700" s="2"/>
      <c r="K700" s="533"/>
      <c r="L700" s="534"/>
      <c r="M700" s="4">
        <v>2</v>
      </c>
      <c r="N700" s="196">
        <v>79</v>
      </c>
      <c r="O700" s="197">
        <v>35</v>
      </c>
      <c r="P700" s="197">
        <v>2</v>
      </c>
      <c r="Q700" s="34">
        <f t="shared" si="1962"/>
        <v>114</v>
      </c>
      <c r="R700" s="35">
        <f t="shared" si="1963"/>
        <v>0</v>
      </c>
      <c r="S700" s="8"/>
      <c r="T700" s="191"/>
      <c r="U700" s="202">
        <f t="shared" ref="U700" si="1965">I705</f>
        <v>4</v>
      </c>
      <c r="V700" s="203">
        <f t="shared" ref="V700" si="1966">S705</f>
        <v>2</v>
      </c>
      <c r="W700" s="202">
        <f t="shared" ref="W700" si="1967">S705</f>
        <v>2</v>
      </c>
      <c r="X700" s="203">
        <f t="shared" ref="X700" si="1968">I705</f>
        <v>4</v>
      </c>
    </row>
    <row r="701" spans="1:25" ht="15.75" thickBot="1" x14ac:dyDescent="0.3">
      <c r="A701" s="517" t="s">
        <v>190</v>
      </c>
      <c r="B701" s="518"/>
      <c r="C701" s="4">
        <v>3</v>
      </c>
      <c r="D701" s="196">
        <v>88</v>
      </c>
      <c r="E701" s="197">
        <v>35</v>
      </c>
      <c r="F701" s="197">
        <v>4</v>
      </c>
      <c r="G701" s="34">
        <f t="shared" si="1964"/>
        <v>123</v>
      </c>
      <c r="H701" s="35">
        <f t="shared" si="1961"/>
        <v>1</v>
      </c>
      <c r="I701" s="13">
        <f t="shared" ref="I701" si="1969">H703*1000+G703</f>
        <v>3508</v>
      </c>
      <c r="J701" s="2"/>
      <c r="K701" s="517" t="s">
        <v>195</v>
      </c>
      <c r="L701" s="518"/>
      <c r="M701" s="4">
        <v>3</v>
      </c>
      <c r="N701" s="196">
        <v>84</v>
      </c>
      <c r="O701" s="197">
        <v>33</v>
      </c>
      <c r="P701" s="197">
        <v>2</v>
      </c>
      <c r="Q701" s="34">
        <f t="shared" si="1962"/>
        <v>117</v>
      </c>
      <c r="R701" s="35">
        <f t="shared" si="1963"/>
        <v>0</v>
      </c>
      <c r="S701" s="13">
        <f t="shared" ref="S701" si="1970">R703*1000+Q703</f>
        <v>1498</v>
      </c>
      <c r="T701" s="191"/>
      <c r="U701" s="202">
        <f t="shared" ref="U701" si="1971">H705</f>
        <v>5</v>
      </c>
      <c r="V701" s="203">
        <f t="shared" ref="V701" si="1972">R705</f>
        <v>3</v>
      </c>
      <c r="W701" s="202">
        <f t="shared" ref="W701" si="1973">R705</f>
        <v>3</v>
      </c>
      <c r="X701" s="203">
        <f t="shared" ref="X701" si="1974">H705</f>
        <v>5</v>
      </c>
    </row>
    <row r="702" spans="1:25" x14ac:dyDescent="0.25">
      <c r="A702" s="519"/>
      <c r="B702" s="520"/>
      <c r="C702" s="5">
        <v>4</v>
      </c>
      <c r="D702" s="198">
        <v>91</v>
      </c>
      <c r="E702" s="199">
        <v>27</v>
      </c>
      <c r="F702" s="199">
        <v>2</v>
      </c>
      <c r="G702" s="38">
        <f t="shared" si="1964"/>
        <v>118</v>
      </c>
      <c r="H702" s="35">
        <f t="shared" si="1961"/>
        <v>0</v>
      </c>
      <c r="I702" s="521">
        <f t="shared" ref="I702" si="1975">IF(AND(I701=S701,I701&gt;0.1),1,IF(I701&gt;S701,2,0))</f>
        <v>2</v>
      </c>
      <c r="J702" s="2"/>
      <c r="K702" s="519"/>
      <c r="L702" s="520"/>
      <c r="M702" s="5">
        <v>4</v>
      </c>
      <c r="N702" s="198">
        <v>101</v>
      </c>
      <c r="O702" s="199">
        <v>42</v>
      </c>
      <c r="P702" s="199">
        <v>1</v>
      </c>
      <c r="Q702" s="34">
        <f t="shared" si="1962"/>
        <v>143</v>
      </c>
      <c r="R702" s="39">
        <f t="shared" si="1963"/>
        <v>1</v>
      </c>
      <c r="S702" s="521">
        <f t="shared" ref="S702" si="1976">IF(AND(S701=I701,S701&gt;0.1),1,IF(S701&gt;I701,2,0))</f>
        <v>0</v>
      </c>
      <c r="T702" s="191"/>
      <c r="U702" s="204">
        <f t="shared" ref="U702" si="1977">G705</f>
        <v>992</v>
      </c>
      <c r="V702" s="205">
        <f t="shared" ref="V702" si="1978">Q705</f>
        <v>986</v>
      </c>
      <c r="W702" s="204">
        <f t="shared" ref="W702" si="1979">Q705</f>
        <v>986</v>
      </c>
      <c r="X702" s="205">
        <f t="shared" ref="X702" si="1980">G705</f>
        <v>992</v>
      </c>
    </row>
    <row r="703" spans="1:25" ht="16.5" thickBot="1" x14ac:dyDescent="0.3">
      <c r="A703" s="529">
        <v>2</v>
      </c>
      <c r="B703" s="530"/>
      <c r="C703" s="26" t="s">
        <v>12</v>
      </c>
      <c r="D703" s="31">
        <f t="shared" ref="D703" si="1981">SUM(D699:D702)</f>
        <v>352</v>
      </c>
      <c r="E703" s="31">
        <f t="shared" ref="E703:H703" si="1982">SUM(E699:E702)</f>
        <v>156</v>
      </c>
      <c r="F703" s="31">
        <f t="shared" si="1982"/>
        <v>10</v>
      </c>
      <c r="G703" s="31">
        <f t="shared" si="1982"/>
        <v>508</v>
      </c>
      <c r="H703" s="30">
        <f t="shared" si="1982"/>
        <v>3</v>
      </c>
      <c r="I703" s="522">
        <f t="shared" ref="I703" si="1983">IF(AND(G703=N703,G703&gt;1),1,IF(G703&gt;N703,2,0))</f>
        <v>2</v>
      </c>
      <c r="J703" s="2"/>
      <c r="K703" s="529">
        <v>2</v>
      </c>
      <c r="L703" s="530"/>
      <c r="M703" s="26" t="s">
        <v>12</v>
      </c>
      <c r="N703" s="31">
        <f t="shared" ref="N703" si="1984">SUM(N699:N702)</f>
        <v>343</v>
      </c>
      <c r="O703" s="31">
        <f t="shared" ref="O703:R703" si="1985">SUM(O699:O702)</f>
        <v>155</v>
      </c>
      <c r="P703" s="31">
        <f t="shared" si="1985"/>
        <v>6</v>
      </c>
      <c r="Q703" s="40">
        <f t="shared" si="1985"/>
        <v>498</v>
      </c>
      <c r="R703" s="30">
        <f t="shared" si="1985"/>
        <v>1</v>
      </c>
      <c r="S703" s="522">
        <f t="shared" ref="S703" si="1986">IF(AND(Q703=X703,Q703&gt;1),1,IF(Q703&gt;X703,2,0))</f>
        <v>2</v>
      </c>
      <c r="T703" s="191"/>
    </row>
    <row r="704" spans="1:25" ht="15.75" thickBot="1" x14ac:dyDescent="0.3">
      <c r="A704" s="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191"/>
    </row>
    <row r="705" spans="1:25" ht="21" thickBot="1" x14ac:dyDescent="0.3">
      <c r="A705" s="17"/>
      <c r="B705" s="18"/>
      <c r="C705" s="19" t="s">
        <v>15</v>
      </c>
      <c r="D705" s="20">
        <f t="shared" ref="D705:H705" si="1987">D698+D703</f>
        <v>700</v>
      </c>
      <c r="E705" s="21">
        <f t="shared" si="1987"/>
        <v>292</v>
      </c>
      <c r="F705" s="21">
        <f t="shared" si="1987"/>
        <v>23</v>
      </c>
      <c r="G705" s="22">
        <f t="shared" si="1987"/>
        <v>992</v>
      </c>
      <c r="H705" s="22">
        <f t="shared" si="1987"/>
        <v>5</v>
      </c>
      <c r="I705" s="23">
        <f t="shared" ref="I705" si="1988">I697+I702+J705</f>
        <v>4</v>
      </c>
      <c r="J705" s="206">
        <f t="shared" ref="J705" si="1989">IF(AND(G705=Q705,G705&gt;0.1),1,IF(G705&gt;Q705,2,0))</f>
        <v>2</v>
      </c>
      <c r="K705" s="17"/>
      <c r="L705" s="18"/>
      <c r="M705" s="24" t="s">
        <v>15</v>
      </c>
      <c r="N705" s="20">
        <f t="shared" ref="N705:R705" si="1990">N698+N703</f>
        <v>695</v>
      </c>
      <c r="O705" s="21">
        <f t="shared" si="1990"/>
        <v>291</v>
      </c>
      <c r="P705" s="21">
        <f t="shared" si="1990"/>
        <v>19</v>
      </c>
      <c r="Q705" s="22">
        <f t="shared" si="1990"/>
        <v>986</v>
      </c>
      <c r="R705" s="22">
        <f t="shared" si="1990"/>
        <v>3</v>
      </c>
      <c r="S705" s="25">
        <f t="shared" ref="S705" si="1991">S697+S702+T705</f>
        <v>2</v>
      </c>
      <c r="T705" s="206">
        <f t="shared" ref="T705" si="1992">IF(AND(Q705=G705,Q705&gt;0.1),1,IF(Q705&gt;G705,2,0))</f>
        <v>0</v>
      </c>
    </row>
    <row r="706" spans="1:25" ht="15.75" thickBot="1" x14ac:dyDescent="0.3">
      <c r="A706" s="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191"/>
    </row>
    <row r="707" spans="1:25" ht="21" thickBot="1" x14ac:dyDescent="0.3">
      <c r="A707" s="109" t="s">
        <v>19</v>
      </c>
      <c r="B707" s="9" t="s">
        <v>16</v>
      </c>
      <c r="C707" s="515"/>
      <c r="D707" s="515"/>
      <c r="E707" s="515"/>
      <c r="F707" s="10"/>
      <c r="G707" s="516" t="s">
        <v>17</v>
      </c>
      <c r="H707" s="516"/>
      <c r="I707" s="23">
        <f t="shared" ref="I707" si="1993">IF(AND(I705=S705,I705&gt;0.1),1,IF(I705&gt;S705,2,0))</f>
        <v>2</v>
      </c>
      <c r="J707" s="12"/>
      <c r="K707" s="14" t="s">
        <v>19</v>
      </c>
      <c r="L707" s="9" t="s">
        <v>20</v>
      </c>
      <c r="M707" s="515"/>
      <c r="N707" s="515"/>
      <c r="O707" s="515"/>
      <c r="P707" s="10"/>
      <c r="Q707" s="516" t="s">
        <v>17</v>
      </c>
      <c r="R707" s="516"/>
      <c r="S707" s="23">
        <f t="shared" ref="S707" si="1994">IF(AND(S705=I705,S705&gt;0.1),1,IF(S705&gt;I705,2,0))</f>
        <v>0</v>
      </c>
      <c r="T707" s="191"/>
    </row>
    <row r="708" spans="1:25" ht="23.25" x14ac:dyDescent="0.35">
      <c r="A708" s="6"/>
      <c r="B708" s="523" t="s">
        <v>18</v>
      </c>
      <c r="C708" s="523"/>
      <c r="D708" s="524" t="s">
        <v>0</v>
      </c>
      <c r="E708" s="524"/>
      <c r="F708" s="524"/>
      <c r="G708" s="524"/>
      <c r="H708" s="524"/>
      <c r="I708" s="524"/>
      <c r="J708" s="94">
        <v>33</v>
      </c>
      <c r="K708" s="190" t="s">
        <v>1</v>
      </c>
      <c r="L708" s="525" t="s">
        <v>21</v>
      </c>
      <c r="M708" s="525"/>
      <c r="N708" s="525"/>
      <c r="O708" s="526" t="s">
        <v>2</v>
      </c>
      <c r="P708" s="526"/>
      <c r="Q708" s="527"/>
      <c r="R708" s="528"/>
      <c r="S708" s="528"/>
      <c r="T708" s="191"/>
    </row>
    <row r="709" spans="1:25" ht="24" thickBot="1" x14ac:dyDescent="0.3">
      <c r="A709" s="7"/>
      <c r="B709" s="16"/>
      <c r="C709" s="16"/>
      <c r="D709" s="15"/>
      <c r="E709" s="15"/>
      <c r="F709" s="15"/>
      <c r="G709" s="15"/>
      <c r="H709" s="15"/>
      <c r="I709" s="15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191"/>
    </row>
    <row r="710" spans="1:25" ht="18.75" thickBot="1" x14ac:dyDescent="0.3">
      <c r="A710" s="1" t="s">
        <v>3</v>
      </c>
      <c r="B710" s="535" t="s">
        <v>149</v>
      </c>
      <c r="C710" s="535"/>
      <c r="D710" s="535"/>
      <c r="E710" s="535"/>
      <c r="F710" s="535"/>
      <c r="G710" s="535"/>
      <c r="H710" s="535"/>
      <c r="I710" s="536"/>
      <c r="J710" s="537">
        <f t="shared" ref="J710" si="1995">G726-Q726</f>
        <v>-70</v>
      </c>
      <c r="K710" s="11" t="s">
        <v>4</v>
      </c>
      <c r="L710" s="535" t="s">
        <v>185</v>
      </c>
      <c r="M710" s="535"/>
      <c r="N710" s="535"/>
      <c r="O710" s="535"/>
      <c r="P710" s="535"/>
      <c r="Q710" s="535"/>
      <c r="R710" s="535"/>
      <c r="S710" s="536"/>
      <c r="T710" s="191"/>
    </row>
    <row r="711" spans="1:25" ht="15.75" thickBot="1" x14ac:dyDescent="0.3">
      <c r="A711" s="7"/>
      <c r="B711" s="2"/>
      <c r="C711" s="2"/>
      <c r="D711" s="2"/>
      <c r="E711" s="2"/>
      <c r="F711" s="2"/>
      <c r="G711" s="2"/>
      <c r="H711" s="2"/>
      <c r="I711" s="2"/>
      <c r="J711" s="538"/>
      <c r="K711" s="2"/>
      <c r="L711" s="2"/>
      <c r="M711" s="2"/>
      <c r="N711" s="2"/>
      <c r="O711" s="2"/>
      <c r="P711" s="2"/>
      <c r="Q711" s="2"/>
      <c r="R711" s="2"/>
      <c r="S711" s="2"/>
      <c r="T711" s="191"/>
    </row>
    <row r="712" spans="1:25" x14ac:dyDescent="0.25">
      <c r="A712" s="540" t="s">
        <v>5</v>
      </c>
      <c r="B712" s="541"/>
      <c r="C712" s="542" t="s">
        <v>6</v>
      </c>
      <c r="D712" s="544" t="s">
        <v>7</v>
      </c>
      <c r="E712" s="545"/>
      <c r="F712" s="545"/>
      <c r="G712" s="546"/>
      <c r="H712" s="544" t="s">
        <v>8</v>
      </c>
      <c r="I712" s="546"/>
      <c r="J712" s="538"/>
      <c r="K712" s="540" t="s">
        <v>5</v>
      </c>
      <c r="L712" s="541"/>
      <c r="M712" s="542" t="s">
        <v>6</v>
      </c>
      <c r="N712" s="544" t="s">
        <v>7</v>
      </c>
      <c r="O712" s="545"/>
      <c r="P712" s="545"/>
      <c r="Q712" s="546"/>
      <c r="R712" s="544" t="s">
        <v>8</v>
      </c>
      <c r="S712" s="546"/>
      <c r="T712" s="191"/>
    </row>
    <row r="713" spans="1:25" ht="15.75" thickBot="1" x14ac:dyDescent="0.3">
      <c r="A713" s="547"/>
      <c r="B713" s="548"/>
      <c r="C713" s="543"/>
      <c r="D713" s="110" t="s">
        <v>9</v>
      </c>
      <c r="E713" s="111" t="s">
        <v>10</v>
      </c>
      <c r="F713" s="111" t="s">
        <v>11</v>
      </c>
      <c r="G713" s="112" t="s">
        <v>12</v>
      </c>
      <c r="H713" s="113" t="s">
        <v>13</v>
      </c>
      <c r="I713" s="114" t="s">
        <v>14</v>
      </c>
      <c r="J713" s="539"/>
      <c r="K713" s="547"/>
      <c r="L713" s="548"/>
      <c r="M713" s="543"/>
      <c r="N713" s="110" t="s">
        <v>9</v>
      </c>
      <c r="O713" s="111" t="s">
        <v>10</v>
      </c>
      <c r="P713" s="111" t="s">
        <v>11</v>
      </c>
      <c r="Q713" s="112" t="s">
        <v>12</v>
      </c>
      <c r="R713" s="113" t="s">
        <v>13</v>
      </c>
      <c r="S713" s="114" t="s">
        <v>14</v>
      </c>
      <c r="T713" s="191"/>
    </row>
    <row r="714" spans="1:25" ht="15.75" thickBot="1" x14ac:dyDescent="0.3">
      <c r="A714" s="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191"/>
    </row>
    <row r="715" spans="1:25" x14ac:dyDescent="0.25">
      <c r="A715" s="555" t="s">
        <v>251</v>
      </c>
      <c r="B715" s="556"/>
      <c r="C715" s="3">
        <v>1</v>
      </c>
      <c r="D715" s="213">
        <v>77</v>
      </c>
      <c r="E715" s="214">
        <v>30</v>
      </c>
      <c r="F715" s="214">
        <v>4</v>
      </c>
      <c r="G715" s="32">
        <f t="shared" ref="G715:G718" si="1996">D715+E715</f>
        <v>107</v>
      </c>
      <c r="H715" s="33">
        <f t="shared" ref="H715:H718" si="1997">IF(AND(G715=Q715,G715&gt;1),0.5,IF(G715&gt;Q715,1,0))</f>
        <v>0</v>
      </c>
      <c r="I715" s="8"/>
      <c r="J715" s="2"/>
      <c r="K715" s="555" t="s">
        <v>216</v>
      </c>
      <c r="L715" s="556"/>
      <c r="M715" s="3">
        <v>1</v>
      </c>
      <c r="N715" s="213">
        <v>76</v>
      </c>
      <c r="O715" s="214">
        <v>43</v>
      </c>
      <c r="P715" s="214">
        <v>0</v>
      </c>
      <c r="Q715" s="32">
        <f t="shared" ref="Q715" si="1998">SUM(N715:O715)</f>
        <v>119</v>
      </c>
      <c r="R715" s="33">
        <f t="shared" ref="R715:R718" si="1999">IF(AND(Q715=G715,Q715&gt;1),0.5,IF(Q715&gt;G715,1,0))</f>
        <v>1</v>
      </c>
      <c r="S715" s="8"/>
      <c r="U715" s="195" t="s">
        <v>124</v>
      </c>
      <c r="V715" s="195">
        <f t="shared" ref="V715" si="2000">G715</f>
        <v>107</v>
      </c>
      <c r="W715" s="195">
        <f t="shared" ref="W715" si="2001">G716</f>
        <v>116</v>
      </c>
      <c r="X715" s="195">
        <f t="shared" ref="X715" si="2002">G717</f>
        <v>110</v>
      </c>
      <c r="Y715" s="195">
        <f t="shared" ref="Y715" si="2003">G718</f>
        <v>113</v>
      </c>
    </row>
    <row r="716" spans="1:25" x14ac:dyDescent="0.25">
      <c r="A716" s="557"/>
      <c r="B716" s="558"/>
      <c r="C716" s="4">
        <v>2</v>
      </c>
      <c r="D716" s="215">
        <v>85</v>
      </c>
      <c r="E716" s="216">
        <v>31</v>
      </c>
      <c r="F716" s="216">
        <v>5</v>
      </c>
      <c r="G716" s="34">
        <f t="shared" si="1996"/>
        <v>116</v>
      </c>
      <c r="H716" s="35">
        <f t="shared" si="1997"/>
        <v>0</v>
      </c>
      <c r="I716" s="8"/>
      <c r="J716" s="2"/>
      <c r="K716" s="557"/>
      <c r="L716" s="558"/>
      <c r="M716" s="4">
        <v>2</v>
      </c>
      <c r="N716" s="215">
        <v>85</v>
      </c>
      <c r="O716" s="216">
        <v>45</v>
      </c>
      <c r="P716" s="216">
        <v>2</v>
      </c>
      <c r="Q716" s="34">
        <f t="shared" ref="Q716:Q718" si="2004">SUM(N716:O716)</f>
        <v>130</v>
      </c>
      <c r="R716" s="35">
        <f t="shared" si="1999"/>
        <v>1</v>
      </c>
      <c r="S716" s="8"/>
      <c r="U716" s="195" t="s">
        <v>125</v>
      </c>
      <c r="V716" s="195">
        <f t="shared" ref="V716" si="2005">G720</f>
        <v>122</v>
      </c>
      <c r="W716" s="195">
        <f t="shared" ref="W716" si="2006">G721</f>
        <v>139</v>
      </c>
      <c r="X716" s="195">
        <f t="shared" ref="X716" si="2007">G722</f>
        <v>124</v>
      </c>
      <c r="Y716" s="195">
        <f t="shared" ref="Y716" si="2008">G723</f>
        <v>135</v>
      </c>
    </row>
    <row r="717" spans="1:25" ht="15.75" thickBot="1" x14ac:dyDescent="0.3">
      <c r="A717" s="549" t="s">
        <v>257</v>
      </c>
      <c r="B717" s="550"/>
      <c r="C717" s="4">
        <v>3</v>
      </c>
      <c r="D717" s="215">
        <v>84</v>
      </c>
      <c r="E717" s="216">
        <v>26</v>
      </c>
      <c r="F717" s="216">
        <v>4</v>
      </c>
      <c r="G717" s="34">
        <f t="shared" si="1996"/>
        <v>110</v>
      </c>
      <c r="H717" s="35">
        <f t="shared" si="1997"/>
        <v>0</v>
      </c>
      <c r="I717" s="13">
        <f t="shared" ref="I717" si="2009">H719*1000+G719</f>
        <v>446</v>
      </c>
      <c r="J717" s="2"/>
      <c r="K717" s="549" t="s">
        <v>217</v>
      </c>
      <c r="L717" s="550"/>
      <c r="M717" s="4">
        <v>3</v>
      </c>
      <c r="N717" s="215">
        <v>80</v>
      </c>
      <c r="O717" s="216">
        <v>35</v>
      </c>
      <c r="P717" s="216">
        <v>4</v>
      </c>
      <c r="Q717" s="34">
        <f t="shared" si="2004"/>
        <v>115</v>
      </c>
      <c r="R717" s="35">
        <f t="shared" si="1999"/>
        <v>1</v>
      </c>
      <c r="S717" s="13">
        <f t="shared" ref="S717" si="2010">R719*1000+Q719</f>
        <v>4500</v>
      </c>
      <c r="T717" s="191"/>
      <c r="U717" s="195" t="s">
        <v>126</v>
      </c>
      <c r="V717" s="195">
        <f t="shared" ref="V717" si="2011">Q715</f>
        <v>119</v>
      </c>
      <c r="W717" s="195">
        <f t="shared" ref="W717" si="2012">Q716</f>
        <v>130</v>
      </c>
      <c r="X717" s="195">
        <f t="shared" ref="X717" si="2013">Q717</f>
        <v>115</v>
      </c>
      <c r="Y717" s="195">
        <f t="shared" ref="Y717" si="2014">Q718</f>
        <v>136</v>
      </c>
    </row>
    <row r="718" spans="1:25" x14ac:dyDescent="0.25">
      <c r="A718" s="551"/>
      <c r="B718" s="552"/>
      <c r="C718" s="5">
        <v>4</v>
      </c>
      <c r="D718" s="217">
        <v>89</v>
      </c>
      <c r="E718" s="218">
        <v>24</v>
      </c>
      <c r="F718" s="218">
        <v>6</v>
      </c>
      <c r="G718" s="36">
        <f t="shared" si="1996"/>
        <v>113</v>
      </c>
      <c r="H718" s="35">
        <f t="shared" si="1997"/>
        <v>0</v>
      </c>
      <c r="I718" s="521">
        <f t="shared" ref="I718" si="2015">IF(AND(I717=S717,I717&gt;0.1),1,IF(I717&gt;S717,2,0))</f>
        <v>0</v>
      </c>
      <c r="J718" s="2"/>
      <c r="K718" s="551"/>
      <c r="L718" s="552"/>
      <c r="M718" s="5">
        <v>4</v>
      </c>
      <c r="N718" s="217">
        <v>91</v>
      </c>
      <c r="O718" s="218">
        <v>45</v>
      </c>
      <c r="P718" s="218">
        <v>0</v>
      </c>
      <c r="Q718" s="34">
        <f t="shared" si="2004"/>
        <v>136</v>
      </c>
      <c r="R718" s="39">
        <f t="shared" si="1999"/>
        <v>1</v>
      </c>
      <c r="S718" s="521">
        <f t="shared" ref="S718" si="2016">IF(AND(S717=I717,S717&gt;0.1),1,IF(S717&gt;I717,2,0))</f>
        <v>2</v>
      </c>
      <c r="T718" s="191"/>
      <c r="U718" s="195" t="s">
        <v>127</v>
      </c>
      <c r="V718" s="195">
        <f t="shared" ref="V718" si="2017">Q720</f>
        <v>152</v>
      </c>
      <c r="W718" s="195">
        <f t="shared" ref="W718" si="2018">Q721</f>
        <v>122</v>
      </c>
      <c r="X718" s="195">
        <f t="shared" ref="X718" si="2019">Q722</f>
        <v>121</v>
      </c>
      <c r="Y718" s="195">
        <f t="shared" ref="Y718" si="2020">Q723</f>
        <v>141</v>
      </c>
    </row>
    <row r="719" spans="1:25" ht="16.5" thickBot="1" x14ac:dyDescent="0.3">
      <c r="A719" s="553"/>
      <c r="B719" s="554"/>
      <c r="C719" s="221" t="s">
        <v>12</v>
      </c>
      <c r="D719" s="222">
        <v>335</v>
      </c>
      <c r="E719" s="223">
        <v>111</v>
      </c>
      <c r="F719" s="223">
        <v>19</v>
      </c>
      <c r="G719" s="29">
        <f t="shared" ref="G719:H719" si="2021">SUM(G715:G718)</f>
        <v>446</v>
      </c>
      <c r="H719" s="30">
        <f t="shared" si="2021"/>
        <v>0</v>
      </c>
      <c r="I719" s="522">
        <f t="shared" ref="I719" si="2022">IF(AND(G719=N719,G719&gt;1),1,IF(G719&gt;N719,2,0))</f>
        <v>2</v>
      </c>
      <c r="J719" s="2"/>
      <c r="K719" s="553"/>
      <c r="L719" s="554"/>
      <c r="M719" s="221" t="s">
        <v>12</v>
      </c>
      <c r="N719" s="222">
        <v>332</v>
      </c>
      <c r="O719" s="223">
        <v>168</v>
      </c>
      <c r="P719" s="223">
        <v>6</v>
      </c>
      <c r="Q719" s="31">
        <f t="shared" ref="Q719:R719" si="2023">SUM(Q715:Q718)</f>
        <v>500</v>
      </c>
      <c r="R719" s="30">
        <f t="shared" si="2023"/>
        <v>4</v>
      </c>
      <c r="S719" s="522">
        <f t="shared" ref="S719" si="2024">IF(AND(Q719=J719,Q719&gt;1),1,IF(Q719&gt;J719,2,0))</f>
        <v>2</v>
      </c>
      <c r="T719" s="191"/>
    </row>
    <row r="720" spans="1:25" x14ac:dyDescent="0.25">
      <c r="A720" s="555" t="s">
        <v>253</v>
      </c>
      <c r="B720" s="556"/>
      <c r="C720" s="3">
        <v>1</v>
      </c>
      <c r="D720" s="213">
        <v>86</v>
      </c>
      <c r="E720" s="214">
        <v>36</v>
      </c>
      <c r="F720" s="214">
        <v>2</v>
      </c>
      <c r="G720" s="37">
        <f t="shared" ref="G720" si="2025">SUM(D720:E720)</f>
        <v>122</v>
      </c>
      <c r="H720" s="33">
        <f t="shared" ref="H720:H723" si="2026">IF(AND(G720=Q720,G720&gt;1),0.5,IF(G720&gt;Q720,1,0))</f>
        <v>0</v>
      </c>
      <c r="I720" s="8"/>
      <c r="J720" s="2"/>
      <c r="K720" s="555" t="s">
        <v>218</v>
      </c>
      <c r="L720" s="556"/>
      <c r="M720" s="3">
        <v>1</v>
      </c>
      <c r="N720" s="213">
        <v>91</v>
      </c>
      <c r="O720" s="214">
        <v>61</v>
      </c>
      <c r="P720" s="214">
        <v>0</v>
      </c>
      <c r="Q720" s="32">
        <f t="shared" ref="Q720:Q723" si="2027">N720+O720</f>
        <v>152</v>
      </c>
      <c r="R720" s="33">
        <f t="shared" ref="R720:R723" si="2028">IF(AND(Q720=G720,Q720&gt;1),0.5,IF(Q720&gt;G720,1,0))</f>
        <v>1</v>
      </c>
      <c r="S720" s="8"/>
      <c r="T720" s="191"/>
      <c r="U720" s="200" t="s">
        <v>92</v>
      </c>
      <c r="V720" s="201" t="s">
        <v>93</v>
      </c>
      <c r="W720" s="200" t="s">
        <v>93</v>
      </c>
      <c r="X720" s="201" t="s">
        <v>92</v>
      </c>
    </row>
    <row r="721" spans="1:24" x14ac:dyDescent="0.25">
      <c r="A721" s="557"/>
      <c r="B721" s="558"/>
      <c r="C721" s="4">
        <v>2</v>
      </c>
      <c r="D721" s="215">
        <v>95</v>
      </c>
      <c r="E721" s="216">
        <v>44</v>
      </c>
      <c r="F721" s="216">
        <v>3</v>
      </c>
      <c r="G721" s="34">
        <f t="shared" ref="G721:G723" si="2029">SUM(D721:E721)</f>
        <v>139</v>
      </c>
      <c r="H721" s="35">
        <f t="shared" si="2026"/>
        <v>1</v>
      </c>
      <c r="I721" s="8"/>
      <c r="J721" s="2"/>
      <c r="K721" s="557"/>
      <c r="L721" s="558"/>
      <c r="M721" s="4">
        <v>2</v>
      </c>
      <c r="N721" s="215">
        <v>95</v>
      </c>
      <c r="O721" s="216">
        <v>27</v>
      </c>
      <c r="P721" s="216">
        <v>4</v>
      </c>
      <c r="Q721" s="34">
        <f t="shared" si="2027"/>
        <v>122</v>
      </c>
      <c r="R721" s="35">
        <f t="shared" si="2028"/>
        <v>0</v>
      </c>
      <c r="S721" s="8"/>
      <c r="T721" s="191"/>
      <c r="U721" s="202">
        <f t="shared" ref="U721" si="2030">I726</f>
        <v>0</v>
      </c>
      <c r="V721" s="203">
        <f t="shared" ref="V721" si="2031">S726</f>
        <v>6</v>
      </c>
      <c r="W721" s="202">
        <f t="shared" ref="W721" si="2032">S726</f>
        <v>6</v>
      </c>
      <c r="X721" s="203">
        <f t="shared" ref="X721" si="2033">I726</f>
        <v>0</v>
      </c>
    </row>
    <row r="722" spans="1:24" ht="15.75" thickBot="1" x14ac:dyDescent="0.3">
      <c r="A722" s="549" t="s">
        <v>254</v>
      </c>
      <c r="B722" s="550"/>
      <c r="C722" s="4">
        <v>3</v>
      </c>
      <c r="D722" s="215">
        <v>89</v>
      </c>
      <c r="E722" s="216">
        <v>35</v>
      </c>
      <c r="F722" s="216">
        <v>0</v>
      </c>
      <c r="G722" s="34">
        <f t="shared" si="2029"/>
        <v>124</v>
      </c>
      <c r="H722" s="35">
        <f t="shared" si="2026"/>
        <v>1</v>
      </c>
      <c r="I722" s="13">
        <f t="shared" ref="I722" si="2034">H724*1000+G724</f>
        <v>2520</v>
      </c>
      <c r="J722" s="2"/>
      <c r="K722" s="549" t="s">
        <v>219</v>
      </c>
      <c r="L722" s="550"/>
      <c r="M722" s="4">
        <v>3</v>
      </c>
      <c r="N722" s="215">
        <v>88</v>
      </c>
      <c r="O722" s="216">
        <v>33</v>
      </c>
      <c r="P722" s="216">
        <v>4</v>
      </c>
      <c r="Q722" s="34">
        <f t="shared" si="2027"/>
        <v>121</v>
      </c>
      <c r="R722" s="35">
        <f t="shared" si="2028"/>
        <v>0</v>
      </c>
      <c r="S722" s="13">
        <f t="shared" ref="S722" si="2035">R724*1000+Q724</f>
        <v>2536</v>
      </c>
      <c r="T722" s="191"/>
      <c r="U722" s="202">
        <f t="shared" ref="U722" si="2036">H726</f>
        <v>2</v>
      </c>
      <c r="V722" s="203">
        <f t="shared" ref="V722" si="2037">R726</f>
        <v>6</v>
      </c>
      <c r="W722" s="202">
        <f t="shared" ref="W722" si="2038">R726</f>
        <v>6</v>
      </c>
      <c r="X722" s="203">
        <f t="shared" ref="X722" si="2039">H726</f>
        <v>2</v>
      </c>
    </row>
    <row r="723" spans="1:24" x14ac:dyDescent="0.25">
      <c r="A723" s="551"/>
      <c r="B723" s="552"/>
      <c r="C723" s="5">
        <v>4</v>
      </c>
      <c r="D723" s="217">
        <v>91</v>
      </c>
      <c r="E723" s="218">
        <v>44</v>
      </c>
      <c r="F723" s="218">
        <v>2</v>
      </c>
      <c r="G723" s="38">
        <f t="shared" si="2029"/>
        <v>135</v>
      </c>
      <c r="H723" s="35">
        <f t="shared" si="2026"/>
        <v>0</v>
      </c>
      <c r="I723" s="521">
        <f t="shared" ref="I723" si="2040">IF(AND(I722=S722,I722&gt;0.1),1,IF(I722&gt;S722,2,0))</f>
        <v>0</v>
      </c>
      <c r="J723" s="2"/>
      <c r="K723" s="551"/>
      <c r="L723" s="552"/>
      <c r="M723" s="5">
        <v>4</v>
      </c>
      <c r="N723" s="217">
        <v>88</v>
      </c>
      <c r="O723" s="218">
        <v>53</v>
      </c>
      <c r="P723" s="218">
        <v>0</v>
      </c>
      <c r="Q723" s="34">
        <f t="shared" si="2027"/>
        <v>141</v>
      </c>
      <c r="R723" s="39">
        <f t="shared" si="2028"/>
        <v>1</v>
      </c>
      <c r="S723" s="521">
        <f t="shared" ref="S723" si="2041">IF(AND(S722=I722,S722&gt;0.1),1,IF(S722&gt;I722,2,0))</f>
        <v>2</v>
      </c>
      <c r="T723" s="191"/>
      <c r="U723" s="204">
        <f t="shared" ref="U723" si="2042">G726</f>
        <v>966</v>
      </c>
      <c r="V723" s="205">
        <f t="shared" ref="V723" si="2043">Q726</f>
        <v>1036</v>
      </c>
      <c r="W723" s="204">
        <f t="shared" ref="W723" si="2044">Q726</f>
        <v>1036</v>
      </c>
      <c r="X723" s="205">
        <f t="shared" ref="X723" si="2045">G726</f>
        <v>966</v>
      </c>
    </row>
    <row r="724" spans="1:24" ht="16.5" thickBot="1" x14ac:dyDescent="0.3">
      <c r="A724" s="553"/>
      <c r="B724" s="554"/>
      <c r="C724" s="221" t="s">
        <v>12</v>
      </c>
      <c r="D724" s="222">
        <v>361</v>
      </c>
      <c r="E724" s="223">
        <v>159</v>
      </c>
      <c r="F724" s="223">
        <v>7</v>
      </c>
      <c r="G724" s="31">
        <f t="shared" ref="G724:H724" si="2046">SUM(G720:G723)</f>
        <v>520</v>
      </c>
      <c r="H724" s="30">
        <f t="shared" si="2046"/>
        <v>2</v>
      </c>
      <c r="I724" s="522">
        <f t="shared" ref="I724" si="2047">IF(AND(G724=N724,G724&gt;1),1,IF(G724&gt;N724,2,0))</f>
        <v>2</v>
      </c>
      <c r="J724" s="2"/>
      <c r="K724" s="553"/>
      <c r="L724" s="554"/>
      <c r="M724" s="221" t="s">
        <v>12</v>
      </c>
      <c r="N724" s="222">
        <v>362</v>
      </c>
      <c r="O724" s="223">
        <v>174</v>
      </c>
      <c r="P724" s="223">
        <v>8</v>
      </c>
      <c r="Q724" s="40">
        <f t="shared" ref="Q724:R724" si="2048">SUM(Q720:Q723)</f>
        <v>536</v>
      </c>
      <c r="R724" s="30">
        <f t="shared" si="2048"/>
        <v>2</v>
      </c>
      <c r="S724" s="522">
        <f t="shared" ref="S724" si="2049">IF(AND(Q724=X724,Q724&gt;1),1,IF(Q724&gt;X724,2,0))</f>
        <v>2</v>
      </c>
      <c r="T724" s="191"/>
    </row>
    <row r="725" spans="1:24" ht="15.75" thickBot="1" x14ac:dyDescent="0.3">
      <c r="A725" s="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191"/>
    </row>
    <row r="726" spans="1:24" ht="21" thickBot="1" x14ac:dyDescent="0.3">
      <c r="A726" s="17"/>
      <c r="B726" s="18"/>
      <c r="C726" s="19" t="s">
        <v>15</v>
      </c>
      <c r="D726" s="20">
        <f t="shared" ref="D726:H726" si="2050">D719+D724</f>
        <v>696</v>
      </c>
      <c r="E726" s="21">
        <f t="shared" si="2050"/>
        <v>270</v>
      </c>
      <c r="F726" s="21">
        <f t="shared" si="2050"/>
        <v>26</v>
      </c>
      <c r="G726" s="22">
        <f t="shared" si="2050"/>
        <v>966</v>
      </c>
      <c r="H726" s="22">
        <f t="shared" si="2050"/>
        <v>2</v>
      </c>
      <c r="I726" s="23">
        <f t="shared" ref="I726" si="2051">I718+I723+J726</f>
        <v>0</v>
      </c>
      <c r="J726" s="206">
        <f t="shared" ref="J726" si="2052">IF(AND(G726=Q726,G726&gt;0.1),1,IF(G726&gt;Q726,2,0))</f>
        <v>0</v>
      </c>
      <c r="K726" s="17"/>
      <c r="L726" s="18"/>
      <c r="M726" s="24" t="s">
        <v>15</v>
      </c>
      <c r="N726" s="20">
        <f t="shared" ref="N726:R726" si="2053">N719+N724</f>
        <v>694</v>
      </c>
      <c r="O726" s="21">
        <f t="shared" si="2053"/>
        <v>342</v>
      </c>
      <c r="P726" s="21">
        <f t="shared" si="2053"/>
        <v>14</v>
      </c>
      <c r="Q726" s="22">
        <f t="shared" si="2053"/>
        <v>1036</v>
      </c>
      <c r="R726" s="22">
        <f t="shared" si="2053"/>
        <v>6</v>
      </c>
      <c r="S726" s="25">
        <f t="shared" ref="S726" si="2054">S718+S723+T726</f>
        <v>6</v>
      </c>
      <c r="T726" s="206">
        <f t="shared" ref="T726" si="2055">IF(AND(Q726=G726,Q726&gt;0.1),1,IF(Q726&gt;G726,2,0))</f>
        <v>2</v>
      </c>
    </row>
    <row r="727" spans="1:24" ht="15.75" thickBot="1" x14ac:dyDescent="0.3">
      <c r="A727" s="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191"/>
    </row>
    <row r="728" spans="1:24" ht="21" thickBot="1" x14ac:dyDescent="0.3">
      <c r="A728" s="109" t="s">
        <v>19</v>
      </c>
      <c r="B728" s="9" t="s">
        <v>16</v>
      </c>
      <c r="C728" s="515"/>
      <c r="D728" s="515"/>
      <c r="E728" s="515"/>
      <c r="F728" s="10"/>
      <c r="G728" s="516" t="s">
        <v>17</v>
      </c>
      <c r="H728" s="516"/>
      <c r="I728" s="23">
        <f t="shared" ref="I728" si="2056">IF(AND(I726=S726,I726&gt;0.1),1,IF(I726&gt;S726,2,0))</f>
        <v>0</v>
      </c>
      <c r="J728" s="12"/>
      <c r="K728" s="14" t="s">
        <v>19</v>
      </c>
      <c r="L728" s="9" t="s">
        <v>20</v>
      </c>
      <c r="M728" s="515"/>
      <c r="N728" s="515"/>
      <c r="O728" s="515"/>
      <c r="P728" s="10"/>
      <c r="Q728" s="516" t="s">
        <v>17</v>
      </c>
      <c r="R728" s="516"/>
      <c r="S728" s="23">
        <f t="shared" ref="S728" si="2057">IF(AND(S726=I726,S726&gt;0.1),1,IF(S726&gt;I726,2,0))</f>
        <v>2</v>
      </c>
      <c r="T728" s="191"/>
    </row>
    <row r="730" spans="1:24" ht="15.75" thickBot="1" x14ac:dyDescent="0.3"/>
    <row r="731" spans="1:24" ht="23.25" x14ac:dyDescent="0.35">
      <c r="A731" s="6"/>
      <c r="B731" s="523" t="s">
        <v>18</v>
      </c>
      <c r="C731" s="523"/>
      <c r="D731" s="524" t="s">
        <v>0</v>
      </c>
      <c r="E731" s="524"/>
      <c r="F731" s="524"/>
      <c r="G731" s="524"/>
      <c r="H731" s="524"/>
      <c r="I731" s="524"/>
      <c r="J731" s="94">
        <v>34</v>
      </c>
      <c r="K731" s="190" t="s">
        <v>1</v>
      </c>
      <c r="L731" s="525" t="s">
        <v>21</v>
      </c>
      <c r="M731" s="525"/>
      <c r="N731" s="525"/>
      <c r="O731" s="526" t="s">
        <v>2</v>
      </c>
      <c r="P731" s="526"/>
      <c r="Q731" s="527">
        <v>43235</v>
      </c>
      <c r="R731" s="528"/>
      <c r="S731" s="528"/>
      <c r="T731" s="191"/>
    </row>
    <row r="732" spans="1:24" ht="24" thickBot="1" x14ac:dyDescent="0.3">
      <c r="A732" s="7"/>
      <c r="B732" s="16"/>
      <c r="C732" s="16"/>
      <c r="D732" s="15"/>
      <c r="E732" s="15"/>
      <c r="F732" s="15"/>
      <c r="G732" s="15"/>
      <c r="H732" s="15"/>
      <c r="I732" s="15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191"/>
    </row>
    <row r="733" spans="1:24" ht="18.75" thickBot="1" x14ac:dyDescent="0.3">
      <c r="A733" s="1" t="s">
        <v>3</v>
      </c>
      <c r="B733" s="535" t="s">
        <v>187</v>
      </c>
      <c r="C733" s="535"/>
      <c r="D733" s="535"/>
      <c r="E733" s="535"/>
      <c r="F733" s="535"/>
      <c r="G733" s="535"/>
      <c r="H733" s="535"/>
      <c r="I733" s="536"/>
      <c r="J733" s="537">
        <f t="shared" ref="J733" si="2058">G749-Q749</f>
        <v>34</v>
      </c>
      <c r="K733" s="11" t="s">
        <v>4</v>
      </c>
      <c r="L733" s="535" t="s">
        <v>130</v>
      </c>
      <c r="M733" s="535"/>
      <c r="N733" s="535"/>
      <c r="O733" s="535"/>
      <c r="P733" s="535"/>
      <c r="Q733" s="535"/>
      <c r="R733" s="535"/>
      <c r="S733" s="536"/>
      <c r="T733" s="191"/>
    </row>
    <row r="734" spans="1:24" ht="15.75" thickBot="1" x14ac:dyDescent="0.3">
      <c r="A734" s="7"/>
      <c r="B734" s="2"/>
      <c r="C734" s="2"/>
      <c r="D734" s="2"/>
      <c r="E734" s="2"/>
      <c r="F734" s="2"/>
      <c r="G734" s="2"/>
      <c r="H734" s="2"/>
      <c r="I734" s="2"/>
      <c r="J734" s="538"/>
      <c r="K734" s="2"/>
      <c r="L734" s="2"/>
      <c r="M734" s="2"/>
      <c r="N734" s="2"/>
      <c r="O734" s="2"/>
      <c r="P734" s="2"/>
      <c r="Q734" s="2"/>
      <c r="R734" s="2"/>
      <c r="S734" s="2"/>
      <c r="T734" s="191"/>
    </row>
    <row r="735" spans="1:24" x14ac:dyDescent="0.25">
      <c r="A735" s="540" t="s">
        <v>5</v>
      </c>
      <c r="B735" s="541"/>
      <c r="C735" s="542" t="s">
        <v>6</v>
      </c>
      <c r="D735" s="544" t="s">
        <v>7</v>
      </c>
      <c r="E735" s="545"/>
      <c r="F735" s="545"/>
      <c r="G735" s="546"/>
      <c r="H735" s="544" t="s">
        <v>8</v>
      </c>
      <c r="I735" s="546"/>
      <c r="J735" s="538"/>
      <c r="K735" s="540" t="s">
        <v>5</v>
      </c>
      <c r="L735" s="541"/>
      <c r="M735" s="542" t="s">
        <v>6</v>
      </c>
      <c r="N735" s="544" t="s">
        <v>7</v>
      </c>
      <c r="O735" s="545"/>
      <c r="P735" s="545"/>
      <c r="Q735" s="546"/>
      <c r="R735" s="544" t="s">
        <v>8</v>
      </c>
      <c r="S735" s="546"/>
      <c r="T735" s="191"/>
    </row>
    <row r="736" spans="1:24" ht="15.75" thickBot="1" x14ac:dyDescent="0.3">
      <c r="A736" s="547"/>
      <c r="B736" s="548"/>
      <c r="C736" s="543"/>
      <c r="D736" s="110" t="s">
        <v>9</v>
      </c>
      <c r="E736" s="111" t="s">
        <v>10</v>
      </c>
      <c r="F736" s="111" t="s">
        <v>11</v>
      </c>
      <c r="G736" s="112" t="s">
        <v>12</v>
      </c>
      <c r="H736" s="113" t="s">
        <v>13</v>
      </c>
      <c r="I736" s="114" t="s">
        <v>14</v>
      </c>
      <c r="J736" s="539"/>
      <c r="K736" s="547"/>
      <c r="L736" s="548"/>
      <c r="M736" s="543"/>
      <c r="N736" s="110" t="s">
        <v>9</v>
      </c>
      <c r="O736" s="111" t="s">
        <v>10</v>
      </c>
      <c r="P736" s="111" t="s">
        <v>11</v>
      </c>
      <c r="Q736" s="112" t="s">
        <v>12</v>
      </c>
      <c r="R736" s="113" t="s">
        <v>13</v>
      </c>
      <c r="S736" s="114" t="s">
        <v>14</v>
      </c>
      <c r="T736" s="191"/>
    </row>
    <row r="737" spans="1:25" ht="15.75" thickBot="1" x14ac:dyDescent="0.3">
      <c r="A737" s="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191"/>
    </row>
    <row r="738" spans="1:25" x14ac:dyDescent="0.25">
      <c r="A738" s="555" t="s">
        <v>202</v>
      </c>
      <c r="B738" s="556"/>
      <c r="C738" s="3">
        <v>1</v>
      </c>
      <c r="D738" s="213">
        <v>80</v>
      </c>
      <c r="E738" s="214">
        <v>25</v>
      </c>
      <c r="F738" s="214">
        <v>4</v>
      </c>
      <c r="G738" s="32">
        <f t="shared" ref="G738:G741" si="2059">D738+E738</f>
        <v>105</v>
      </c>
      <c r="H738" s="33">
        <f t="shared" ref="H738:H741" si="2060">IF(AND(G738=Q738,G738&gt;1),0.5,IF(G738&gt;Q738,1,0))</f>
        <v>0</v>
      </c>
      <c r="I738" s="8"/>
      <c r="J738" s="2"/>
      <c r="K738" s="555" t="s">
        <v>256</v>
      </c>
      <c r="L738" s="556"/>
      <c r="M738" s="3">
        <v>1</v>
      </c>
      <c r="N738" s="213">
        <v>77</v>
      </c>
      <c r="O738" s="214">
        <v>33</v>
      </c>
      <c r="P738" s="214">
        <v>4</v>
      </c>
      <c r="Q738" s="32">
        <f t="shared" ref="Q738" si="2061">SUM(N738:O738)</f>
        <v>110</v>
      </c>
      <c r="R738" s="33">
        <f t="shared" ref="R738:R741" si="2062">IF(AND(Q738=G738,Q738&gt;1),0.5,IF(Q738&gt;G738,1,0))</f>
        <v>1</v>
      </c>
      <c r="S738" s="8"/>
      <c r="U738" s="195" t="s">
        <v>124</v>
      </c>
      <c r="V738" s="195">
        <f t="shared" ref="V738" si="2063">G738</f>
        <v>105</v>
      </c>
      <c r="W738" s="195">
        <f t="shared" ref="W738" si="2064">G739</f>
        <v>113</v>
      </c>
      <c r="X738" s="195">
        <f t="shared" ref="X738" si="2065">G740</f>
        <v>107</v>
      </c>
      <c r="Y738" s="195">
        <f t="shared" ref="Y738" si="2066">G741</f>
        <v>109</v>
      </c>
    </row>
    <row r="739" spans="1:25" x14ac:dyDescent="0.25">
      <c r="A739" s="557"/>
      <c r="B739" s="558"/>
      <c r="C739" s="4">
        <v>2</v>
      </c>
      <c r="D739" s="215">
        <v>87</v>
      </c>
      <c r="E739" s="216">
        <v>26</v>
      </c>
      <c r="F739" s="216">
        <v>4</v>
      </c>
      <c r="G739" s="34">
        <f t="shared" si="2059"/>
        <v>113</v>
      </c>
      <c r="H739" s="35">
        <f t="shared" si="2060"/>
        <v>1</v>
      </c>
      <c r="I739" s="8"/>
      <c r="J739" s="2"/>
      <c r="K739" s="557"/>
      <c r="L739" s="558"/>
      <c r="M739" s="4">
        <v>2</v>
      </c>
      <c r="N739" s="215">
        <v>71</v>
      </c>
      <c r="O739" s="216">
        <v>30</v>
      </c>
      <c r="P739" s="216">
        <v>4</v>
      </c>
      <c r="Q739" s="34">
        <f t="shared" ref="Q739:Q741" si="2067">SUM(N739:O739)</f>
        <v>101</v>
      </c>
      <c r="R739" s="35">
        <f t="shared" si="2062"/>
        <v>0</v>
      </c>
      <c r="S739" s="8"/>
      <c r="U739" s="195" t="s">
        <v>125</v>
      </c>
      <c r="V739" s="195">
        <f t="shared" ref="V739" si="2068">G743</f>
        <v>110</v>
      </c>
      <c r="W739" s="195">
        <f t="shared" ref="W739" si="2069">G744</f>
        <v>116</v>
      </c>
      <c r="X739" s="195">
        <f t="shared" ref="X739" si="2070">G745</f>
        <v>136</v>
      </c>
      <c r="Y739" s="195">
        <f t="shared" ref="Y739" si="2071">G746</f>
        <v>118</v>
      </c>
    </row>
    <row r="740" spans="1:25" ht="15.75" thickBot="1" x14ac:dyDescent="0.3">
      <c r="A740" s="549" t="s">
        <v>203</v>
      </c>
      <c r="B740" s="550"/>
      <c r="C740" s="4">
        <v>3</v>
      </c>
      <c r="D740" s="215">
        <v>81</v>
      </c>
      <c r="E740" s="216">
        <v>26</v>
      </c>
      <c r="F740" s="216">
        <v>4</v>
      </c>
      <c r="G740" s="34">
        <f t="shared" si="2059"/>
        <v>107</v>
      </c>
      <c r="H740" s="35">
        <f t="shared" si="2060"/>
        <v>1</v>
      </c>
      <c r="I740" s="13">
        <f t="shared" ref="I740" si="2072">H742*1000+G742</f>
        <v>2434</v>
      </c>
      <c r="J740" s="2"/>
      <c r="K740" s="549" t="s">
        <v>235</v>
      </c>
      <c r="L740" s="550"/>
      <c r="M740" s="4">
        <v>3</v>
      </c>
      <c r="N740" s="215">
        <v>69</v>
      </c>
      <c r="O740" s="216">
        <v>35</v>
      </c>
      <c r="P740" s="216">
        <v>2</v>
      </c>
      <c r="Q740" s="34">
        <f t="shared" si="2067"/>
        <v>104</v>
      </c>
      <c r="R740" s="35">
        <f t="shared" si="2062"/>
        <v>0</v>
      </c>
      <c r="S740" s="13">
        <f t="shared" ref="S740" si="2073">R742*1000+Q742</f>
        <v>2441</v>
      </c>
      <c r="T740" s="191"/>
      <c r="U740" s="195" t="s">
        <v>126</v>
      </c>
      <c r="V740" s="195">
        <f t="shared" ref="V740" si="2074">Q738</f>
        <v>110</v>
      </c>
      <c r="W740" s="195">
        <f t="shared" ref="W740" si="2075">Q739</f>
        <v>101</v>
      </c>
      <c r="X740" s="195">
        <f t="shared" ref="X740" si="2076">Q740</f>
        <v>104</v>
      </c>
      <c r="Y740" s="195">
        <f t="shared" ref="Y740" si="2077">Q741</f>
        <v>126</v>
      </c>
    </row>
    <row r="741" spans="1:25" x14ac:dyDescent="0.25">
      <c r="A741" s="551"/>
      <c r="B741" s="552"/>
      <c r="C741" s="5">
        <v>4</v>
      </c>
      <c r="D741" s="217">
        <v>84</v>
      </c>
      <c r="E741" s="218">
        <v>25</v>
      </c>
      <c r="F741" s="218">
        <v>4</v>
      </c>
      <c r="G741" s="36">
        <f t="shared" si="2059"/>
        <v>109</v>
      </c>
      <c r="H741" s="35">
        <f t="shared" si="2060"/>
        <v>0</v>
      </c>
      <c r="I741" s="521">
        <f t="shared" ref="I741" si="2078">IF(AND(I740=S740,I740&gt;0.1),1,IF(I740&gt;S740,2,0))</f>
        <v>0</v>
      </c>
      <c r="J741" s="2"/>
      <c r="K741" s="551"/>
      <c r="L741" s="552"/>
      <c r="M741" s="5">
        <v>4</v>
      </c>
      <c r="N741" s="217">
        <v>86</v>
      </c>
      <c r="O741" s="218">
        <v>40</v>
      </c>
      <c r="P741" s="218">
        <v>1</v>
      </c>
      <c r="Q741" s="34">
        <f t="shared" si="2067"/>
        <v>126</v>
      </c>
      <c r="R741" s="39">
        <f t="shared" si="2062"/>
        <v>1</v>
      </c>
      <c r="S741" s="521">
        <f t="shared" ref="S741" si="2079">IF(AND(S740=I740,S740&gt;0.1),1,IF(S740&gt;I740,2,0))</f>
        <v>2</v>
      </c>
      <c r="T741" s="191"/>
      <c r="U741" s="195" t="s">
        <v>127</v>
      </c>
      <c r="V741" s="195">
        <f t="shared" ref="V741" si="2080">Q743</f>
        <v>110</v>
      </c>
      <c r="W741" s="195">
        <f t="shared" ref="W741" si="2081">Q744</f>
        <v>109</v>
      </c>
      <c r="X741" s="195">
        <f t="shared" ref="X741" si="2082">Q745</f>
        <v>112</v>
      </c>
      <c r="Y741" s="195">
        <f t="shared" ref="Y741" si="2083">Q746</f>
        <v>108</v>
      </c>
    </row>
    <row r="742" spans="1:25" ht="16.5" thickBot="1" x14ac:dyDescent="0.3">
      <c r="A742" s="529">
        <v>1</v>
      </c>
      <c r="B742" s="530"/>
      <c r="C742" s="26" t="s">
        <v>12</v>
      </c>
      <c r="D742" s="27">
        <f t="shared" ref="D742" si="2084">D738+D739+D740+D741</f>
        <v>332</v>
      </c>
      <c r="E742" s="28">
        <f t="shared" ref="E742:H742" si="2085">SUM(E738:E741)</f>
        <v>102</v>
      </c>
      <c r="F742" s="28">
        <f t="shared" si="2085"/>
        <v>16</v>
      </c>
      <c r="G742" s="29">
        <f t="shared" si="2085"/>
        <v>434</v>
      </c>
      <c r="H742" s="30">
        <f t="shared" si="2085"/>
        <v>2</v>
      </c>
      <c r="I742" s="522">
        <f t="shared" ref="I742" si="2086">IF(AND(G742=N742,G742&gt;1),1,IF(G742&gt;N742,2,0))</f>
        <v>2</v>
      </c>
      <c r="J742" s="2"/>
      <c r="K742" s="529">
        <v>1</v>
      </c>
      <c r="L742" s="530"/>
      <c r="M742" s="26" t="s">
        <v>12</v>
      </c>
      <c r="N742" s="31">
        <f t="shared" ref="N742" si="2087">SUM(N738:N741)</f>
        <v>303</v>
      </c>
      <c r="O742" s="31">
        <f t="shared" ref="O742:R742" si="2088">SUM(O738:O741)</f>
        <v>138</v>
      </c>
      <c r="P742" s="31">
        <f t="shared" si="2088"/>
        <v>11</v>
      </c>
      <c r="Q742" s="31">
        <f t="shared" si="2088"/>
        <v>441</v>
      </c>
      <c r="R742" s="30">
        <f t="shared" si="2088"/>
        <v>2</v>
      </c>
      <c r="S742" s="522">
        <f t="shared" ref="S742" si="2089">IF(AND(Q742=J742,Q742&gt;1),1,IF(Q742&gt;J742,2,0))</f>
        <v>2</v>
      </c>
      <c r="T742" s="191"/>
    </row>
    <row r="743" spans="1:25" x14ac:dyDescent="0.25">
      <c r="A743" s="555" t="s">
        <v>200</v>
      </c>
      <c r="B743" s="556"/>
      <c r="C743" s="3">
        <v>1</v>
      </c>
      <c r="D743" s="213">
        <v>67</v>
      </c>
      <c r="E743" s="214">
        <v>43</v>
      </c>
      <c r="F743" s="214">
        <v>1</v>
      </c>
      <c r="G743" s="37">
        <f t="shared" ref="G743" si="2090">SUM(D743:E743)</f>
        <v>110</v>
      </c>
      <c r="H743" s="33">
        <f t="shared" ref="H743:H746" si="2091">IF(AND(G743=Q743,G743&gt;1),0.5,IF(G743&gt;Q743,1,0))</f>
        <v>0.5</v>
      </c>
      <c r="I743" s="8"/>
      <c r="J743" s="2"/>
      <c r="K743" s="555" t="s">
        <v>236</v>
      </c>
      <c r="L743" s="556"/>
      <c r="M743" s="3">
        <v>1</v>
      </c>
      <c r="N743" s="213">
        <v>74</v>
      </c>
      <c r="O743" s="214">
        <v>36</v>
      </c>
      <c r="P743" s="214">
        <v>3</v>
      </c>
      <c r="Q743" s="32">
        <f t="shared" ref="Q743:Q746" si="2092">N743+O743</f>
        <v>110</v>
      </c>
      <c r="R743" s="33">
        <f t="shared" ref="R743:R746" si="2093">IF(AND(Q743=G743,Q743&gt;1),0.5,IF(Q743&gt;G743,1,0))</f>
        <v>0.5</v>
      </c>
      <c r="S743" s="8"/>
      <c r="T743" s="191"/>
      <c r="U743" s="200" t="s">
        <v>92</v>
      </c>
      <c r="V743" s="201" t="s">
        <v>93</v>
      </c>
      <c r="W743" s="200" t="s">
        <v>93</v>
      </c>
      <c r="X743" s="201" t="s">
        <v>92</v>
      </c>
    </row>
    <row r="744" spans="1:25" x14ac:dyDescent="0.25">
      <c r="A744" s="557"/>
      <c r="B744" s="558"/>
      <c r="C744" s="4">
        <v>2</v>
      </c>
      <c r="D744" s="215">
        <v>82</v>
      </c>
      <c r="E744" s="216">
        <v>34</v>
      </c>
      <c r="F744" s="216">
        <v>3</v>
      </c>
      <c r="G744" s="34">
        <f t="shared" ref="G744:G746" si="2094">SUM(D744:E744)</f>
        <v>116</v>
      </c>
      <c r="H744" s="35">
        <f t="shared" si="2091"/>
        <v>1</v>
      </c>
      <c r="I744" s="8"/>
      <c r="J744" s="2"/>
      <c r="K744" s="557"/>
      <c r="L744" s="558"/>
      <c r="M744" s="4">
        <v>2</v>
      </c>
      <c r="N744" s="215">
        <v>66</v>
      </c>
      <c r="O744" s="216">
        <v>43</v>
      </c>
      <c r="P744" s="216">
        <v>1</v>
      </c>
      <c r="Q744" s="34">
        <f t="shared" si="2092"/>
        <v>109</v>
      </c>
      <c r="R744" s="35">
        <f t="shared" si="2093"/>
        <v>0</v>
      </c>
      <c r="S744" s="8"/>
      <c r="T744" s="191"/>
      <c r="U744" s="202">
        <f t="shared" ref="U744" si="2095">I749</f>
        <v>4</v>
      </c>
      <c r="V744" s="203">
        <f t="shared" ref="V744" si="2096">S749</f>
        <v>2</v>
      </c>
      <c r="W744" s="202">
        <f t="shared" ref="W744" si="2097">S749</f>
        <v>2</v>
      </c>
      <c r="X744" s="203">
        <f t="shared" ref="X744" si="2098">I749</f>
        <v>4</v>
      </c>
    </row>
    <row r="745" spans="1:25" ht="15.75" thickBot="1" x14ac:dyDescent="0.3">
      <c r="A745" s="549" t="s">
        <v>201</v>
      </c>
      <c r="B745" s="550"/>
      <c r="C745" s="4">
        <v>3</v>
      </c>
      <c r="D745" s="215">
        <v>86</v>
      </c>
      <c r="E745" s="216">
        <v>50</v>
      </c>
      <c r="F745" s="216">
        <v>2</v>
      </c>
      <c r="G745" s="34">
        <f t="shared" si="2094"/>
        <v>136</v>
      </c>
      <c r="H745" s="35">
        <f t="shared" si="2091"/>
        <v>1</v>
      </c>
      <c r="I745" s="13">
        <f t="shared" ref="I745" si="2099">H747*1000+G747</f>
        <v>3980</v>
      </c>
      <c r="J745" s="2"/>
      <c r="K745" s="549" t="s">
        <v>190</v>
      </c>
      <c r="L745" s="550"/>
      <c r="M745" s="4">
        <v>3</v>
      </c>
      <c r="N745" s="215">
        <v>78</v>
      </c>
      <c r="O745" s="216">
        <v>34</v>
      </c>
      <c r="P745" s="216">
        <v>2</v>
      </c>
      <c r="Q745" s="34">
        <f t="shared" si="2092"/>
        <v>112</v>
      </c>
      <c r="R745" s="35">
        <f t="shared" si="2093"/>
        <v>0</v>
      </c>
      <c r="S745" s="13">
        <f t="shared" ref="S745" si="2100">R747*1000+Q747</f>
        <v>939</v>
      </c>
      <c r="T745" s="191"/>
      <c r="U745" s="202">
        <f t="shared" ref="U745" si="2101">H749</f>
        <v>5.5</v>
      </c>
      <c r="V745" s="203">
        <f t="shared" ref="V745" si="2102">R749</f>
        <v>2.5</v>
      </c>
      <c r="W745" s="202">
        <f t="shared" ref="W745" si="2103">R749</f>
        <v>2.5</v>
      </c>
      <c r="X745" s="203">
        <f t="shared" ref="X745" si="2104">H749</f>
        <v>5.5</v>
      </c>
    </row>
    <row r="746" spans="1:25" x14ac:dyDescent="0.25">
      <c r="A746" s="551"/>
      <c r="B746" s="552"/>
      <c r="C746" s="5">
        <v>4</v>
      </c>
      <c r="D746" s="217">
        <v>92</v>
      </c>
      <c r="E746" s="218">
        <v>26</v>
      </c>
      <c r="F746" s="218">
        <v>7</v>
      </c>
      <c r="G746" s="38">
        <f t="shared" si="2094"/>
        <v>118</v>
      </c>
      <c r="H746" s="35">
        <f t="shared" si="2091"/>
        <v>1</v>
      </c>
      <c r="I746" s="521">
        <f t="shared" ref="I746" si="2105">IF(AND(I745=S745,I745&gt;0.1),1,IF(I745&gt;S745,2,0))</f>
        <v>2</v>
      </c>
      <c r="J746" s="2"/>
      <c r="K746" s="551"/>
      <c r="L746" s="552"/>
      <c r="M746" s="5">
        <v>4</v>
      </c>
      <c r="N746" s="217">
        <v>84</v>
      </c>
      <c r="O746" s="218">
        <v>24</v>
      </c>
      <c r="P746" s="218">
        <v>7</v>
      </c>
      <c r="Q746" s="34">
        <f t="shared" si="2092"/>
        <v>108</v>
      </c>
      <c r="R746" s="39">
        <f t="shared" si="2093"/>
        <v>0</v>
      </c>
      <c r="S746" s="521">
        <f t="shared" ref="S746" si="2106">IF(AND(S745=I745,S745&gt;0.1),1,IF(S745&gt;I745,2,0))</f>
        <v>0</v>
      </c>
      <c r="T746" s="191"/>
      <c r="U746" s="204">
        <f t="shared" ref="U746" si="2107">G749</f>
        <v>914</v>
      </c>
      <c r="V746" s="205">
        <f t="shared" ref="V746" si="2108">Q749</f>
        <v>880</v>
      </c>
      <c r="W746" s="204">
        <f t="shared" ref="W746" si="2109">Q749</f>
        <v>880</v>
      </c>
      <c r="X746" s="205">
        <f t="shared" ref="X746" si="2110">G749</f>
        <v>914</v>
      </c>
    </row>
    <row r="747" spans="1:25" ht="16.5" thickBot="1" x14ac:dyDescent="0.3">
      <c r="A747" s="529">
        <v>2</v>
      </c>
      <c r="B747" s="530"/>
      <c r="C747" s="26" t="s">
        <v>12</v>
      </c>
      <c r="D747" s="31">
        <f t="shared" ref="D747" si="2111">SUM(D743:D746)</f>
        <v>327</v>
      </c>
      <c r="E747" s="31">
        <f t="shared" ref="E747:H747" si="2112">SUM(E743:E746)</f>
        <v>153</v>
      </c>
      <c r="F747" s="31">
        <f t="shared" si="2112"/>
        <v>13</v>
      </c>
      <c r="G747" s="31">
        <f t="shared" si="2112"/>
        <v>480</v>
      </c>
      <c r="H747" s="30">
        <f t="shared" si="2112"/>
        <v>3.5</v>
      </c>
      <c r="I747" s="522">
        <f t="shared" ref="I747" si="2113">IF(AND(G747=N747,G747&gt;1),1,IF(G747&gt;N747,2,0))</f>
        <v>2</v>
      </c>
      <c r="J747" s="2"/>
      <c r="K747" s="529">
        <v>2</v>
      </c>
      <c r="L747" s="530"/>
      <c r="M747" s="26" t="s">
        <v>12</v>
      </c>
      <c r="N747" s="31">
        <f t="shared" ref="N747" si="2114">SUM(N743:N746)</f>
        <v>302</v>
      </c>
      <c r="O747" s="31">
        <f t="shared" ref="O747:R747" si="2115">SUM(O743:O746)</f>
        <v>137</v>
      </c>
      <c r="P747" s="31">
        <f t="shared" si="2115"/>
        <v>13</v>
      </c>
      <c r="Q747" s="40">
        <f t="shared" si="2115"/>
        <v>439</v>
      </c>
      <c r="R747" s="30">
        <f t="shared" si="2115"/>
        <v>0.5</v>
      </c>
      <c r="S747" s="522">
        <f t="shared" ref="S747" si="2116">IF(AND(Q747=X747,Q747&gt;1),1,IF(Q747&gt;X747,2,0))</f>
        <v>2</v>
      </c>
      <c r="T747" s="191"/>
    </row>
    <row r="748" spans="1:25" ht="15.75" thickBot="1" x14ac:dyDescent="0.3">
      <c r="A748" s="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191"/>
    </row>
    <row r="749" spans="1:25" ht="21" thickBot="1" x14ac:dyDescent="0.3">
      <c r="A749" s="17"/>
      <c r="B749" s="18"/>
      <c r="C749" s="19" t="s">
        <v>15</v>
      </c>
      <c r="D749" s="20">
        <f t="shared" ref="D749:H749" si="2117">D742+D747</f>
        <v>659</v>
      </c>
      <c r="E749" s="21">
        <f t="shared" si="2117"/>
        <v>255</v>
      </c>
      <c r="F749" s="21">
        <f t="shared" si="2117"/>
        <v>29</v>
      </c>
      <c r="G749" s="22">
        <f t="shared" si="2117"/>
        <v>914</v>
      </c>
      <c r="H749" s="22">
        <f t="shared" si="2117"/>
        <v>5.5</v>
      </c>
      <c r="I749" s="23">
        <f t="shared" ref="I749" si="2118">I741+I746+J749</f>
        <v>4</v>
      </c>
      <c r="J749" s="206">
        <f t="shared" ref="J749" si="2119">IF(AND(G749=Q749,G749&gt;0.1),1,IF(G749&gt;Q749,2,0))</f>
        <v>2</v>
      </c>
      <c r="K749" s="17"/>
      <c r="L749" s="18"/>
      <c r="M749" s="24" t="s">
        <v>15</v>
      </c>
      <c r="N749" s="20">
        <f t="shared" ref="N749:R749" si="2120">N742+N747</f>
        <v>605</v>
      </c>
      <c r="O749" s="21">
        <f t="shared" si="2120"/>
        <v>275</v>
      </c>
      <c r="P749" s="21">
        <f t="shared" si="2120"/>
        <v>24</v>
      </c>
      <c r="Q749" s="22">
        <f t="shared" si="2120"/>
        <v>880</v>
      </c>
      <c r="R749" s="22">
        <f t="shared" si="2120"/>
        <v>2.5</v>
      </c>
      <c r="S749" s="25">
        <f t="shared" ref="S749" si="2121">S741+S746+T749</f>
        <v>2</v>
      </c>
      <c r="T749" s="206">
        <f t="shared" ref="T749" si="2122">IF(AND(Q749=G749,Q749&gt;0.1),1,IF(Q749&gt;G749,2,0))</f>
        <v>0</v>
      </c>
    </row>
    <row r="750" spans="1:25" ht="15.75" thickBot="1" x14ac:dyDescent="0.3">
      <c r="A750" s="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191"/>
    </row>
    <row r="751" spans="1:25" ht="21" thickBot="1" x14ac:dyDescent="0.3">
      <c r="A751" s="109" t="s">
        <v>19</v>
      </c>
      <c r="B751" s="9" t="s">
        <v>16</v>
      </c>
      <c r="C751" s="515"/>
      <c r="D751" s="515"/>
      <c r="E751" s="515"/>
      <c r="F751" s="10"/>
      <c r="G751" s="516" t="s">
        <v>17</v>
      </c>
      <c r="H751" s="516"/>
      <c r="I751" s="23">
        <f t="shared" ref="I751" si="2123">IF(AND(I749=S749,I749&gt;0.1),1,IF(I749&gt;S749,2,0))</f>
        <v>2</v>
      </c>
      <c r="J751" s="12"/>
      <c r="K751" s="14" t="s">
        <v>19</v>
      </c>
      <c r="L751" s="9" t="s">
        <v>20</v>
      </c>
      <c r="M751" s="515"/>
      <c r="N751" s="515"/>
      <c r="O751" s="515"/>
      <c r="P751" s="10"/>
      <c r="Q751" s="516" t="s">
        <v>17</v>
      </c>
      <c r="R751" s="516"/>
      <c r="S751" s="23">
        <f t="shared" ref="S751" si="2124">IF(AND(S749=I749,S749&gt;0.1),1,IF(S749&gt;I749,2,0))</f>
        <v>0</v>
      </c>
      <c r="T751" s="191"/>
    </row>
    <row r="752" spans="1:25" ht="23.25" x14ac:dyDescent="0.35">
      <c r="A752" s="6"/>
      <c r="B752" s="523" t="s">
        <v>18</v>
      </c>
      <c r="C752" s="523"/>
      <c r="D752" s="524" t="s">
        <v>0</v>
      </c>
      <c r="E752" s="524"/>
      <c r="F752" s="524"/>
      <c r="G752" s="524"/>
      <c r="H752" s="524"/>
      <c r="I752" s="524"/>
      <c r="J752" s="94">
        <v>35</v>
      </c>
      <c r="K752" s="190" t="s">
        <v>1</v>
      </c>
      <c r="L752" s="525" t="s">
        <v>21</v>
      </c>
      <c r="M752" s="525"/>
      <c r="N752" s="525"/>
      <c r="O752" s="526" t="s">
        <v>2</v>
      </c>
      <c r="P752" s="526"/>
      <c r="Q752" s="527">
        <v>43273</v>
      </c>
      <c r="R752" s="528"/>
      <c r="S752" s="528"/>
      <c r="T752" s="191"/>
    </row>
    <row r="753" spans="1:25" ht="24" thickBot="1" x14ac:dyDescent="0.3">
      <c r="A753" s="7"/>
      <c r="B753" s="16"/>
      <c r="C753" s="16"/>
      <c r="D753" s="15"/>
      <c r="E753" s="15"/>
      <c r="F753" s="15"/>
      <c r="G753" s="15"/>
      <c r="H753" s="15"/>
      <c r="I753" s="15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191"/>
    </row>
    <row r="754" spans="1:25" ht="18.75" thickBot="1" x14ac:dyDescent="0.3">
      <c r="A754" s="1" t="s">
        <v>3</v>
      </c>
      <c r="B754" s="535" t="s">
        <v>146</v>
      </c>
      <c r="C754" s="535"/>
      <c r="D754" s="535"/>
      <c r="E754" s="535"/>
      <c r="F754" s="535"/>
      <c r="G754" s="535"/>
      <c r="H754" s="535"/>
      <c r="I754" s="536"/>
      <c r="J754" s="537">
        <f t="shared" ref="J754" si="2125">G770-Q770</f>
        <v>20</v>
      </c>
      <c r="K754" s="11" t="s">
        <v>4</v>
      </c>
      <c r="L754" s="535" t="s">
        <v>120</v>
      </c>
      <c r="M754" s="535"/>
      <c r="N754" s="535"/>
      <c r="O754" s="535"/>
      <c r="P754" s="535"/>
      <c r="Q754" s="535"/>
      <c r="R754" s="535"/>
      <c r="S754" s="536"/>
      <c r="T754" s="191"/>
    </row>
    <row r="755" spans="1:25" ht="15.75" thickBot="1" x14ac:dyDescent="0.3">
      <c r="A755" s="7"/>
      <c r="B755" s="2"/>
      <c r="C755" s="2"/>
      <c r="D755" s="2"/>
      <c r="E755" s="2"/>
      <c r="F755" s="2"/>
      <c r="G755" s="2"/>
      <c r="H755" s="2"/>
      <c r="I755" s="2"/>
      <c r="J755" s="538"/>
      <c r="K755" s="2"/>
      <c r="L755" s="2"/>
      <c r="M755" s="2"/>
      <c r="N755" s="2"/>
      <c r="O755" s="2"/>
      <c r="P755" s="2"/>
      <c r="Q755" s="2"/>
      <c r="R755" s="2"/>
      <c r="S755" s="2"/>
      <c r="T755" s="191"/>
    </row>
    <row r="756" spans="1:25" x14ac:dyDescent="0.25">
      <c r="A756" s="540" t="s">
        <v>5</v>
      </c>
      <c r="B756" s="541"/>
      <c r="C756" s="542" t="s">
        <v>6</v>
      </c>
      <c r="D756" s="544" t="s">
        <v>7</v>
      </c>
      <c r="E756" s="545"/>
      <c r="F756" s="545"/>
      <c r="G756" s="546"/>
      <c r="H756" s="544" t="s">
        <v>8</v>
      </c>
      <c r="I756" s="546"/>
      <c r="J756" s="538"/>
      <c r="K756" s="540" t="s">
        <v>5</v>
      </c>
      <c r="L756" s="541"/>
      <c r="M756" s="542" t="s">
        <v>6</v>
      </c>
      <c r="N756" s="544" t="s">
        <v>7</v>
      </c>
      <c r="O756" s="545"/>
      <c r="P756" s="545"/>
      <c r="Q756" s="546"/>
      <c r="R756" s="544" t="s">
        <v>8</v>
      </c>
      <c r="S756" s="546"/>
      <c r="T756" s="191"/>
    </row>
    <row r="757" spans="1:25" ht="15.75" thickBot="1" x14ac:dyDescent="0.3">
      <c r="A757" s="547"/>
      <c r="B757" s="548"/>
      <c r="C757" s="543"/>
      <c r="D757" s="110" t="s">
        <v>9</v>
      </c>
      <c r="E757" s="111" t="s">
        <v>10</v>
      </c>
      <c r="F757" s="111" t="s">
        <v>11</v>
      </c>
      <c r="G757" s="112" t="s">
        <v>12</v>
      </c>
      <c r="H757" s="113" t="s">
        <v>13</v>
      </c>
      <c r="I757" s="114" t="s">
        <v>14</v>
      </c>
      <c r="J757" s="539"/>
      <c r="K757" s="547"/>
      <c r="L757" s="548"/>
      <c r="M757" s="543"/>
      <c r="N757" s="110" t="s">
        <v>9</v>
      </c>
      <c r="O757" s="111" t="s">
        <v>10</v>
      </c>
      <c r="P757" s="111" t="s">
        <v>11</v>
      </c>
      <c r="Q757" s="112" t="s">
        <v>12</v>
      </c>
      <c r="R757" s="113" t="s">
        <v>13</v>
      </c>
      <c r="S757" s="114" t="s">
        <v>14</v>
      </c>
      <c r="T757" s="191"/>
    </row>
    <row r="758" spans="1:25" ht="15.75" thickBot="1" x14ac:dyDescent="0.3">
      <c r="A758" s="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191"/>
    </row>
    <row r="759" spans="1:25" x14ac:dyDescent="0.25">
      <c r="A759" s="555" t="s">
        <v>231</v>
      </c>
      <c r="B759" s="556"/>
      <c r="C759" s="3">
        <v>1</v>
      </c>
      <c r="D759" s="213">
        <v>88</v>
      </c>
      <c r="E759" s="214">
        <v>36</v>
      </c>
      <c r="F759" s="214">
        <v>2</v>
      </c>
      <c r="G759" s="32">
        <f t="shared" ref="G759:G762" si="2126">D759+E759</f>
        <v>124</v>
      </c>
      <c r="H759" s="33">
        <f t="shared" ref="H759:H762" si="2127">IF(AND(G759=Q759,G759&gt;1),0.5,IF(G759&gt;Q759,1,0))</f>
        <v>0</v>
      </c>
      <c r="I759" s="8"/>
      <c r="J759" s="2"/>
      <c r="K759" s="555" t="s">
        <v>208</v>
      </c>
      <c r="L759" s="556"/>
      <c r="M759" s="3">
        <v>1</v>
      </c>
      <c r="N759" s="213">
        <v>84</v>
      </c>
      <c r="O759" s="214">
        <v>44</v>
      </c>
      <c r="P759" s="214">
        <v>0</v>
      </c>
      <c r="Q759" s="32">
        <f t="shared" ref="Q759" si="2128">SUM(N759:O759)</f>
        <v>128</v>
      </c>
      <c r="R759" s="33">
        <f t="shared" ref="R759:R762" si="2129">IF(AND(Q759=G759,Q759&gt;1),0.5,IF(Q759&gt;G759,1,0))</f>
        <v>1</v>
      </c>
      <c r="S759" s="8"/>
      <c r="U759" s="195" t="s">
        <v>124</v>
      </c>
      <c r="V759" s="195">
        <f t="shared" ref="V759" si="2130">G759</f>
        <v>124</v>
      </c>
      <c r="W759" s="195">
        <f t="shared" ref="W759" si="2131">G760</f>
        <v>133</v>
      </c>
      <c r="X759" s="195">
        <f t="shared" ref="X759" si="2132">G761</f>
        <v>136</v>
      </c>
      <c r="Y759" s="195">
        <f t="shared" ref="Y759" si="2133">G762</f>
        <v>135</v>
      </c>
    </row>
    <row r="760" spans="1:25" x14ac:dyDescent="0.25">
      <c r="A760" s="557"/>
      <c r="B760" s="558"/>
      <c r="C760" s="4">
        <v>2</v>
      </c>
      <c r="D760" s="215">
        <v>75</v>
      </c>
      <c r="E760" s="216">
        <v>58</v>
      </c>
      <c r="F760" s="216">
        <v>0</v>
      </c>
      <c r="G760" s="34">
        <f t="shared" si="2126"/>
        <v>133</v>
      </c>
      <c r="H760" s="35">
        <f t="shared" si="2127"/>
        <v>1</v>
      </c>
      <c r="I760" s="8"/>
      <c r="J760" s="2"/>
      <c r="K760" s="557"/>
      <c r="L760" s="558"/>
      <c r="M760" s="4">
        <v>2</v>
      </c>
      <c r="N760" s="215">
        <v>98</v>
      </c>
      <c r="O760" s="216">
        <v>34</v>
      </c>
      <c r="P760" s="216">
        <v>3</v>
      </c>
      <c r="Q760" s="34">
        <f t="shared" ref="Q760:Q762" si="2134">SUM(N760:O760)</f>
        <v>132</v>
      </c>
      <c r="R760" s="35">
        <f t="shared" si="2129"/>
        <v>0</v>
      </c>
      <c r="S760" s="8"/>
      <c r="U760" s="195" t="s">
        <v>125</v>
      </c>
      <c r="V760" s="195">
        <f t="shared" ref="V760" si="2135">G764</f>
        <v>135</v>
      </c>
      <c r="W760" s="195">
        <f t="shared" ref="W760" si="2136">G765</f>
        <v>118</v>
      </c>
      <c r="X760" s="195">
        <f t="shared" ref="X760" si="2137">G766</f>
        <v>130</v>
      </c>
      <c r="Y760" s="195">
        <f t="shared" ref="Y760" si="2138">G767</f>
        <v>110</v>
      </c>
    </row>
    <row r="761" spans="1:25" ht="15.75" thickBot="1" x14ac:dyDescent="0.3">
      <c r="A761" s="549" t="s">
        <v>232</v>
      </c>
      <c r="B761" s="550"/>
      <c r="C761" s="4">
        <v>3</v>
      </c>
      <c r="D761" s="215">
        <v>91</v>
      </c>
      <c r="E761" s="216">
        <v>45</v>
      </c>
      <c r="F761" s="216">
        <v>0</v>
      </c>
      <c r="G761" s="34">
        <f t="shared" si="2126"/>
        <v>136</v>
      </c>
      <c r="H761" s="35">
        <f t="shared" si="2127"/>
        <v>1</v>
      </c>
      <c r="I761" s="13">
        <f t="shared" ref="I761" si="2139">H763*1000+G763</f>
        <v>3528</v>
      </c>
      <c r="J761" s="2"/>
      <c r="K761" s="549" t="s">
        <v>209</v>
      </c>
      <c r="L761" s="550"/>
      <c r="M761" s="4">
        <v>3</v>
      </c>
      <c r="N761" s="215">
        <v>77</v>
      </c>
      <c r="O761" s="216">
        <v>26</v>
      </c>
      <c r="P761" s="216">
        <v>1</v>
      </c>
      <c r="Q761" s="34">
        <f t="shared" si="2134"/>
        <v>103</v>
      </c>
      <c r="R761" s="35">
        <f t="shared" si="2129"/>
        <v>0</v>
      </c>
      <c r="S761" s="13">
        <f t="shared" ref="S761" si="2140">R763*1000+Q763</f>
        <v>1494</v>
      </c>
      <c r="T761" s="191"/>
      <c r="U761" s="195" t="s">
        <v>126</v>
      </c>
      <c r="V761" s="195">
        <f t="shared" ref="V761" si="2141">Q759</f>
        <v>128</v>
      </c>
      <c r="W761" s="195">
        <f t="shared" ref="W761" si="2142">Q760</f>
        <v>132</v>
      </c>
      <c r="X761" s="195">
        <f t="shared" ref="X761" si="2143">Q761</f>
        <v>103</v>
      </c>
      <c r="Y761" s="195">
        <f t="shared" ref="Y761" si="2144">Q762</f>
        <v>131</v>
      </c>
    </row>
    <row r="762" spans="1:25" x14ac:dyDescent="0.25">
      <c r="A762" s="551"/>
      <c r="B762" s="552"/>
      <c r="C762" s="5">
        <v>4</v>
      </c>
      <c r="D762" s="217">
        <v>91</v>
      </c>
      <c r="E762" s="218">
        <v>44</v>
      </c>
      <c r="F762" s="218">
        <v>0</v>
      </c>
      <c r="G762" s="36">
        <f t="shared" si="2126"/>
        <v>135</v>
      </c>
      <c r="H762" s="35">
        <f t="shared" si="2127"/>
        <v>1</v>
      </c>
      <c r="I762" s="521">
        <f t="shared" ref="I762" si="2145">IF(AND(I761=S761,I761&gt;0.1),1,IF(I761&gt;S761,2,0))</f>
        <v>2</v>
      </c>
      <c r="J762" s="2"/>
      <c r="K762" s="551"/>
      <c r="L762" s="552"/>
      <c r="M762" s="5">
        <v>4</v>
      </c>
      <c r="N762" s="217">
        <v>88</v>
      </c>
      <c r="O762" s="218">
        <v>43</v>
      </c>
      <c r="P762" s="218">
        <v>0</v>
      </c>
      <c r="Q762" s="34">
        <f t="shared" si="2134"/>
        <v>131</v>
      </c>
      <c r="R762" s="39">
        <f t="shared" si="2129"/>
        <v>0</v>
      </c>
      <c r="S762" s="521">
        <f t="shared" ref="S762" si="2146">IF(AND(S761=I761,S761&gt;0.1),1,IF(S761&gt;I761,2,0))</f>
        <v>0</v>
      </c>
      <c r="T762" s="191"/>
      <c r="U762" s="195" t="s">
        <v>127</v>
      </c>
      <c r="V762" s="195">
        <f t="shared" ref="V762" si="2147">Q764</f>
        <v>138</v>
      </c>
      <c r="W762" s="195">
        <f t="shared" ref="W762" si="2148">Q765</f>
        <v>130</v>
      </c>
      <c r="X762" s="195">
        <f t="shared" ref="X762" si="2149">Q766</f>
        <v>122</v>
      </c>
      <c r="Y762" s="195">
        <f t="shared" ref="Y762" si="2150">Q767</f>
        <v>117</v>
      </c>
    </row>
    <row r="763" spans="1:25" ht="16.5" thickBot="1" x14ac:dyDescent="0.3">
      <c r="A763" s="553"/>
      <c r="B763" s="554"/>
      <c r="C763" s="221" t="s">
        <v>12</v>
      </c>
      <c r="D763" s="222">
        <v>345</v>
      </c>
      <c r="E763" s="223">
        <v>183</v>
      </c>
      <c r="F763" s="223">
        <v>2</v>
      </c>
      <c r="G763" s="29">
        <f t="shared" ref="G763:H763" si="2151">SUM(G759:G762)</f>
        <v>528</v>
      </c>
      <c r="H763" s="30">
        <f t="shared" si="2151"/>
        <v>3</v>
      </c>
      <c r="I763" s="522">
        <f t="shared" ref="I763" si="2152">IF(AND(G763=N763,G763&gt;1),1,IF(G763&gt;N763,2,0))</f>
        <v>2</v>
      </c>
      <c r="J763" s="2"/>
      <c r="K763" s="553"/>
      <c r="L763" s="554"/>
      <c r="M763" s="221" t="s">
        <v>12</v>
      </c>
      <c r="N763" s="222">
        <v>347</v>
      </c>
      <c r="O763" s="223">
        <v>147</v>
      </c>
      <c r="P763" s="223">
        <v>4</v>
      </c>
      <c r="Q763" s="31">
        <f t="shared" ref="Q763:R763" si="2153">SUM(Q759:Q762)</f>
        <v>494</v>
      </c>
      <c r="R763" s="30">
        <f t="shared" si="2153"/>
        <v>1</v>
      </c>
      <c r="S763" s="522">
        <f t="shared" ref="S763" si="2154">IF(AND(Q763=J763,Q763&gt;1),1,IF(Q763&gt;J763,2,0))</f>
        <v>2</v>
      </c>
      <c r="T763" s="191"/>
    </row>
    <row r="764" spans="1:25" x14ac:dyDescent="0.25">
      <c r="A764" s="555" t="s">
        <v>249</v>
      </c>
      <c r="B764" s="556"/>
      <c r="C764" s="3">
        <v>1</v>
      </c>
      <c r="D764" s="213">
        <v>92</v>
      </c>
      <c r="E764" s="214">
        <v>43</v>
      </c>
      <c r="F764" s="214">
        <v>3</v>
      </c>
      <c r="G764" s="37">
        <f t="shared" ref="G764" si="2155">SUM(D764:E764)</f>
        <v>135</v>
      </c>
      <c r="H764" s="33">
        <f t="shared" ref="H764:H767" si="2156">IF(AND(G764=Q764,G764&gt;1),0.5,IF(G764&gt;Q764,1,0))</f>
        <v>0</v>
      </c>
      <c r="I764" s="8"/>
      <c r="J764" s="2"/>
      <c r="K764" s="555" t="s">
        <v>210</v>
      </c>
      <c r="L764" s="556"/>
      <c r="M764" s="3">
        <v>1</v>
      </c>
      <c r="N764" s="213">
        <v>94</v>
      </c>
      <c r="O764" s="214">
        <v>44</v>
      </c>
      <c r="P764" s="214">
        <v>2</v>
      </c>
      <c r="Q764" s="32">
        <f t="shared" ref="Q764:Q767" si="2157">N764+O764</f>
        <v>138</v>
      </c>
      <c r="R764" s="33">
        <f t="shared" ref="R764:R767" si="2158">IF(AND(Q764=G764,Q764&gt;1),0.5,IF(Q764&gt;G764,1,0))</f>
        <v>1</v>
      </c>
      <c r="S764" s="8"/>
      <c r="T764" s="191"/>
      <c r="U764" s="200" t="s">
        <v>92</v>
      </c>
      <c r="V764" s="201" t="s">
        <v>93</v>
      </c>
      <c r="W764" s="200" t="s">
        <v>93</v>
      </c>
      <c r="X764" s="201" t="s">
        <v>92</v>
      </c>
    </row>
    <row r="765" spans="1:25" x14ac:dyDescent="0.25">
      <c r="A765" s="557"/>
      <c r="B765" s="558"/>
      <c r="C765" s="4">
        <v>2</v>
      </c>
      <c r="D765" s="215">
        <v>74</v>
      </c>
      <c r="E765" s="216">
        <v>44</v>
      </c>
      <c r="F765" s="216">
        <v>5</v>
      </c>
      <c r="G765" s="34">
        <f t="shared" ref="G765:G767" si="2159">SUM(D765:E765)</f>
        <v>118</v>
      </c>
      <c r="H765" s="35">
        <f t="shared" si="2156"/>
        <v>0</v>
      </c>
      <c r="I765" s="8"/>
      <c r="J765" s="2"/>
      <c r="K765" s="557"/>
      <c r="L765" s="558"/>
      <c r="M765" s="4">
        <v>2</v>
      </c>
      <c r="N765" s="215">
        <v>90</v>
      </c>
      <c r="O765" s="216">
        <v>40</v>
      </c>
      <c r="P765" s="216">
        <v>2</v>
      </c>
      <c r="Q765" s="34">
        <f t="shared" si="2157"/>
        <v>130</v>
      </c>
      <c r="R765" s="35">
        <f t="shared" si="2158"/>
        <v>1</v>
      </c>
      <c r="S765" s="8"/>
      <c r="T765" s="191"/>
      <c r="U765" s="202">
        <f t="shared" ref="U765" si="2160">I770</f>
        <v>4</v>
      </c>
      <c r="V765" s="203">
        <f t="shared" ref="V765" si="2161">S770</f>
        <v>2</v>
      </c>
      <c r="W765" s="202">
        <f t="shared" ref="W765" si="2162">S770</f>
        <v>2</v>
      </c>
      <c r="X765" s="203">
        <f t="shared" ref="X765" si="2163">I770</f>
        <v>4</v>
      </c>
    </row>
    <row r="766" spans="1:25" ht="15.75" thickBot="1" x14ac:dyDescent="0.3">
      <c r="A766" s="549" t="s">
        <v>250</v>
      </c>
      <c r="B766" s="550"/>
      <c r="C766" s="4">
        <v>3</v>
      </c>
      <c r="D766" s="215">
        <v>67</v>
      </c>
      <c r="E766" s="216">
        <v>63</v>
      </c>
      <c r="F766" s="216">
        <v>0</v>
      </c>
      <c r="G766" s="34">
        <f t="shared" si="2159"/>
        <v>130</v>
      </c>
      <c r="H766" s="35">
        <f t="shared" si="2156"/>
        <v>1</v>
      </c>
      <c r="I766" s="13">
        <f t="shared" ref="I766" si="2164">H768*1000+G768</f>
        <v>1493</v>
      </c>
      <c r="J766" s="2"/>
      <c r="K766" s="549" t="s">
        <v>211</v>
      </c>
      <c r="L766" s="550"/>
      <c r="M766" s="4">
        <v>3</v>
      </c>
      <c r="N766" s="215">
        <v>86</v>
      </c>
      <c r="O766" s="216">
        <v>36</v>
      </c>
      <c r="P766" s="216">
        <v>1</v>
      </c>
      <c r="Q766" s="34">
        <f t="shared" si="2157"/>
        <v>122</v>
      </c>
      <c r="R766" s="35">
        <f t="shared" si="2158"/>
        <v>0</v>
      </c>
      <c r="S766" s="13">
        <f t="shared" ref="S766" si="2165">R768*1000+Q768</f>
        <v>3507</v>
      </c>
      <c r="T766" s="191"/>
      <c r="U766" s="202">
        <f t="shared" ref="U766" si="2166">H770</f>
        <v>4</v>
      </c>
      <c r="V766" s="203">
        <f t="shared" ref="V766" si="2167">R770</f>
        <v>4</v>
      </c>
      <c r="W766" s="202">
        <f t="shared" ref="W766" si="2168">R770</f>
        <v>4</v>
      </c>
      <c r="X766" s="203">
        <f t="shared" ref="X766" si="2169">H770</f>
        <v>4</v>
      </c>
    </row>
    <row r="767" spans="1:25" x14ac:dyDescent="0.25">
      <c r="A767" s="551"/>
      <c r="B767" s="552"/>
      <c r="C767" s="5">
        <v>4</v>
      </c>
      <c r="D767" s="217">
        <v>84</v>
      </c>
      <c r="E767" s="218">
        <v>26</v>
      </c>
      <c r="F767" s="218">
        <v>3</v>
      </c>
      <c r="G767" s="38">
        <f t="shared" si="2159"/>
        <v>110</v>
      </c>
      <c r="H767" s="35">
        <f t="shared" si="2156"/>
        <v>0</v>
      </c>
      <c r="I767" s="521">
        <f t="shared" ref="I767" si="2170">IF(AND(I766=S766,I766&gt;0.1),1,IF(I766&gt;S766,2,0))</f>
        <v>0</v>
      </c>
      <c r="J767" s="2"/>
      <c r="K767" s="551"/>
      <c r="L767" s="552"/>
      <c r="M767" s="5">
        <v>4</v>
      </c>
      <c r="N767" s="217">
        <v>90</v>
      </c>
      <c r="O767" s="218">
        <v>27</v>
      </c>
      <c r="P767" s="218">
        <v>4</v>
      </c>
      <c r="Q767" s="34">
        <f t="shared" si="2157"/>
        <v>117</v>
      </c>
      <c r="R767" s="39">
        <f t="shared" si="2158"/>
        <v>1</v>
      </c>
      <c r="S767" s="521">
        <f t="shared" ref="S767" si="2171">IF(AND(S766=I766,S766&gt;0.1),1,IF(S766&gt;I766,2,0))</f>
        <v>2</v>
      </c>
      <c r="T767" s="191"/>
      <c r="U767" s="204">
        <f t="shared" ref="U767" si="2172">G770</f>
        <v>1021</v>
      </c>
      <c r="V767" s="205">
        <f t="shared" ref="V767" si="2173">Q770</f>
        <v>1001</v>
      </c>
      <c r="W767" s="204">
        <f t="shared" ref="W767" si="2174">Q770</f>
        <v>1001</v>
      </c>
      <c r="X767" s="205">
        <f t="shared" ref="X767" si="2175">G770</f>
        <v>1021</v>
      </c>
    </row>
    <row r="768" spans="1:25" ht="16.5" thickBot="1" x14ac:dyDescent="0.3">
      <c r="A768" s="553"/>
      <c r="B768" s="554"/>
      <c r="C768" s="221" t="s">
        <v>12</v>
      </c>
      <c r="D768" s="222">
        <v>317</v>
      </c>
      <c r="E768" s="223">
        <v>176</v>
      </c>
      <c r="F768" s="223">
        <v>11</v>
      </c>
      <c r="G768" s="31">
        <f t="shared" ref="G768:H768" si="2176">SUM(G764:G767)</f>
        <v>493</v>
      </c>
      <c r="H768" s="30">
        <f t="shared" si="2176"/>
        <v>1</v>
      </c>
      <c r="I768" s="522">
        <f t="shared" ref="I768" si="2177">IF(AND(G768=N768,G768&gt;1),1,IF(G768&gt;N768,2,0))</f>
        <v>2</v>
      </c>
      <c r="J768" s="2"/>
      <c r="K768" s="553"/>
      <c r="L768" s="554"/>
      <c r="M768" s="221" t="s">
        <v>12</v>
      </c>
      <c r="N768" s="222">
        <v>360</v>
      </c>
      <c r="O768" s="223">
        <v>147</v>
      </c>
      <c r="P768" s="223">
        <v>9</v>
      </c>
      <c r="Q768" s="40">
        <f t="shared" ref="Q768:R768" si="2178">SUM(Q764:Q767)</f>
        <v>507</v>
      </c>
      <c r="R768" s="30">
        <f t="shared" si="2178"/>
        <v>3</v>
      </c>
      <c r="S768" s="522">
        <f t="shared" ref="S768" si="2179">IF(AND(Q768=X768,Q768&gt;1),1,IF(Q768&gt;X768,2,0))</f>
        <v>2</v>
      </c>
      <c r="T768" s="191"/>
    </row>
    <row r="769" spans="1:25" ht="15.75" thickBot="1" x14ac:dyDescent="0.3">
      <c r="A769" s="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191"/>
    </row>
    <row r="770" spans="1:25" ht="21" thickBot="1" x14ac:dyDescent="0.3">
      <c r="A770" s="17"/>
      <c r="B770" s="18"/>
      <c r="C770" s="19" t="s">
        <v>15</v>
      </c>
      <c r="D770" s="20">
        <f t="shared" ref="D770:H770" si="2180">D763+D768</f>
        <v>662</v>
      </c>
      <c r="E770" s="21">
        <f t="shared" si="2180"/>
        <v>359</v>
      </c>
      <c r="F770" s="21">
        <f t="shared" si="2180"/>
        <v>13</v>
      </c>
      <c r="G770" s="22">
        <f t="shared" si="2180"/>
        <v>1021</v>
      </c>
      <c r="H770" s="22">
        <f t="shared" si="2180"/>
        <v>4</v>
      </c>
      <c r="I770" s="23">
        <f t="shared" ref="I770" si="2181">I762+I767+J770</f>
        <v>4</v>
      </c>
      <c r="J770" s="206">
        <f t="shared" ref="J770" si="2182">IF(AND(G770=Q770,G770&gt;0.1),1,IF(G770&gt;Q770,2,0))</f>
        <v>2</v>
      </c>
      <c r="K770" s="17"/>
      <c r="L770" s="18"/>
      <c r="M770" s="24" t="s">
        <v>15</v>
      </c>
      <c r="N770" s="20">
        <f t="shared" ref="N770:R770" si="2183">N763+N768</f>
        <v>707</v>
      </c>
      <c r="O770" s="21">
        <f t="shared" si="2183"/>
        <v>294</v>
      </c>
      <c r="P770" s="21">
        <f t="shared" si="2183"/>
        <v>13</v>
      </c>
      <c r="Q770" s="22">
        <f t="shared" si="2183"/>
        <v>1001</v>
      </c>
      <c r="R770" s="22">
        <f t="shared" si="2183"/>
        <v>4</v>
      </c>
      <c r="S770" s="25">
        <f t="shared" ref="S770" si="2184">S762+S767+T770</f>
        <v>2</v>
      </c>
      <c r="T770" s="206">
        <f t="shared" ref="T770" si="2185">IF(AND(Q770=G770,Q770&gt;0.1),1,IF(Q770&gt;G770,2,0))</f>
        <v>0</v>
      </c>
    </row>
    <row r="771" spans="1:25" ht="15.75" thickBot="1" x14ac:dyDescent="0.3">
      <c r="A771" s="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191"/>
    </row>
    <row r="772" spans="1:25" ht="21" thickBot="1" x14ac:dyDescent="0.3">
      <c r="A772" s="109" t="s">
        <v>19</v>
      </c>
      <c r="B772" s="9" t="s">
        <v>16</v>
      </c>
      <c r="C772" s="515"/>
      <c r="D772" s="515"/>
      <c r="E772" s="515"/>
      <c r="F772" s="10"/>
      <c r="G772" s="516" t="s">
        <v>17</v>
      </c>
      <c r="H772" s="516"/>
      <c r="I772" s="23">
        <f t="shared" ref="I772" si="2186">IF(AND(I770=S770,I770&gt;0.1),1,IF(I770&gt;S770,2,0))</f>
        <v>2</v>
      </c>
      <c r="J772" s="12"/>
      <c r="K772" s="14" t="s">
        <v>19</v>
      </c>
      <c r="L772" s="9" t="s">
        <v>20</v>
      </c>
      <c r="M772" s="515"/>
      <c r="N772" s="515"/>
      <c r="O772" s="515"/>
      <c r="P772" s="10"/>
      <c r="Q772" s="516" t="s">
        <v>17</v>
      </c>
      <c r="R772" s="516"/>
      <c r="S772" s="23">
        <f t="shared" ref="S772" si="2187">IF(AND(S770=I770,S770&gt;0.1),1,IF(S770&gt;I770,2,0))</f>
        <v>0</v>
      </c>
      <c r="T772" s="191"/>
    </row>
    <row r="774" spans="1:25" ht="15.75" thickBot="1" x14ac:dyDescent="0.3"/>
    <row r="775" spans="1:25" ht="23.25" x14ac:dyDescent="0.35">
      <c r="A775" s="6"/>
      <c r="B775" s="523" t="s">
        <v>18</v>
      </c>
      <c r="C775" s="523"/>
      <c r="D775" s="524" t="s">
        <v>0</v>
      </c>
      <c r="E775" s="524"/>
      <c r="F775" s="524"/>
      <c r="G775" s="524"/>
      <c r="H775" s="524"/>
      <c r="I775" s="524"/>
      <c r="J775" s="94">
        <v>36</v>
      </c>
      <c r="K775" s="190" t="s">
        <v>1</v>
      </c>
      <c r="L775" s="525" t="s">
        <v>21</v>
      </c>
      <c r="M775" s="525"/>
      <c r="N775" s="525"/>
      <c r="O775" s="526" t="s">
        <v>2</v>
      </c>
      <c r="P775" s="526"/>
      <c r="Q775" s="527">
        <v>43236</v>
      </c>
      <c r="R775" s="528"/>
      <c r="S775" s="528"/>
      <c r="T775" s="191"/>
    </row>
    <row r="776" spans="1:25" ht="24" thickBot="1" x14ac:dyDescent="0.3">
      <c r="A776" s="7"/>
      <c r="B776" s="16"/>
      <c r="C776" s="16"/>
      <c r="D776" s="15"/>
      <c r="E776" s="15"/>
      <c r="F776" s="15"/>
      <c r="G776" s="15"/>
      <c r="H776" s="15"/>
      <c r="I776" s="15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191"/>
    </row>
    <row r="777" spans="1:25" ht="18.75" thickBot="1" x14ac:dyDescent="0.3">
      <c r="A777" s="1" t="s">
        <v>3</v>
      </c>
      <c r="B777" s="535" t="s">
        <v>147</v>
      </c>
      <c r="C777" s="535"/>
      <c r="D777" s="535"/>
      <c r="E777" s="535"/>
      <c r="F777" s="535"/>
      <c r="G777" s="535"/>
      <c r="H777" s="535"/>
      <c r="I777" s="536"/>
      <c r="J777" s="537">
        <f t="shared" ref="J777" si="2188">G793-Q793</f>
        <v>-29</v>
      </c>
      <c r="K777" s="11" t="s">
        <v>4</v>
      </c>
      <c r="L777" s="535" t="s">
        <v>140</v>
      </c>
      <c r="M777" s="535"/>
      <c r="N777" s="535"/>
      <c r="O777" s="535"/>
      <c r="P777" s="535"/>
      <c r="Q777" s="535"/>
      <c r="R777" s="535"/>
      <c r="S777" s="536"/>
      <c r="T777" s="191"/>
    </row>
    <row r="778" spans="1:25" ht="15.75" thickBot="1" x14ac:dyDescent="0.3">
      <c r="A778" s="7"/>
      <c r="B778" s="2"/>
      <c r="C778" s="2"/>
      <c r="D778" s="2"/>
      <c r="E778" s="2"/>
      <c r="F778" s="2"/>
      <c r="G778" s="2"/>
      <c r="H778" s="2"/>
      <c r="I778" s="2"/>
      <c r="J778" s="538"/>
      <c r="K778" s="2"/>
      <c r="L778" s="2"/>
      <c r="M778" s="2"/>
      <c r="N778" s="2"/>
      <c r="O778" s="2"/>
      <c r="P778" s="2"/>
      <c r="Q778" s="2"/>
      <c r="R778" s="2"/>
      <c r="S778" s="2"/>
      <c r="T778" s="191"/>
    </row>
    <row r="779" spans="1:25" x14ac:dyDescent="0.25">
      <c r="A779" s="540" t="s">
        <v>5</v>
      </c>
      <c r="B779" s="541"/>
      <c r="C779" s="542" t="s">
        <v>6</v>
      </c>
      <c r="D779" s="544" t="s">
        <v>7</v>
      </c>
      <c r="E779" s="545"/>
      <c r="F779" s="545"/>
      <c r="G779" s="546"/>
      <c r="H779" s="544" t="s">
        <v>8</v>
      </c>
      <c r="I779" s="546"/>
      <c r="J779" s="538"/>
      <c r="K779" s="540" t="s">
        <v>5</v>
      </c>
      <c r="L779" s="541"/>
      <c r="M779" s="542" t="s">
        <v>6</v>
      </c>
      <c r="N779" s="544" t="s">
        <v>7</v>
      </c>
      <c r="O779" s="545"/>
      <c r="P779" s="545"/>
      <c r="Q779" s="546"/>
      <c r="R779" s="544" t="s">
        <v>8</v>
      </c>
      <c r="S779" s="546"/>
      <c r="T779" s="191"/>
    </row>
    <row r="780" spans="1:25" ht="15.75" thickBot="1" x14ac:dyDescent="0.3">
      <c r="A780" s="547"/>
      <c r="B780" s="548"/>
      <c r="C780" s="543"/>
      <c r="D780" s="110" t="s">
        <v>9</v>
      </c>
      <c r="E780" s="111" t="s">
        <v>10</v>
      </c>
      <c r="F780" s="111" t="s">
        <v>11</v>
      </c>
      <c r="G780" s="112" t="s">
        <v>12</v>
      </c>
      <c r="H780" s="113" t="s">
        <v>13</v>
      </c>
      <c r="I780" s="114" t="s">
        <v>14</v>
      </c>
      <c r="J780" s="539"/>
      <c r="K780" s="547"/>
      <c r="L780" s="548"/>
      <c r="M780" s="543"/>
      <c r="N780" s="110" t="s">
        <v>9</v>
      </c>
      <c r="O780" s="111" t="s">
        <v>10</v>
      </c>
      <c r="P780" s="111" t="s">
        <v>11</v>
      </c>
      <c r="Q780" s="112" t="s">
        <v>12</v>
      </c>
      <c r="R780" s="113" t="s">
        <v>13</v>
      </c>
      <c r="S780" s="114" t="s">
        <v>14</v>
      </c>
      <c r="T780" s="191"/>
    </row>
    <row r="781" spans="1:25" ht="15.75" thickBot="1" x14ac:dyDescent="0.3">
      <c r="A781" s="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191"/>
    </row>
    <row r="782" spans="1:25" x14ac:dyDescent="0.25">
      <c r="A782" s="555" t="s">
        <v>246</v>
      </c>
      <c r="B782" s="556"/>
      <c r="C782" s="3">
        <v>1</v>
      </c>
      <c r="D782" s="213">
        <v>71</v>
      </c>
      <c r="E782" s="214">
        <v>33</v>
      </c>
      <c r="F782" s="214">
        <v>2</v>
      </c>
      <c r="G782" s="32">
        <f t="shared" ref="G782:G785" si="2189">D782+E782</f>
        <v>104</v>
      </c>
      <c r="H782" s="33">
        <f t="shared" ref="H782:H785" si="2190">IF(AND(G782=Q782,G782&gt;1),0.5,IF(G782&gt;Q782,1,0))</f>
        <v>0</v>
      </c>
      <c r="I782" s="8"/>
      <c r="J782" s="2"/>
      <c r="K782" s="555" t="s">
        <v>220</v>
      </c>
      <c r="L782" s="556"/>
      <c r="M782" s="3">
        <v>1</v>
      </c>
      <c r="N782" s="213">
        <v>82</v>
      </c>
      <c r="O782" s="214">
        <v>45</v>
      </c>
      <c r="P782" s="214">
        <v>0</v>
      </c>
      <c r="Q782" s="32">
        <f t="shared" ref="Q782" si="2191">SUM(N782:O782)</f>
        <v>127</v>
      </c>
      <c r="R782" s="33">
        <f t="shared" ref="R782:R785" si="2192">IF(AND(Q782=G782,Q782&gt;1),0.5,IF(Q782&gt;G782,1,0))</f>
        <v>1</v>
      </c>
      <c r="S782" s="8"/>
      <c r="U782" s="195" t="s">
        <v>124</v>
      </c>
      <c r="V782" s="195">
        <f t="shared" ref="V782" si="2193">G782</f>
        <v>104</v>
      </c>
      <c r="W782" s="195">
        <f t="shared" ref="W782" si="2194">G783</f>
        <v>111</v>
      </c>
      <c r="X782" s="195">
        <f t="shared" ref="X782" si="2195">G784</f>
        <v>124</v>
      </c>
      <c r="Y782" s="195">
        <f t="shared" ref="Y782" si="2196">G785</f>
        <v>115</v>
      </c>
    </row>
    <row r="783" spans="1:25" x14ac:dyDescent="0.25">
      <c r="A783" s="557"/>
      <c r="B783" s="558"/>
      <c r="C783" s="4">
        <v>2</v>
      </c>
      <c r="D783" s="215">
        <v>75</v>
      </c>
      <c r="E783" s="216">
        <v>36</v>
      </c>
      <c r="F783" s="216">
        <v>0</v>
      </c>
      <c r="G783" s="34">
        <f t="shared" si="2189"/>
        <v>111</v>
      </c>
      <c r="H783" s="35">
        <f t="shared" si="2190"/>
        <v>0</v>
      </c>
      <c r="I783" s="8"/>
      <c r="J783" s="2"/>
      <c r="K783" s="557"/>
      <c r="L783" s="558"/>
      <c r="M783" s="4">
        <v>2</v>
      </c>
      <c r="N783" s="215">
        <v>85</v>
      </c>
      <c r="O783" s="216">
        <v>34</v>
      </c>
      <c r="P783" s="216">
        <v>3</v>
      </c>
      <c r="Q783" s="34">
        <f t="shared" ref="Q783:Q785" si="2197">SUM(N783:O783)</f>
        <v>119</v>
      </c>
      <c r="R783" s="35">
        <f t="shared" si="2192"/>
        <v>1</v>
      </c>
      <c r="S783" s="8"/>
      <c r="U783" s="195" t="s">
        <v>125</v>
      </c>
      <c r="V783" s="195">
        <f t="shared" ref="V783" si="2198">G787</f>
        <v>121</v>
      </c>
      <c r="W783" s="195">
        <f t="shared" ref="W783" si="2199">G788</f>
        <v>126</v>
      </c>
      <c r="X783" s="195">
        <f t="shared" ref="X783" si="2200">G789</f>
        <v>142</v>
      </c>
      <c r="Y783" s="195">
        <f t="shared" ref="Y783" si="2201">G790</f>
        <v>133</v>
      </c>
    </row>
    <row r="784" spans="1:25" ht="15.75" thickBot="1" x14ac:dyDescent="0.3">
      <c r="A784" s="549" t="s">
        <v>247</v>
      </c>
      <c r="B784" s="550"/>
      <c r="C784" s="4">
        <v>3</v>
      </c>
      <c r="D784" s="215">
        <v>79</v>
      </c>
      <c r="E784" s="216">
        <v>45</v>
      </c>
      <c r="F784" s="216">
        <v>1</v>
      </c>
      <c r="G784" s="34">
        <f t="shared" si="2189"/>
        <v>124</v>
      </c>
      <c r="H784" s="35">
        <f t="shared" si="2190"/>
        <v>1</v>
      </c>
      <c r="I784" s="13">
        <f t="shared" ref="I784" si="2202">H786*1000+G786</f>
        <v>1454</v>
      </c>
      <c r="J784" s="2"/>
      <c r="K784" s="549" t="s">
        <v>221</v>
      </c>
      <c r="L784" s="550"/>
      <c r="M784" s="4">
        <v>3</v>
      </c>
      <c r="N784" s="215">
        <v>86</v>
      </c>
      <c r="O784" s="216">
        <v>27</v>
      </c>
      <c r="P784" s="216">
        <v>2</v>
      </c>
      <c r="Q784" s="34">
        <f t="shared" si="2197"/>
        <v>113</v>
      </c>
      <c r="R784" s="35">
        <f t="shared" si="2192"/>
        <v>0</v>
      </c>
      <c r="S784" s="13">
        <f t="shared" ref="S784" si="2203">R786*1000+Q786</f>
        <v>3483</v>
      </c>
      <c r="T784" s="191"/>
      <c r="U784" s="195" t="s">
        <v>126</v>
      </c>
      <c r="V784" s="195">
        <f t="shared" ref="V784" si="2204">Q782</f>
        <v>127</v>
      </c>
      <c r="W784" s="195">
        <f t="shared" ref="W784" si="2205">Q783</f>
        <v>119</v>
      </c>
      <c r="X784" s="195">
        <f t="shared" ref="X784" si="2206">Q784</f>
        <v>113</v>
      </c>
      <c r="Y784" s="195">
        <f t="shared" ref="Y784" si="2207">Q785</f>
        <v>124</v>
      </c>
    </row>
    <row r="785" spans="1:25" x14ac:dyDescent="0.25">
      <c r="A785" s="551"/>
      <c r="B785" s="552"/>
      <c r="C785" s="5">
        <v>4</v>
      </c>
      <c r="D785" s="217">
        <v>84</v>
      </c>
      <c r="E785" s="218">
        <v>31</v>
      </c>
      <c r="F785" s="218">
        <v>3</v>
      </c>
      <c r="G785" s="36">
        <f t="shared" si="2189"/>
        <v>115</v>
      </c>
      <c r="H785" s="35">
        <f t="shared" si="2190"/>
        <v>0</v>
      </c>
      <c r="I785" s="521">
        <f t="shared" ref="I785" si="2208">IF(AND(I784=S784,I784&gt;0.1),1,IF(I784&gt;S784,2,0))</f>
        <v>0</v>
      </c>
      <c r="J785" s="2"/>
      <c r="K785" s="551"/>
      <c r="L785" s="552"/>
      <c r="M785" s="5">
        <v>4</v>
      </c>
      <c r="N785" s="217">
        <v>84</v>
      </c>
      <c r="O785" s="218">
        <v>40</v>
      </c>
      <c r="P785" s="218">
        <v>2</v>
      </c>
      <c r="Q785" s="34">
        <f t="shared" si="2197"/>
        <v>124</v>
      </c>
      <c r="R785" s="39">
        <f t="shared" si="2192"/>
        <v>1</v>
      </c>
      <c r="S785" s="521">
        <f t="shared" ref="S785" si="2209">IF(AND(S784=I784,S784&gt;0.1),1,IF(S784&gt;I784,2,0))</f>
        <v>2</v>
      </c>
      <c r="T785" s="191"/>
      <c r="U785" s="195" t="s">
        <v>127</v>
      </c>
      <c r="V785" s="195">
        <f t="shared" ref="V785" si="2210">Q787</f>
        <v>135</v>
      </c>
      <c r="W785" s="195">
        <f t="shared" ref="W785" si="2211">Q788</f>
        <v>126</v>
      </c>
      <c r="X785" s="195">
        <f t="shared" ref="X785" si="2212">Q789</f>
        <v>127</v>
      </c>
      <c r="Y785" s="195">
        <f t="shared" ref="Y785" si="2213">Q790</f>
        <v>134</v>
      </c>
    </row>
    <row r="786" spans="1:25" ht="16.5" thickBot="1" x14ac:dyDescent="0.3">
      <c r="A786" s="529">
        <v>1</v>
      </c>
      <c r="B786" s="530"/>
      <c r="C786" s="26" t="s">
        <v>12</v>
      </c>
      <c r="D786" s="27">
        <f t="shared" ref="D786" si="2214">D782+D783+D784+D785</f>
        <v>309</v>
      </c>
      <c r="E786" s="28">
        <f t="shared" ref="E786:H786" si="2215">SUM(E782:E785)</f>
        <v>145</v>
      </c>
      <c r="F786" s="28">
        <f t="shared" si="2215"/>
        <v>6</v>
      </c>
      <c r="G786" s="29">
        <f t="shared" si="2215"/>
        <v>454</v>
      </c>
      <c r="H786" s="30">
        <f t="shared" si="2215"/>
        <v>1</v>
      </c>
      <c r="I786" s="522">
        <f t="shared" ref="I786" si="2216">IF(AND(G786=N786,G786&gt;1),1,IF(G786&gt;N786,2,0))</f>
        <v>2</v>
      </c>
      <c r="J786" s="2"/>
      <c r="K786" s="529">
        <v>1</v>
      </c>
      <c r="L786" s="530"/>
      <c r="M786" s="26" t="s">
        <v>12</v>
      </c>
      <c r="N786" s="31">
        <f t="shared" ref="N786" si="2217">SUM(N782:N785)</f>
        <v>337</v>
      </c>
      <c r="O786" s="31">
        <f t="shared" ref="O786:R786" si="2218">SUM(O782:O785)</f>
        <v>146</v>
      </c>
      <c r="P786" s="31">
        <f t="shared" si="2218"/>
        <v>7</v>
      </c>
      <c r="Q786" s="31">
        <f t="shared" si="2218"/>
        <v>483</v>
      </c>
      <c r="R786" s="30">
        <f t="shared" si="2218"/>
        <v>3</v>
      </c>
      <c r="S786" s="522">
        <f t="shared" ref="S786" si="2219">IF(AND(Q786=J786,Q786&gt;1),1,IF(Q786&gt;J786,2,0))</f>
        <v>2</v>
      </c>
      <c r="T786" s="191"/>
    </row>
    <row r="787" spans="1:25" x14ac:dyDescent="0.25">
      <c r="A787" s="555" t="s">
        <v>231</v>
      </c>
      <c r="B787" s="556"/>
      <c r="C787" s="3">
        <v>1</v>
      </c>
      <c r="D787" s="213">
        <v>86</v>
      </c>
      <c r="E787" s="214">
        <v>35</v>
      </c>
      <c r="F787" s="214">
        <v>0</v>
      </c>
      <c r="G787" s="37">
        <f t="shared" ref="G787" si="2220">SUM(D787:E787)</f>
        <v>121</v>
      </c>
      <c r="H787" s="33">
        <f t="shared" ref="H787:H790" si="2221">IF(AND(G787=Q787,G787&gt;1),0.5,IF(G787&gt;Q787,1,0))</f>
        <v>0</v>
      </c>
      <c r="I787" s="8"/>
      <c r="J787" s="2"/>
      <c r="K787" s="555" t="s">
        <v>222</v>
      </c>
      <c r="L787" s="556"/>
      <c r="M787" s="3">
        <v>1</v>
      </c>
      <c r="N787" s="213">
        <v>82</v>
      </c>
      <c r="O787" s="214">
        <v>53</v>
      </c>
      <c r="P787" s="214">
        <v>1</v>
      </c>
      <c r="Q787" s="32">
        <f t="shared" ref="Q787:Q790" si="2222">N787+O787</f>
        <v>135</v>
      </c>
      <c r="R787" s="33">
        <f t="shared" ref="R787:R790" si="2223">IF(AND(Q787=G787,Q787&gt;1),0.5,IF(Q787&gt;G787,1,0))</f>
        <v>1</v>
      </c>
      <c r="S787" s="8"/>
      <c r="T787" s="191"/>
      <c r="U787" s="200" t="s">
        <v>92</v>
      </c>
      <c r="V787" s="201" t="s">
        <v>93</v>
      </c>
      <c r="W787" s="200" t="s">
        <v>93</v>
      </c>
      <c r="X787" s="201" t="s">
        <v>92</v>
      </c>
    </row>
    <row r="788" spans="1:25" x14ac:dyDescent="0.25">
      <c r="A788" s="557"/>
      <c r="B788" s="558"/>
      <c r="C788" s="4">
        <v>2</v>
      </c>
      <c r="D788" s="215">
        <v>84</v>
      </c>
      <c r="E788" s="216">
        <v>42</v>
      </c>
      <c r="F788" s="216">
        <v>0</v>
      </c>
      <c r="G788" s="34">
        <f t="shared" ref="G788:G790" si="2224">SUM(D788:E788)</f>
        <v>126</v>
      </c>
      <c r="H788" s="35">
        <f t="shared" si="2221"/>
        <v>0.5</v>
      </c>
      <c r="I788" s="8"/>
      <c r="J788" s="2"/>
      <c r="K788" s="557"/>
      <c r="L788" s="558"/>
      <c r="M788" s="4">
        <v>2</v>
      </c>
      <c r="N788" s="215">
        <v>91</v>
      </c>
      <c r="O788" s="216">
        <v>35</v>
      </c>
      <c r="P788" s="216">
        <v>3</v>
      </c>
      <c r="Q788" s="34">
        <f t="shared" si="2222"/>
        <v>126</v>
      </c>
      <c r="R788" s="35">
        <f t="shared" si="2223"/>
        <v>0.5</v>
      </c>
      <c r="S788" s="8"/>
      <c r="T788" s="191"/>
      <c r="U788" s="202">
        <f t="shared" ref="U788" si="2225">I793</f>
        <v>0</v>
      </c>
      <c r="V788" s="203">
        <f t="shared" ref="V788" si="2226">S793</f>
        <v>6</v>
      </c>
      <c r="W788" s="202">
        <f t="shared" ref="W788" si="2227">S793</f>
        <v>6</v>
      </c>
      <c r="X788" s="203">
        <f t="shared" ref="X788" si="2228">I793</f>
        <v>0</v>
      </c>
    </row>
    <row r="789" spans="1:25" ht="15.75" thickBot="1" x14ac:dyDescent="0.3">
      <c r="A789" s="549" t="s">
        <v>245</v>
      </c>
      <c r="B789" s="550"/>
      <c r="C789" s="4">
        <v>3</v>
      </c>
      <c r="D789" s="215">
        <v>81</v>
      </c>
      <c r="E789" s="216">
        <v>61</v>
      </c>
      <c r="F789" s="216">
        <v>0</v>
      </c>
      <c r="G789" s="34">
        <f t="shared" si="2224"/>
        <v>142</v>
      </c>
      <c r="H789" s="35">
        <f t="shared" si="2221"/>
        <v>1</v>
      </c>
      <c r="I789" s="13">
        <f t="shared" ref="I789" si="2229">H791*1000+G791</f>
        <v>2022</v>
      </c>
      <c r="J789" s="2"/>
      <c r="K789" s="549" t="s">
        <v>223</v>
      </c>
      <c r="L789" s="550"/>
      <c r="M789" s="4">
        <v>3</v>
      </c>
      <c r="N789" s="215">
        <v>84</v>
      </c>
      <c r="O789" s="216">
        <v>43</v>
      </c>
      <c r="P789" s="216">
        <v>0</v>
      </c>
      <c r="Q789" s="34">
        <f t="shared" si="2222"/>
        <v>127</v>
      </c>
      <c r="R789" s="35">
        <f t="shared" si="2223"/>
        <v>0</v>
      </c>
      <c r="S789" s="13">
        <f t="shared" ref="S789" si="2230">R791*1000+Q791</f>
        <v>3022</v>
      </c>
      <c r="T789" s="191"/>
      <c r="U789" s="202">
        <f t="shared" ref="U789" si="2231">H793</f>
        <v>2.5</v>
      </c>
      <c r="V789" s="203">
        <f t="shared" ref="V789" si="2232">R793</f>
        <v>5.5</v>
      </c>
      <c r="W789" s="202">
        <f t="shared" ref="W789" si="2233">R793</f>
        <v>5.5</v>
      </c>
      <c r="X789" s="203">
        <f t="shared" ref="X789" si="2234">H793</f>
        <v>2.5</v>
      </c>
    </row>
    <row r="790" spans="1:25" x14ac:dyDescent="0.25">
      <c r="A790" s="551"/>
      <c r="B790" s="552"/>
      <c r="C790" s="5">
        <v>4</v>
      </c>
      <c r="D790" s="217">
        <v>89</v>
      </c>
      <c r="E790" s="218">
        <v>44</v>
      </c>
      <c r="F790" s="218">
        <v>1</v>
      </c>
      <c r="G790" s="38">
        <f t="shared" si="2224"/>
        <v>133</v>
      </c>
      <c r="H790" s="35">
        <f t="shared" si="2221"/>
        <v>0</v>
      </c>
      <c r="I790" s="521">
        <f t="shared" ref="I790" si="2235">IF(AND(I789=S789,I789&gt;0.1),1,IF(I789&gt;S789,2,0))</f>
        <v>0</v>
      </c>
      <c r="J790" s="2"/>
      <c r="K790" s="551"/>
      <c r="L790" s="552"/>
      <c r="M790" s="5">
        <v>4</v>
      </c>
      <c r="N790" s="217">
        <v>92</v>
      </c>
      <c r="O790" s="218">
        <v>42</v>
      </c>
      <c r="P790" s="218">
        <v>2</v>
      </c>
      <c r="Q790" s="34">
        <f t="shared" si="2222"/>
        <v>134</v>
      </c>
      <c r="R790" s="39">
        <f t="shared" si="2223"/>
        <v>1</v>
      </c>
      <c r="S790" s="521">
        <f t="shared" ref="S790" si="2236">IF(AND(S789=I789,S789&gt;0.1),1,IF(S789&gt;I789,2,0))</f>
        <v>2</v>
      </c>
      <c r="T790" s="191"/>
      <c r="U790" s="204">
        <f t="shared" ref="U790" si="2237">G793</f>
        <v>976</v>
      </c>
      <c r="V790" s="205">
        <f t="shared" ref="V790" si="2238">Q793</f>
        <v>1005</v>
      </c>
      <c r="W790" s="204">
        <f t="shared" ref="W790" si="2239">Q793</f>
        <v>1005</v>
      </c>
      <c r="X790" s="205">
        <f t="shared" ref="X790" si="2240">G793</f>
        <v>976</v>
      </c>
    </row>
    <row r="791" spans="1:25" ht="16.5" thickBot="1" x14ac:dyDescent="0.3">
      <c r="A791" s="529">
        <v>2</v>
      </c>
      <c r="B791" s="530"/>
      <c r="C791" s="26" t="s">
        <v>12</v>
      </c>
      <c r="D791" s="31">
        <f t="shared" ref="D791" si="2241">SUM(D787:D790)</f>
        <v>340</v>
      </c>
      <c r="E791" s="31">
        <f t="shared" ref="E791:H791" si="2242">SUM(E787:E790)</f>
        <v>182</v>
      </c>
      <c r="F791" s="31">
        <f t="shared" si="2242"/>
        <v>1</v>
      </c>
      <c r="G791" s="31">
        <f t="shared" si="2242"/>
        <v>522</v>
      </c>
      <c r="H791" s="30">
        <f t="shared" si="2242"/>
        <v>1.5</v>
      </c>
      <c r="I791" s="522">
        <f t="shared" ref="I791" si="2243">IF(AND(G791=N791,G791&gt;1),1,IF(G791&gt;N791,2,0))</f>
        <v>2</v>
      </c>
      <c r="J791" s="2"/>
      <c r="K791" s="529">
        <v>2</v>
      </c>
      <c r="L791" s="530"/>
      <c r="M791" s="26" t="s">
        <v>12</v>
      </c>
      <c r="N791" s="31">
        <f t="shared" ref="N791" si="2244">SUM(N787:N790)</f>
        <v>349</v>
      </c>
      <c r="O791" s="31">
        <f t="shared" ref="O791:R791" si="2245">SUM(O787:O790)</f>
        <v>173</v>
      </c>
      <c r="P791" s="31">
        <f t="shared" si="2245"/>
        <v>6</v>
      </c>
      <c r="Q791" s="40">
        <f t="shared" si="2245"/>
        <v>522</v>
      </c>
      <c r="R791" s="30">
        <f t="shared" si="2245"/>
        <v>2.5</v>
      </c>
      <c r="S791" s="522">
        <f t="shared" ref="S791" si="2246">IF(AND(Q791=X791,Q791&gt;1),1,IF(Q791&gt;X791,2,0))</f>
        <v>2</v>
      </c>
      <c r="T791" s="191"/>
    </row>
    <row r="792" spans="1:25" ht="15.75" thickBot="1" x14ac:dyDescent="0.3">
      <c r="A792" s="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191"/>
    </row>
    <row r="793" spans="1:25" ht="21" thickBot="1" x14ac:dyDescent="0.3">
      <c r="A793" s="17"/>
      <c r="B793" s="18"/>
      <c r="C793" s="19" t="s">
        <v>15</v>
      </c>
      <c r="D793" s="20">
        <f t="shared" ref="D793:H793" si="2247">D786+D791</f>
        <v>649</v>
      </c>
      <c r="E793" s="21">
        <f t="shared" si="2247"/>
        <v>327</v>
      </c>
      <c r="F793" s="21">
        <f t="shared" si="2247"/>
        <v>7</v>
      </c>
      <c r="G793" s="22">
        <f t="shared" si="2247"/>
        <v>976</v>
      </c>
      <c r="H793" s="22">
        <f t="shared" si="2247"/>
        <v>2.5</v>
      </c>
      <c r="I793" s="23">
        <f t="shared" ref="I793" si="2248">I785+I790+J793</f>
        <v>0</v>
      </c>
      <c r="J793" s="206">
        <f t="shared" ref="J793" si="2249">IF(AND(G793=Q793,G793&gt;0.1),1,IF(G793&gt;Q793,2,0))</f>
        <v>0</v>
      </c>
      <c r="K793" s="17"/>
      <c r="L793" s="18"/>
      <c r="M793" s="24" t="s">
        <v>15</v>
      </c>
      <c r="N793" s="20">
        <f t="shared" ref="N793:R793" si="2250">N786+N791</f>
        <v>686</v>
      </c>
      <c r="O793" s="21">
        <f t="shared" si="2250"/>
        <v>319</v>
      </c>
      <c r="P793" s="21">
        <f t="shared" si="2250"/>
        <v>13</v>
      </c>
      <c r="Q793" s="22">
        <f t="shared" si="2250"/>
        <v>1005</v>
      </c>
      <c r="R793" s="22">
        <f t="shared" si="2250"/>
        <v>5.5</v>
      </c>
      <c r="S793" s="25">
        <f t="shared" ref="S793" si="2251">S785+S790+T793</f>
        <v>6</v>
      </c>
      <c r="T793" s="206">
        <f t="shared" ref="T793" si="2252">IF(AND(Q793=G793,Q793&gt;0.1),1,IF(Q793&gt;G793,2,0))</f>
        <v>2</v>
      </c>
    </row>
    <row r="794" spans="1:25" ht="15.75" thickBot="1" x14ac:dyDescent="0.3">
      <c r="A794" s="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191"/>
    </row>
    <row r="795" spans="1:25" ht="21" thickBot="1" x14ac:dyDescent="0.3">
      <c r="A795" s="109" t="s">
        <v>19</v>
      </c>
      <c r="B795" s="9" t="s">
        <v>16</v>
      </c>
      <c r="C795" s="515"/>
      <c r="D795" s="515"/>
      <c r="E795" s="515"/>
      <c r="F795" s="10"/>
      <c r="G795" s="516" t="s">
        <v>17</v>
      </c>
      <c r="H795" s="516"/>
      <c r="I795" s="23">
        <f t="shared" ref="I795" si="2253">IF(AND(I793=S793,I793&gt;0.1),1,IF(I793&gt;S793,2,0))</f>
        <v>0</v>
      </c>
      <c r="J795" s="12"/>
      <c r="K795" s="14" t="s">
        <v>19</v>
      </c>
      <c r="L795" s="9" t="s">
        <v>20</v>
      </c>
      <c r="M795" s="515"/>
      <c r="N795" s="515"/>
      <c r="O795" s="515"/>
      <c r="P795" s="10"/>
      <c r="Q795" s="516" t="s">
        <v>17</v>
      </c>
      <c r="R795" s="516"/>
      <c r="S795" s="23">
        <f t="shared" ref="S795" si="2254">IF(AND(S793=I793,S793&gt;0.1),1,IF(S793&gt;I793,2,0))</f>
        <v>2</v>
      </c>
      <c r="T795" s="191"/>
    </row>
    <row r="796" spans="1:25" ht="23.25" x14ac:dyDescent="0.35">
      <c r="A796" s="6"/>
      <c r="B796" s="523" t="s">
        <v>18</v>
      </c>
      <c r="C796" s="523"/>
      <c r="D796" s="524" t="s">
        <v>0</v>
      </c>
      <c r="E796" s="524"/>
      <c r="F796" s="524"/>
      <c r="G796" s="524"/>
      <c r="H796" s="524"/>
      <c r="I796" s="524"/>
      <c r="J796" s="94">
        <v>37</v>
      </c>
      <c r="K796" s="190" t="s">
        <v>1</v>
      </c>
      <c r="L796" s="525" t="s">
        <v>21</v>
      </c>
      <c r="M796" s="525"/>
      <c r="N796" s="525"/>
      <c r="O796" s="526" t="s">
        <v>2</v>
      </c>
      <c r="P796" s="526"/>
      <c r="Q796" s="527">
        <v>43263</v>
      </c>
      <c r="R796" s="528"/>
      <c r="S796" s="528"/>
      <c r="T796" s="191"/>
    </row>
    <row r="797" spans="1:25" ht="24" thickBot="1" x14ac:dyDescent="0.3">
      <c r="A797" s="7"/>
      <c r="B797" s="16"/>
      <c r="C797" s="16"/>
      <c r="D797" s="15"/>
      <c r="E797" s="15"/>
      <c r="F797" s="15"/>
      <c r="G797" s="15"/>
      <c r="H797" s="15"/>
      <c r="I797" s="15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191"/>
    </row>
    <row r="798" spans="1:25" ht="18.75" thickBot="1" x14ac:dyDescent="0.3">
      <c r="A798" s="1" t="s">
        <v>3</v>
      </c>
      <c r="B798" s="535" t="s">
        <v>143</v>
      </c>
      <c r="C798" s="535"/>
      <c r="D798" s="535"/>
      <c r="E798" s="535"/>
      <c r="F798" s="535"/>
      <c r="G798" s="535"/>
      <c r="H798" s="535"/>
      <c r="I798" s="536"/>
      <c r="J798" s="537">
        <f t="shared" ref="J798" si="2255">G814-Q814</f>
        <v>-12</v>
      </c>
      <c r="K798" s="11" t="s">
        <v>4</v>
      </c>
      <c r="L798" s="535" t="s">
        <v>113</v>
      </c>
      <c r="M798" s="535"/>
      <c r="N798" s="535"/>
      <c r="O798" s="535"/>
      <c r="P798" s="535"/>
      <c r="Q798" s="535"/>
      <c r="R798" s="535"/>
      <c r="S798" s="536"/>
      <c r="T798" s="191"/>
    </row>
    <row r="799" spans="1:25" ht="15.75" thickBot="1" x14ac:dyDescent="0.3">
      <c r="A799" s="7"/>
      <c r="B799" s="2"/>
      <c r="C799" s="2"/>
      <c r="D799" s="2"/>
      <c r="E799" s="2"/>
      <c r="F799" s="2"/>
      <c r="G799" s="2"/>
      <c r="H799" s="2"/>
      <c r="I799" s="2"/>
      <c r="J799" s="538"/>
      <c r="K799" s="2"/>
      <c r="L799" s="2"/>
      <c r="M799" s="2"/>
      <c r="N799" s="2"/>
      <c r="O799" s="2"/>
      <c r="P799" s="2"/>
      <c r="Q799" s="2"/>
      <c r="R799" s="2"/>
      <c r="S799" s="2"/>
      <c r="T799" s="191"/>
    </row>
    <row r="800" spans="1:25" x14ac:dyDescent="0.25">
      <c r="A800" s="540" t="s">
        <v>5</v>
      </c>
      <c r="B800" s="541"/>
      <c r="C800" s="542" t="s">
        <v>6</v>
      </c>
      <c r="D800" s="544" t="s">
        <v>7</v>
      </c>
      <c r="E800" s="545"/>
      <c r="F800" s="545"/>
      <c r="G800" s="546"/>
      <c r="H800" s="544" t="s">
        <v>8</v>
      </c>
      <c r="I800" s="546"/>
      <c r="J800" s="538"/>
      <c r="K800" s="540" t="s">
        <v>5</v>
      </c>
      <c r="L800" s="541"/>
      <c r="M800" s="542" t="s">
        <v>6</v>
      </c>
      <c r="N800" s="544" t="s">
        <v>7</v>
      </c>
      <c r="O800" s="545"/>
      <c r="P800" s="545"/>
      <c r="Q800" s="546"/>
      <c r="R800" s="544" t="s">
        <v>8</v>
      </c>
      <c r="S800" s="546"/>
      <c r="T800" s="191"/>
    </row>
    <row r="801" spans="1:25" ht="15.75" thickBot="1" x14ac:dyDescent="0.3">
      <c r="A801" s="547"/>
      <c r="B801" s="548"/>
      <c r="C801" s="543"/>
      <c r="D801" s="110" t="s">
        <v>9</v>
      </c>
      <c r="E801" s="111" t="s">
        <v>10</v>
      </c>
      <c r="F801" s="111" t="s">
        <v>11</v>
      </c>
      <c r="G801" s="112" t="s">
        <v>12</v>
      </c>
      <c r="H801" s="113" t="s">
        <v>13</v>
      </c>
      <c r="I801" s="114" t="s">
        <v>14</v>
      </c>
      <c r="J801" s="539"/>
      <c r="K801" s="547"/>
      <c r="L801" s="548"/>
      <c r="M801" s="543"/>
      <c r="N801" s="110" t="s">
        <v>9</v>
      </c>
      <c r="O801" s="111" t="s">
        <v>10</v>
      </c>
      <c r="P801" s="111" t="s">
        <v>11</v>
      </c>
      <c r="Q801" s="112" t="s">
        <v>12</v>
      </c>
      <c r="R801" s="113" t="s">
        <v>13</v>
      </c>
      <c r="S801" s="114" t="s">
        <v>14</v>
      </c>
      <c r="T801" s="191"/>
    </row>
    <row r="802" spans="1:25" ht="15.75" thickBot="1" x14ac:dyDescent="0.3">
      <c r="A802" s="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191"/>
    </row>
    <row r="803" spans="1:25" x14ac:dyDescent="0.25">
      <c r="A803" s="555" t="s">
        <v>212</v>
      </c>
      <c r="B803" s="556"/>
      <c r="C803" s="3">
        <v>1</v>
      </c>
      <c r="D803" s="213">
        <v>81</v>
      </c>
      <c r="E803" s="214">
        <v>33</v>
      </c>
      <c r="F803" s="214">
        <v>2</v>
      </c>
      <c r="G803" s="32">
        <f t="shared" ref="G803:G806" si="2256">D803+E803</f>
        <v>114</v>
      </c>
      <c r="H803" s="33">
        <f t="shared" ref="H803:H806" si="2257">IF(AND(G803=Q803,G803&gt;1),0.5,IF(G803&gt;Q803,1,0))</f>
        <v>0</v>
      </c>
      <c r="I803" s="8"/>
      <c r="J803" s="2"/>
      <c r="K803" s="555" t="s">
        <v>240</v>
      </c>
      <c r="L803" s="556"/>
      <c r="M803" s="3">
        <v>1</v>
      </c>
      <c r="N803" s="213">
        <v>94</v>
      </c>
      <c r="O803" s="214">
        <v>27</v>
      </c>
      <c r="P803" s="214">
        <v>5</v>
      </c>
      <c r="Q803" s="32">
        <f t="shared" ref="Q803" si="2258">SUM(N803:O803)</f>
        <v>121</v>
      </c>
      <c r="R803" s="33">
        <f t="shared" ref="R803:R806" si="2259">IF(AND(Q803=G803,Q803&gt;1),0.5,IF(Q803&gt;G803,1,0))</f>
        <v>1</v>
      </c>
      <c r="S803" s="8"/>
      <c r="U803" s="195" t="s">
        <v>124</v>
      </c>
      <c r="V803" s="195">
        <f t="shared" ref="V803" si="2260">G803</f>
        <v>114</v>
      </c>
      <c r="W803" s="195">
        <f t="shared" ref="W803" si="2261">G804</f>
        <v>120</v>
      </c>
      <c r="X803" s="195">
        <f t="shared" ref="X803" si="2262">G805</f>
        <v>114</v>
      </c>
      <c r="Y803" s="195">
        <f t="shared" ref="Y803" si="2263">G806</f>
        <v>114</v>
      </c>
    </row>
    <row r="804" spans="1:25" x14ac:dyDescent="0.25">
      <c r="A804" s="557"/>
      <c r="B804" s="558"/>
      <c r="C804" s="4">
        <v>2</v>
      </c>
      <c r="D804" s="215">
        <v>87</v>
      </c>
      <c r="E804" s="216">
        <v>33</v>
      </c>
      <c r="F804" s="216">
        <v>3</v>
      </c>
      <c r="G804" s="34">
        <f t="shared" si="2256"/>
        <v>120</v>
      </c>
      <c r="H804" s="35">
        <f t="shared" si="2257"/>
        <v>1</v>
      </c>
      <c r="I804" s="8"/>
      <c r="J804" s="2"/>
      <c r="K804" s="557"/>
      <c r="L804" s="558"/>
      <c r="M804" s="4">
        <v>2</v>
      </c>
      <c r="N804" s="215">
        <v>79</v>
      </c>
      <c r="O804" s="216">
        <v>30</v>
      </c>
      <c r="P804" s="216">
        <v>3</v>
      </c>
      <c r="Q804" s="34">
        <f t="shared" ref="Q804:Q806" si="2264">SUM(N804:O804)</f>
        <v>109</v>
      </c>
      <c r="R804" s="35">
        <f t="shared" si="2259"/>
        <v>0</v>
      </c>
      <c r="S804" s="8"/>
      <c r="U804" s="195" t="s">
        <v>125</v>
      </c>
      <c r="V804" s="195">
        <f t="shared" ref="V804" si="2265">G808</f>
        <v>121</v>
      </c>
      <c r="W804" s="195">
        <f t="shared" ref="W804" si="2266">G809</f>
        <v>112</v>
      </c>
      <c r="X804" s="195">
        <f t="shared" ref="X804" si="2267">G810</f>
        <v>105</v>
      </c>
      <c r="Y804" s="195">
        <f t="shared" ref="Y804" si="2268">G811</f>
        <v>107</v>
      </c>
    </row>
    <row r="805" spans="1:25" ht="15.75" thickBot="1" x14ac:dyDescent="0.3">
      <c r="A805" s="549" t="s">
        <v>213</v>
      </c>
      <c r="B805" s="550"/>
      <c r="C805" s="4">
        <v>3</v>
      </c>
      <c r="D805" s="215">
        <v>80</v>
      </c>
      <c r="E805" s="216">
        <v>34</v>
      </c>
      <c r="F805" s="216">
        <v>2</v>
      </c>
      <c r="G805" s="34">
        <f t="shared" si="2256"/>
        <v>114</v>
      </c>
      <c r="H805" s="35">
        <f t="shared" si="2257"/>
        <v>0</v>
      </c>
      <c r="I805" s="13">
        <f t="shared" ref="I805" si="2269">H807*1000+G807</f>
        <v>1462</v>
      </c>
      <c r="J805" s="2"/>
      <c r="K805" s="549" t="s">
        <v>241</v>
      </c>
      <c r="L805" s="550"/>
      <c r="M805" s="4">
        <v>3</v>
      </c>
      <c r="N805" s="215">
        <v>79</v>
      </c>
      <c r="O805" s="216">
        <v>44</v>
      </c>
      <c r="P805" s="216">
        <v>2</v>
      </c>
      <c r="Q805" s="34">
        <f t="shared" si="2264"/>
        <v>123</v>
      </c>
      <c r="R805" s="35">
        <f t="shared" si="2259"/>
        <v>1</v>
      </c>
      <c r="S805" s="13">
        <f t="shared" ref="S805" si="2270">R807*1000+Q807</f>
        <v>3476</v>
      </c>
      <c r="T805" s="191"/>
      <c r="U805" s="195" t="s">
        <v>126</v>
      </c>
      <c r="V805" s="195">
        <f t="shared" ref="V805" si="2271">Q803</f>
        <v>121</v>
      </c>
      <c r="W805" s="195">
        <f t="shared" ref="W805" si="2272">Q804</f>
        <v>109</v>
      </c>
      <c r="X805" s="195">
        <f t="shared" ref="X805" si="2273">Q805</f>
        <v>123</v>
      </c>
      <c r="Y805" s="195">
        <f t="shared" ref="Y805" si="2274">Q806</f>
        <v>123</v>
      </c>
    </row>
    <row r="806" spans="1:25" x14ac:dyDescent="0.25">
      <c r="A806" s="551"/>
      <c r="B806" s="552"/>
      <c r="C806" s="5">
        <v>4</v>
      </c>
      <c r="D806" s="217">
        <v>88</v>
      </c>
      <c r="E806" s="218">
        <v>26</v>
      </c>
      <c r="F806" s="218">
        <v>4</v>
      </c>
      <c r="G806" s="36">
        <f t="shared" si="2256"/>
        <v>114</v>
      </c>
      <c r="H806" s="35">
        <f t="shared" si="2257"/>
        <v>0</v>
      </c>
      <c r="I806" s="521">
        <f t="shared" ref="I806" si="2275">IF(AND(I805=S805,I805&gt;0.1),1,IF(I805&gt;S805,2,0))</f>
        <v>0</v>
      </c>
      <c r="J806" s="2"/>
      <c r="K806" s="551"/>
      <c r="L806" s="552"/>
      <c r="M806" s="5">
        <v>4</v>
      </c>
      <c r="N806" s="217">
        <v>88</v>
      </c>
      <c r="O806" s="218">
        <v>35</v>
      </c>
      <c r="P806" s="218">
        <v>1</v>
      </c>
      <c r="Q806" s="34">
        <f t="shared" si="2264"/>
        <v>123</v>
      </c>
      <c r="R806" s="39">
        <f t="shared" si="2259"/>
        <v>1</v>
      </c>
      <c r="S806" s="521">
        <f t="shared" ref="S806" si="2276">IF(AND(S805=I805,S805&gt;0.1),1,IF(S805&gt;I805,2,0))</f>
        <v>2</v>
      </c>
      <c r="T806" s="191"/>
      <c r="U806" s="195" t="s">
        <v>127</v>
      </c>
      <c r="V806" s="195">
        <f t="shared" ref="V806" si="2277">Q808</f>
        <v>98</v>
      </c>
      <c r="W806" s="195">
        <f t="shared" ref="W806" si="2278">Q809</f>
        <v>118</v>
      </c>
      <c r="X806" s="195">
        <f t="shared" ref="X806" si="2279">Q810</f>
        <v>118</v>
      </c>
      <c r="Y806" s="195">
        <f t="shared" ref="Y806" si="2280">Q811</f>
        <v>109</v>
      </c>
    </row>
    <row r="807" spans="1:25" ht="16.5" thickBot="1" x14ac:dyDescent="0.3">
      <c r="A807" s="553"/>
      <c r="B807" s="554"/>
      <c r="C807" s="221" t="s">
        <v>12</v>
      </c>
      <c r="D807" s="222">
        <v>336</v>
      </c>
      <c r="E807" s="223">
        <v>126</v>
      </c>
      <c r="F807" s="223">
        <v>11</v>
      </c>
      <c r="G807" s="29">
        <f t="shared" ref="G807:H807" si="2281">SUM(G803:G806)</f>
        <v>462</v>
      </c>
      <c r="H807" s="30">
        <f t="shared" si="2281"/>
        <v>1</v>
      </c>
      <c r="I807" s="522">
        <f t="shared" ref="I807" si="2282">IF(AND(G807=N807,G807&gt;1),1,IF(G807&gt;N807,2,0))</f>
        <v>2</v>
      </c>
      <c r="J807" s="2"/>
      <c r="K807" s="553"/>
      <c r="L807" s="554"/>
      <c r="M807" s="221" t="s">
        <v>12</v>
      </c>
      <c r="N807" s="222">
        <v>340</v>
      </c>
      <c r="O807" s="223">
        <v>136</v>
      </c>
      <c r="P807" s="223">
        <v>11</v>
      </c>
      <c r="Q807" s="31">
        <f t="shared" ref="Q807:R807" si="2283">SUM(Q803:Q806)</f>
        <v>476</v>
      </c>
      <c r="R807" s="30">
        <f t="shared" si="2283"/>
        <v>3</v>
      </c>
      <c r="S807" s="522">
        <f t="shared" ref="S807" si="2284">IF(AND(Q807=J807,Q807&gt;1),1,IF(Q807&gt;J807,2,0))</f>
        <v>2</v>
      </c>
      <c r="T807" s="191"/>
    </row>
    <row r="808" spans="1:25" x14ac:dyDescent="0.25">
      <c r="A808" s="555" t="s">
        <v>214</v>
      </c>
      <c r="B808" s="556"/>
      <c r="C808" s="3">
        <v>1</v>
      </c>
      <c r="D808" s="213">
        <v>85</v>
      </c>
      <c r="E808" s="214">
        <v>36</v>
      </c>
      <c r="F808" s="214">
        <v>3</v>
      </c>
      <c r="G808" s="37">
        <f t="shared" ref="G808" si="2285">SUM(D808:E808)</f>
        <v>121</v>
      </c>
      <c r="H808" s="33">
        <f t="shared" ref="H808:H811" si="2286">IF(AND(G808=Q808,G808&gt;1),0.5,IF(G808&gt;Q808,1,0))</f>
        <v>1</v>
      </c>
      <c r="I808" s="8"/>
      <c r="J808" s="2"/>
      <c r="K808" s="555" t="s">
        <v>204</v>
      </c>
      <c r="L808" s="556"/>
      <c r="M808" s="3">
        <v>1</v>
      </c>
      <c r="N808" s="213">
        <v>74</v>
      </c>
      <c r="O808" s="214">
        <v>24</v>
      </c>
      <c r="P808" s="214">
        <v>4</v>
      </c>
      <c r="Q808" s="32">
        <f t="shared" ref="Q808:Q811" si="2287">N808+O808</f>
        <v>98</v>
      </c>
      <c r="R808" s="33">
        <f t="shared" ref="R808:R811" si="2288">IF(AND(Q808=G808,Q808&gt;1),0.5,IF(Q808&gt;G808,1,0))</f>
        <v>0</v>
      </c>
      <c r="S808" s="8"/>
      <c r="T808" s="191"/>
      <c r="U808" s="200" t="s">
        <v>92</v>
      </c>
      <c r="V808" s="201" t="s">
        <v>93</v>
      </c>
      <c r="W808" s="200" t="s">
        <v>93</v>
      </c>
      <c r="X808" s="201" t="s">
        <v>92</v>
      </c>
    </row>
    <row r="809" spans="1:25" x14ac:dyDescent="0.25">
      <c r="A809" s="557"/>
      <c r="B809" s="558"/>
      <c r="C809" s="4">
        <v>2</v>
      </c>
      <c r="D809" s="215">
        <v>78</v>
      </c>
      <c r="E809" s="216">
        <v>34</v>
      </c>
      <c r="F809" s="216">
        <v>3</v>
      </c>
      <c r="G809" s="34">
        <f t="shared" ref="G809:G811" si="2289">SUM(D809:E809)</f>
        <v>112</v>
      </c>
      <c r="H809" s="35">
        <f t="shared" si="2286"/>
        <v>0</v>
      </c>
      <c r="I809" s="8"/>
      <c r="J809" s="2"/>
      <c r="K809" s="557"/>
      <c r="L809" s="558"/>
      <c r="M809" s="4">
        <v>2</v>
      </c>
      <c r="N809" s="215">
        <v>82</v>
      </c>
      <c r="O809" s="216">
        <v>36</v>
      </c>
      <c r="P809" s="216">
        <v>2</v>
      </c>
      <c r="Q809" s="34">
        <f t="shared" si="2287"/>
        <v>118</v>
      </c>
      <c r="R809" s="35">
        <f t="shared" si="2288"/>
        <v>1</v>
      </c>
      <c r="S809" s="8"/>
      <c r="T809" s="191"/>
      <c r="U809" s="202">
        <f t="shared" ref="U809" si="2290">I814</f>
        <v>0</v>
      </c>
      <c r="V809" s="203">
        <f t="shared" ref="V809" si="2291">S814</f>
        <v>6</v>
      </c>
      <c r="W809" s="202">
        <f t="shared" ref="W809" si="2292">S814</f>
        <v>6</v>
      </c>
      <c r="X809" s="203">
        <f t="shared" ref="X809" si="2293">I814</f>
        <v>0</v>
      </c>
    </row>
    <row r="810" spans="1:25" ht="15.75" thickBot="1" x14ac:dyDescent="0.3">
      <c r="A810" s="549" t="s">
        <v>215</v>
      </c>
      <c r="B810" s="550"/>
      <c r="C810" s="4">
        <v>3</v>
      </c>
      <c r="D810" s="215">
        <v>79</v>
      </c>
      <c r="E810" s="216">
        <v>26</v>
      </c>
      <c r="F810" s="216">
        <v>4</v>
      </c>
      <c r="G810" s="34">
        <f t="shared" si="2289"/>
        <v>105</v>
      </c>
      <c r="H810" s="35">
        <f t="shared" si="2286"/>
        <v>0</v>
      </c>
      <c r="I810" s="13">
        <f t="shared" ref="I810" si="2294">H812*1000+G812</f>
        <v>1445</v>
      </c>
      <c r="J810" s="2"/>
      <c r="K810" s="549" t="s">
        <v>237</v>
      </c>
      <c r="L810" s="550"/>
      <c r="M810" s="4">
        <v>3</v>
      </c>
      <c r="N810" s="215">
        <v>92</v>
      </c>
      <c r="O810" s="216">
        <v>26</v>
      </c>
      <c r="P810" s="216">
        <v>7</v>
      </c>
      <c r="Q810" s="34">
        <f t="shared" si="2287"/>
        <v>118</v>
      </c>
      <c r="R810" s="35">
        <f t="shared" si="2288"/>
        <v>1</v>
      </c>
      <c r="S810" s="13">
        <f t="shared" ref="S810" si="2295">R812*1000+Q812</f>
        <v>3443</v>
      </c>
      <c r="T810" s="191"/>
      <c r="U810" s="202">
        <f t="shared" ref="U810" si="2296">H814</f>
        <v>2</v>
      </c>
      <c r="V810" s="203">
        <f t="shared" ref="V810" si="2297">R814</f>
        <v>6</v>
      </c>
      <c r="W810" s="202">
        <f t="shared" ref="W810" si="2298">R814</f>
        <v>6</v>
      </c>
      <c r="X810" s="203">
        <f t="shared" ref="X810" si="2299">H814</f>
        <v>2</v>
      </c>
    </row>
    <row r="811" spans="1:25" x14ac:dyDescent="0.25">
      <c r="A811" s="551"/>
      <c r="B811" s="552"/>
      <c r="C811" s="5">
        <v>4</v>
      </c>
      <c r="D811" s="217">
        <v>74</v>
      </c>
      <c r="E811" s="218">
        <v>33</v>
      </c>
      <c r="F811" s="218">
        <v>3</v>
      </c>
      <c r="G811" s="38">
        <f t="shared" si="2289"/>
        <v>107</v>
      </c>
      <c r="H811" s="35">
        <f t="shared" si="2286"/>
        <v>0</v>
      </c>
      <c r="I811" s="521">
        <f t="shared" ref="I811" si="2300">IF(AND(I810=S810,I810&gt;0.1),1,IF(I810&gt;S810,2,0))</f>
        <v>0</v>
      </c>
      <c r="J811" s="2"/>
      <c r="K811" s="551"/>
      <c r="L811" s="552"/>
      <c r="M811" s="5">
        <v>4</v>
      </c>
      <c r="N811" s="217">
        <v>69</v>
      </c>
      <c r="O811" s="218">
        <v>40</v>
      </c>
      <c r="P811" s="218">
        <v>2</v>
      </c>
      <c r="Q811" s="34">
        <f t="shared" si="2287"/>
        <v>109</v>
      </c>
      <c r="R811" s="39">
        <f t="shared" si="2288"/>
        <v>1</v>
      </c>
      <c r="S811" s="521">
        <f t="shared" ref="S811" si="2301">IF(AND(S810=I810,S810&gt;0.1),1,IF(S810&gt;I810,2,0))</f>
        <v>2</v>
      </c>
      <c r="T811" s="191"/>
      <c r="U811" s="204">
        <f t="shared" ref="U811" si="2302">G814</f>
        <v>907</v>
      </c>
      <c r="V811" s="205">
        <f t="shared" ref="V811" si="2303">Q814</f>
        <v>919</v>
      </c>
      <c r="W811" s="204">
        <f t="shared" ref="W811" si="2304">Q814</f>
        <v>919</v>
      </c>
      <c r="X811" s="205">
        <f t="shared" ref="X811" si="2305">G814</f>
        <v>907</v>
      </c>
    </row>
    <row r="812" spans="1:25" ht="16.5" thickBot="1" x14ac:dyDescent="0.3">
      <c r="A812" s="553"/>
      <c r="B812" s="554"/>
      <c r="C812" s="221" t="s">
        <v>12</v>
      </c>
      <c r="D812" s="222">
        <v>316</v>
      </c>
      <c r="E812" s="223">
        <v>129</v>
      </c>
      <c r="F812" s="223">
        <v>13</v>
      </c>
      <c r="G812" s="31">
        <f t="shared" ref="G812:H812" si="2306">SUM(G808:G811)</f>
        <v>445</v>
      </c>
      <c r="H812" s="30">
        <f t="shared" si="2306"/>
        <v>1</v>
      </c>
      <c r="I812" s="522">
        <f t="shared" ref="I812" si="2307">IF(AND(G812=N812,G812&gt;1),1,IF(G812&gt;N812,2,0))</f>
        <v>2</v>
      </c>
      <c r="J812" s="2"/>
      <c r="K812" s="553"/>
      <c r="L812" s="554"/>
      <c r="M812" s="221" t="s">
        <v>12</v>
      </c>
      <c r="N812" s="222">
        <v>317</v>
      </c>
      <c r="O812" s="223">
        <v>126</v>
      </c>
      <c r="P812" s="223">
        <v>15</v>
      </c>
      <c r="Q812" s="40">
        <f t="shared" ref="Q812:R812" si="2308">SUM(Q808:Q811)</f>
        <v>443</v>
      </c>
      <c r="R812" s="30">
        <f t="shared" si="2308"/>
        <v>3</v>
      </c>
      <c r="S812" s="522">
        <f t="shared" ref="S812" si="2309">IF(AND(Q812=X812,Q812&gt;1),1,IF(Q812&gt;X812,2,0))</f>
        <v>2</v>
      </c>
      <c r="T812" s="191"/>
    </row>
    <row r="813" spans="1:25" ht="15.75" thickBot="1" x14ac:dyDescent="0.3">
      <c r="A813" s="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191"/>
    </row>
    <row r="814" spans="1:25" ht="21" thickBot="1" x14ac:dyDescent="0.3">
      <c r="A814" s="17"/>
      <c r="B814" s="18"/>
      <c r="C814" s="19" t="s">
        <v>15</v>
      </c>
      <c r="D814" s="20">
        <f t="shared" ref="D814:H814" si="2310">D807+D812</f>
        <v>652</v>
      </c>
      <c r="E814" s="21">
        <f t="shared" si="2310"/>
        <v>255</v>
      </c>
      <c r="F814" s="21">
        <f t="shared" si="2310"/>
        <v>24</v>
      </c>
      <c r="G814" s="22">
        <f t="shared" si="2310"/>
        <v>907</v>
      </c>
      <c r="H814" s="22">
        <f t="shared" si="2310"/>
        <v>2</v>
      </c>
      <c r="I814" s="23">
        <f t="shared" ref="I814" si="2311">I806+I811+J814</f>
        <v>0</v>
      </c>
      <c r="J814" s="206">
        <f t="shared" ref="J814" si="2312">IF(AND(G814=Q814,G814&gt;0.1),1,IF(G814&gt;Q814,2,0))</f>
        <v>0</v>
      </c>
      <c r="K814" s="17"/>
      <c r="L814" s="18"/>
      <c r="M814" s="24" t="s">
        <v>15</v>
      </c>
      <c r="N814" s="20">
        <f t="shared" ref="N814:R814" si="2313">N807+N812</f>
        <v>657</v>
      </c>
      <c r="O814" s="21">
        <f t="shared" si="2313"/>
        <v>262</v>
      </c>
      <c r="P814" s="21">
        <f t="shared" si="2313"/>
        <v>26</v>
      </c>
      <c r="Q814" s="22">
        <f t="shared" si="2313"/>
        <v>919</v>
      </c>
      <c r="R814" s="22">
        <f t="shared" si="2313"/>
        <v>6</v>
      </c>
      <c r="S814" s="25">
        <f t="shared" ref="S814" si="2314">S806+S811+T814</f>
        <v>6</v>
      </c>
      <c r="T814" s="206">
        <f t="shared" ref="T814" si="2315">IF(AND(Q814=G814,Q814&gt;0.1),1,IF(Q814&gt;G814,2,0))</f>
        <v>2</v>
      </c>
    </row>
    <row r="815" spans="1:25" ht="15.75" thickBot="1" x14ac:dyDescent="0.3">
      <c r="A815" s="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191"/>
    </row>
    <row r="816" spans="1:25" ht="21" thickBot="1" x14ac:dyDescent="0.3">
      <c r="A816" s="109" t="s">
        <v>19</v>
      </c>
      <c r="B816" s="9" t="s">
        <v>16</v>
      </c>
      <c r="C816" s="515"/>
      <c r="D816" s="515"/>
      <c r="E816" s="515"/>
      <c r="F816" s="10"/>
      <c r="G816" s="516" t="s">
        <v>17</v>
      </c>
      <c r="H816" s="516"/>
      <c r="I816" s="23">
        <f t="shared" ref="I816" si="2316">IF(AND(I814=S814,I814&gt;0.1),1,IF(I814&gt;S814,2,0))</f>
        <v>0</v>
      </c>
      <c r="J816" s="12"/>
      <c r="K816" s="14" t="s">
        <v>19</v>
      </c>
      <c r="L816" s="9" t="s">
        <v>20</v>
      </c>
      <c r="M816" s="515"/>
      <c r="N816" s="515"/>
      <c r="O816" s="515"/>
      <c r="P816" s="10"/>
      <c r="Q816" s="516" t="s">
        <v>17</v>
      </c>
      <c r="R816" s="516"/>
      <c r="S816" s="23">
        <f t="shared" ref="S816" si="2317">IF(AND(S814=I814,S814&gt;0.1),1,IF(S814&gt;I814,2,0))</f>
        <v>2</v>
      </c>
      <c r="T816" s="191"/>
    </row>
    <row r="818" spans="1:25" ht="15.75" thickBot="1" x14ac:dyDescent="0.3"/>
    <row r="819" spans="1:25" ht="23.25" x14ac:dyDescent="0.35">
      <c r="A819" s="6"/>
      <c r="B819" s="523" t="s">
        <v>18</v>
      </c>
      <c r="C819" s="523"/>
      <c r="D819" s="524" t="s">
        <v>0</v>
      </c>
      <c r="E819" s="524"/>
      <c r="F819" s="524"/>
      <c r="G819" s="524"/>
      <c r="H819" s="524"/>
      <c r="I819" s="524"/>
      <c r="J819" s="94">
        <v>38</v>
      </c>
      <c r="K819" s="190" t="s">
        <v>1</v>
      </c>
      <c r="L819" s="525" t="s">
        <v>21</v>
      </c>
      <c r="M819" s="525"/>
      <c r="N819" s="525"/>
      <c r="O819" s="526" t="s">
        <v>2</v>
      </c>
      <c r="P819" s="526"/>
      <c r="Q819" s="527">
        <v>43229</v>
      </c>
      <c r="R819" s="528"/>
      <c r="S819" s="528"/>
      <c r="T819" s="191"/>
    </row>
    <row r="820" spans="1:25" ht="24" thickBot="1" x14ac:dyDescent="0.3">
      <c r="A820" s="7"/>
      <c r="B820" s="16"/>
      <c r="C820" s="16"/>
      <c r="D820" s="15"/>
      <c r="E820" s="15"/>
      <c r="F820" s="15"/>
      <c r="G820" s="15"/>
      <c r="H820" s="15"/>
      <c r="I820" s="15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191"/>
    </row>
    <row r="821" spans="1:25" ht="18.75" thickBot="1" x14ac:dyDescent="0.3">
      <c r="A821" s="1" t="s">
        <v>3</v>
      </c>
      <c r="B821" s="535" t="s">
        <v>111</v>
      </c>
      <c r="C821" s="535"/>
      <c r="D821" s="535"/>
      <c r="E821" s="535"/>
      <c r="F821" s="535"/>
      <c r="G821" s="535"/>
      <c r="H821" s="535"/>
      <c r="I821" s="536"/>
      <c r="J821" s="537">
        <f t="shared" ref="J821" si="2318">G837-Q837</f>
        <v>61</v>
      </c>
      <c r="K821" s="11" t="s">
        <v>4</v>
      </c>
      <c r="L821" s="535" t="s">
        <v>153</v>
      </c>
      <c r="M821" s="535"/>
      <c r="N821" s="535"/>
      <c r="O821" s="535"/>
      <c r="P821" s="535"/>
      <c r="Q821" s="535"/>
      <c r="R821" s="535"/>
      <c r="S821" s="536"/>
      <c r="T821" s="191"/>
    </row>
    <row r="822" spans="1:25" ht="15.75" thickBot="1" x14ac:dyDescent="0.3">
      <c r="A822" s="7"/>
      <c r="B822" s="2"/>
      <c r="C822" s="2"/>
      <c r="D822" s="2"/>
      <c r="E822" s="2"/>
      <c r="F822" s="2"/>
      <c r="G822" s="2"/>
      <c r="H822" s="2"/>
      <c r="I822" s="2"/>
      <c r="J822" s="538"/>
      <c r="K822" s="2"/>
      <c r="L822" s="2"/>
      <c r="M822" s="2"/>
      <c r="N822" s="2"/>
      <c r="O822" s="2"/>
      <c r="P822" s="2"/>
      <c r="Q822" s="2"/>
      <c r="R822" s="2"/>
      <c r="S822" s="2"/>
      <c r="T822" s="191"/>
    </row>
    <row r="823" spans="1:25" x14ac:dyDescent="0.25">
      <c r="A823" s="540" t="s">
        <v>5</v>
      </c>
      <c r="B823" s="541"/>
      <c r="C823" s="542" t="s">
        <v>6</v>
      </c>
      <c r="D823" s="544" t="s">
        <v>7</v>
      </c>
      <c r="E823" s="545"/>
      <c r="F823" s="545"/>
      <c r="G823" s="546"/>
      <c r="H823" s="544" t="s">
        <v>8</v>
      </c>
      <c r="I823" s="546"/>
      <c r="J823" s="538"/>
      <c r="K823" s="540" t="s">
        <v>5</v>
      </c>
      <c r="L823" s="541"/>
      <c r="M823" s="542" t="s">
        <v>6</v>
      </c>
      <c r="N823" s="544" t="s">
        <v>7</v>
      </c>
      <c r="O823" s="545"/>
      <c r="P823" s="545"/>
      <c r="Q823" s="546"/>
      <c r="R823" s="544" t="s">
        <v>8</v>
      </c>
      <c r="S823" s="546"/>
      <c r="T823" s="191"/>
    </row>
    <row r="824" spans="1:25" ht="15.75" thickBot="1" x14ac:dyDescent="0.3">
      <c r="A824" s="547"/>
      <c r="B824" s="548"/>
      <c r="C824" s="543"/>
      <c r="D824" s="110" t="s">
        <v>9</v>
      </c>
      <c r="E824" s="111" t="s">
        <v>10</v>
      </c>
      <c r="F824" s="111" t="s">
        <v>11</v>
      </c>
      <c r="G824" s="112" t="s">
        <v>12</v>
      </c>
      <c r="H824" s="113" t="s">
        <v>13</v>
      </c>
      <c r="I824" s="114" t="s">
        <v>14</v>
      </c>
      <c r="J824" s="539"/>
      <c r="K824" s="547"/>
      <c r="L824" s="548"/>
      <c r="M824" s="543"/>
      <c r="N824" s="110" t="s">
        <v>9</v>
      </c>
      <c r="O824" s="111" t="s">
        <v>10</v>
      </c>
      <c r="P824" s="111" t="s">
        <v>11</v>
      </c>
      <c r="Q824" s="112" t="s">
        <v>12</v>
      </c>
      <c r="R824" s="113" t="s">
        <v>13</v>
      </c>
      <c r="S824" s="114" t="s">
        <v>14</v>
      </c>
      <c r="T824" s="191"/>
    </row>
    <row r="825" spans="1:25" ht="15.75" thickBot="1" x14ac:dyDescent="0.3">
      <c r="A825" s="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191"/>
    </row>
    <row r="826" spans="1:25" x14ac:dyDescent="0.25">
      <c r="A826" s="555" t="s">
        <v>259</v>
      </c>
      <c r="B826" s="556"/>
      <c r="C826" s="3">
        <v>1</v>
      </c>
      <c r="D826" s="213">
        <v>98</v>
      </c>
      <c r="E826" s="214">
        <v>26</v>
      </c>
      <c r="F826" s="214">
        <v>4</v>
      </c>
      <c r="G826" s="32">
        <f t="shared" ref="G826:G829" si="2319">D826+E826</f>
        <v>124</v>
      </c>
      <c r="H826" s="33">
        <f t="shared" ref="H826:H829" si="2320">IF(AND(G826=Q826,G826&gt;1),0.5,IF(G826&gt;Q826,1,0))</f>
        <v>1</v>
      </c>
      <c r="I826" s="8"/>
      <c r="J826" s="2"/>
      <c r="K826" s="555" t="s">
        <v>226</v>
      </c>
      <c r="L826" s="556"/>
      <c r="M826" s="3">
        <v>1</v>
      </c>
      <c r="N826" s="213">
        <v>77</v>
      </c>
      <c r="O826" s="214">
        <v>43</v>
      </c>
      <c r="P826" s="214">
        <v>4</v>
      </c>
      <c r="Q826" s="32">
        <f t="shared" ref="Q826" si="2321">SUM(N826:O826)</f>
        <v>120</v>
      </c>
      <c r="R826" s="33">
        <f t="shared" ref="R826:R829" si="2322">IF(AND(Q826=G826,Q826&gt;1),0.5,IF(Q826&gt;G826,1,0))</f>
        <v>0</v>
      </c>
      <c r="S826" s="8"/>
      <c r="U826" s="195" t="s">
        <v>124</v>
      </c>
      <c r="V826" s="195">
        <f t="shared" ref="V826" si="2323">G826</f>
        <v>124</v>
      </c>
      <c r="W826" s="195">
        <f t="shared" ref="W826" si="2324">G827</f>
        <v>108</v>
      </c>
      <c r="X826" s="195">
        <f t="shared" ref="X826" si="2325">G828</f>
        <v>118</v>
      </c>
      <c r="Y826" s="195">
        <f t="shared" ref="Y826" si="2326">G829</f>
        <v>108</v>
      </c>
    </row>
    <row r="827" spans="1:25" x14ac:dyDescent="0.25">
      <c r="A827" s="557"/>
      <c r="B827" s="558"/>
      <c r="C827" s="4">
        <v>2</v>
      </c>
      <c r="D827" s="215">
        <v>91</v>
      </c>
      <c r="E827" s="216">
        <v>17</v>
      </c>
      <c r="F827" s="216">
        <v>6</v>
      </c>
      <c r="G827" s="34">
        <f t="shared" si="2319"/>
        <v>108</v>
      </c>
      <c r="H827" s="35">
        <f t="shared" si="2320"/>
        <v>0</v>
      </c>
      <c r="I827" s="8"/>
      <c r="J827" s="2"/>
      <c r="K827" s="557"/>
      <c r="L827" s="558"/>
      <c r="M827" s="4">
        <v>2</v>
      </c>
      <c r="N827" s="215">
        <v>75</v>
      </c>
      <c r="O827" s="216">
        <v>52</v>
      </c>
      <c r="P827" s="216">
        <v>2</v>
      </c>
      <c r="Q827" s="34">
        <f t="shared" ref="Q827:Q829" si="2327">SUM(N827:O827)</f>
        <v>127</v>
      </c>
      <c r="R827" s="35">
        <f t="shared" si="2322"/>
        <v>1</v>
      </c>
      <c r="S827" s="8"/>
      <c r="U827" s="195" t="s">
        <v>125</v>
      </c>
      <c r="V827" s="195">
        <f t="shared" ref="V827" si="2328">G831</f>
        <v>118</v>
      </c>
      <c r="W827" s="195">
        <f t="shared" ref="W827" si="2329">G832</f>
        <v>134</v>
      </c>
      <c r="X827" s="195">
        <f t="shared" ref="X827" si="2330">G833</f>
        <v>148</v>
      </c>
      <c r="Y827" s="195">
        <f t="shared" ref="Y827" si="2331">G834</f>
        <v>150</v>
      </c>
    </row>
    <row r="828" spans="1:25" ht="15.75" thickBot="1" x14ac:dyDescent="0.3">
      <c r="A828" s="549" t="s">
        <v>260</v>
      </c>
      <c r="B828" s="550"/>
      <c r="C828" s="4">
        <v>3</v>
      </c>
      <c r="D828" s="215">
        <v>88</v>
      </c>
      <c r="E828" s="216">
        <v>30</v>
      </c>
      <c r="F828" s="216">
        <v>2</v>
      </c>
      <c r="G828" s="34">
        <f t="shared" si="2319"/>
        <v>118</v>
      </c>
      <c r="H828" s="35">
        <f t="shared" si="2320"/>
        <v>1</v>
      </c>
      <c r="I828" s="13">
        <f t="shared" ref="I828" si="2332">H830*1000+G830</f>
        <v>2458</v>
      </c>
      <c r="J828" s="2"/>
      <c r="K828" s="549" t="s">
        <v>227</v>
      </c>
      <c r="L828" s="550"/>
      <c r="M828" s="4">
        <v>3</v>
      </c>
      <c r="N828" s="215">
        <v>80</v>
      </c>
      <c r="O828" s="216">
        <v>24</v>
      </c>
      <c r="P828" s="216">
        <v>4</v>
      </c>
      <c r="Q828" s="34">
        <f t="shared" si="2327"/>
        <v>104</v>
      </c>
      <c r="R828" s="35">
        <f t="shared" si="2322"/>
        <v>0</v>
      </c>
      <c r="S828" s="13">
        <f t="shared" ref="S828" si="2333">R830*1000+Q830</f>
        <v>2493</v>
      </c>
      <c r="T828" s="191"/>
      <c r="U828" s="195" t="s">
        <v>126</v>
      </c>
      <c r="V828" s="195">
        <f t="shared" ref="V828" si="2334">Q826</f>
        <v>120</v>
      </c>
      <c r="W828" s="195">
        <f t="shared" ref="W828" si="2335">Q827</f>
        <v>127</v>
      </c>
      <c r="X828" s="195">
        <f t="shared" ref="X828" si="2336">Q828</f>
        <v>104</v>
      </c>
      <c r="Y828" s="195">
        <f t="shared" ref="Y828" si="2337">Q829</f>
        <v>142</v>
      </c>
    </row>
    <row r="829" spans="1:25" x14ac:dyDescent="0.25">
      <c r="A829" s="551"/>
      <c r="B829" s="552"/>
      <c r="C829" s="5">
        <v>4</v>
      </c>
      <c r="D829" s="217">
        <v>78</v>
      </c>
      <c r="E829" s="218">
        <v>30</v>
      </c>
      <c r="F829" s="218">
        <v>4</v>
      </c>
      <c r="G829" s="36">
        <f t="shared" si="2319"/>
        <v>108</v>
      </c>
      <c r="H829" s="35">
        <f t="shared" si="2320"/>
        <v>0</v>
      </c>
      <c r="I829" s="521">
        <f t="shared" ref="I829" si="2338">IF(AND(I828=S828,I828&gt;0.1),1,IF(I828&gt;S828,2,0))</f>
        <v>0</v>
      </c>
      <c r="J829" s="2"/>
      <c r="K829" s="551"/>
      <c r="L829" s="552"/>
      <c r="M829" s="5">
        <v>4</v>
      </c>
      <c r="N829" s="217">
        <v>99</v>
      </c>
      <c r="O829" s="218">
        <v>43</v>
      </c>
      <c r="P829" s="218">
        <v>0</v>
      </c>
      <c r="Q829" s="34">
        <f t="shared" si="2327"/>
        <v>142</v>
      </c>
      <c r="R829" s="39">
        <f t="shared" si="2322"/>
        <v>1</v>
      </c>
      <c r="S829" s="521">
        <f t="shared" ref="S829" si="2339">IF(AND(S828=I828,S828&gt;0.1),1,IF(S828&gt;I828,2,0))</f>
        <v>2</v>
      </c>
      <c r="T829" s="191"/>
      <c r="U829" s="195" t="s">
        <v>127</v>
      </c>
      <c r="V829" s="195">
        <f t="shared" ref="V829" si="2340">Q831</f>
        <v>117</v>
      </c>
      <c r="W829" s="195">
        <f t="shared" ref="W829" si="2341">Q832</f>
        <v>109</v>
      </c>
      <c r="X829" s="195">
        <f t="shared" ref="X829" si="2342">Q833</f>
        <v>122</v>
      </c>
      <c r="Y829" s="195">
        <f t="shared" ref="Y829" si="2343">Q834</f>
        <v>106</v>
      </c>
    </row>
    <row r="830" spans="1:25" ht="16.5" thickBot="1" x14ac:dyDescent="0.3">
      <c r="A830" s="529">
        <v>1</v>
      </c>
      <c r="B830" s="530"/>
      <c r="C830" s="26" t="s">
        <v>12</v>
      </c>
      <c r="D830" s="27">
        <f t="shared" ref="D830" si="2344">D826+D827+D828+D829</f>
        <v>355</v>
      </c>
      <c r="E830" s="28">
        <f t="shared" ref="E830:H830" si="2345">SUM(E826:E829)</f>
        <v>103</v>
      </c>
      <c r="F830" s="28">
        <f t="shared" si="2345"/>
        <v>16</v>
      </c>
      <c r="G830" s="29">
        <f t="shared" si="2345"/>
        <v>458</v>
      </c>
      <c r="H830" s="30">
        <f t="shared" si="2345"/>
        <v>2</v>
      </c>
      <c r="I830" s="522">
        <f t="shared" ref="I830" si="2346">IF(AND(G830=N830,G830&gt;1),1,IF(G830&gt;N830,2,0))</f>
        <v>2</v>
      </c>
      <c r="J830" s="2"/>
      <c r="K830" s="529">
        <v>1</v>
      </c>
      <c r="L830" s="530"/>
      <c r="M830" s="26" t="s">
        <v>12</v>
      </c>
      <c r="N830" s="31">
        <f t="shared" ref="N830" si="2347">SUM(N826:N829)</f>
        <v>331</v>
      </c>
      <c r="O830" s="31">
        <f t="shared" ref="O830:R830" si="2348">SUM(O826:O829)</f>
        <v>162</v>
      </c>
      <c r="P830" s="31">
        <f t="shared" si="2348"/>
        <v>10</v>
      </c>
      <c r="Q830" s="31">
        <f t="shared" si="2348"/>
        <v>493</v>
      </c>
      <c r="R830" s="30">
        <f t="shared" si="2348"/>
        <v>2</v>
      </c>
      <c r="S830" s="522">
        <f t="shared" ref="S830" si="2349">IF(AND(Q830=J830,Q830&gt;1),1,IF(Q830&gt;J830,2,0))</f>
        <v>2</v>
      </c>
      <c r="T830" s="191"/>
    </row>
    <row r="831" spans="1:25" x14ac:dyDescent="0.25">
      <c r="A831" s="555" t="s">
        <v>204</v>
      </c>
      <c r="B831" s="556"/>
      <c r="C831" s="3">
        <v>1</v>
      </c>
      <c r="D831" s="213">
        <v>83</v>
      </c>
      <c r="E831" s="214">
        <v>35</v>
      </c>
      <c r="F831" s="214">
        <v>1</v>
      </c>
      <c r="G831" s="37">
        <f t="shared" ref="G831" si="2350">SUM(D831:E831)</f>
        <v>118</v>
      </c>
      <c r="H831" s="33">
        <f t="shared" ref="H831:H834" si="2351">IF(AND(G831=Q831,G831&gt;1),0.5,IF(G831&gt;Q831,1,0))</f>
        <v>1</v>
      </c>
      <c r="I831" s="8"/>
      <c r="J831" s="2"/>
      <c r="K831" s="555" t="s">
        <v>224</v>
      </c>
      <c r="L831" s="556"/>
      <c r="M831" s="3">
        <v>1</v>
      </c>
      <c r="N831" s="213">
        <v>82</v>
      </c>
      <c r="O831" s="214">
        <v>35</v>
      </c>
      <c r="P831" s="214">
        <v>4</v>
      </c>
      <c r="Q831" s="32">
        <f t="shared" ref="Q831:Q834" si="2352">N831+O831</f>
        <v>117</v>
      </c>
      <c r="R831" s="33">
        <f t="shared" ref="R831:R834" si="2353">IF(AND(Q831=G831,Q831&gt;1),0.5,IF(Q831&gt;G831,1,0))</f>
        <v>0</v>
      </c>
      <c r="S831" s="8"/>
      <c r="T831" s="191"/>
      <c r="U831" s="200" t="s">
        <v>92</v>
      </c>
      <c r="V831" s="201" t="s">
        <v>93</v>
      </c>
      <c r="W831" s="200" t="s">
        <v>93</v>
      </c>
      <c r="X831" s="201" t="s">
        <v>92</v>
      </c>
    </row>
    <row r="832" spans="1:25" x14ac:dyDescent="0.25">
      <c r="A832" s="557"/>
      <c r="B832" s="558"/>
      <c r="C832" s="4">
        <v>2</v>
      </c>
      <c r="D832" s="215">
        <v>89</v>
      </c>
      <c r="E832" s="216">
        <v>45</v>
      </c>
      <c r="F832" s="216">
        <v>2</v>
      </c>
      <c r="G832" s="34">
        <f t="shared" ref="G832:G834" si="2354">SUM(D832:E832)</f>
        <v>134</v>
      </c>
      <c r="H832" s="35">
        <f t="shared" si="2351"/>
        <v>1</v>
      </c>
      <c r="I832" s="8"/>
      <c r="J832" s="2"/>
      <c r="K832" s="557"/>
      <c r="L832" s="558"/>
      <c r="M832" s="4">
        <v>2</v>
      </c>
      <c r="N832" s="215">
        <v>83</v>
      </c>
      <c r="O832" s="216">
        <v>26</v>
      </c>
      <c r="P832" s="216">
        <v>4</v>
      </c>
      <c r="Q832" s="34">
        <f t="shared" si="2352"/>
        <v>109</v>
      </c>
      <c r="R832" s="35">
        <f t="shared" si="2353"/>
        <v>0</v>
      </c>
      <c r="S832" s="8"/>
      <c r="T832" s="191"/>
      <c r="U832" s="202">
        <f t="shared" ref="U832" si="2355">I837</f>
        <v>4</v>
      </c>
      <c r="V832" s="203">
        <f t="shared" ref="V832" si="2356">S837</f>
        <v>2</v>
      </c>
      <c r="W832" s="202">
        <f t="shared" ref="W832" si="2357">S837</f>
        <v>2</v>
      </c>
      <c r="X832" s="203">
        <f t="shared" ref="X832" si="2358">I837</f>
        <v>4</v>
      </c>
    </row>
    <row r="833" spans="1:25" ht="15.75" thickBot="1" x14ac:dyDescent="0.3">
      <c r="A833" s="549" t="s">
        <v>205</v>
      </c>
      <c r="B833" s="550"/>
      <c r="C833" s="4">
        <v>3</v>
      </c>
      <c r="D833" s="215">
        <v>98</v>
      </c>
      <c r="E833" s="216">
        <v>50</v>
      </c>
      <c r="F833" s="216">
        <v>2</v>
      </c>
      <c r="G833" s="34">
        <f t="shared" si="2354"/>
        <v>148</v>
      </c>
      <c r="H833" s="35">
        <f t="shared" si="2351"/>
        <v>1</v>
      </c>
      <c r="I833" s="13">
        <f t="shared" ref="I833" si="2359">H835*1000+G835</f>
        <v>4550</v>
      </c>
      <c r="J833" s="2"/>
      <c r="K833" s="549" t="s">
        <v>244</v>
      </c>
      <c r="L833" s="550"/>
      <c r="M833" s="4">
        <v>3</v>
      </c>
      <c r="N833" s="215">
        <v>95</v>
      </c>
      <c r="O833" s="216">
        <v>27</v>
      </c>
      <c r="P833" s="216">
        <v>4</v>
      </c>
      <c r="Q833" s="34">
        <f t="shared" si="2352"/>
        <v>122</v>
      </c>
      <c r="R833" s="35">
        <f t="shared" si="2353"/>
        <v>0</v>
      </c>
      <c r="S833" s="13">
        <f t="shared" ref="S833" si="2360">R835*1000+Q835</f>
        <v>454</v>
      </c>
      <c r="T833" s="191"/>
      <c r="U833" s="202">
        <f t="shared" ref="U833" si="2361">H837</f>
        <v>6</v>
      </c>
      <c r="V833" s="203">
        <f t="shared" ref="V833" si="2362">R837</f>
        <v>2</v>
      </c>
      <c r="W833" s="202">
        <f t="shared" ref="W833" si="2363">R837</f>
        <v>2</v>
      </c>
      <c r="X833" s="203">
        <f t="shared" ref="X833" si="2364">H837</f>
        <v>6</v>
      </c>
    </row>
    <row r="834" spans="1:25" x14ac:dyDescent="0.25">
      <c r="A834" s="551"/>
      <c r="B834" s="552"/>
      <c r="C834" s="5">
        <v>4</v>
      </c>
      <c r="D834" s="217">
        <v>97</v>
      </c>
      <c r="E834" s="218">
        <v>53</v>
      </c>
      <c r="F834" s="218">
        <v>1</v>
      </c>
      <c r="G834" s="38">
        <f t="shared" si="2354"/>
        <v>150</v>
      </c>
      <c r="H834" s="35">
        <f t="shared" si="2351"/>
        <v>1</v>
      </c>
      <c r="I834" s="521">
        <f t="shared" ref="I834" si="2365">IF(AND(I833=S833,I833&gt;0.1),1,IF(I833&gt;S833,2,0))</f>
        <v>2</v>
      </c>
      <c r="J834" s="2"/>
      <c r="K834" s="551"/>
      <c r="L834" s="552"/>
      <c r="M834" s="5">
        <v>4</v>
      </c>
      <c r="N834" s="217">
        <v>80</v>
      </c>
      <c r="O834" s="218">
        <v>26</v>
      </c>
      <c r="P834" s="218">
        <v>8</v>
      </c>
      <c r="Q834" s="34">
        <f t="shared" si="2352"/>
        <v>106</v>
      </c>
      <c r="R834" s="39">
        <f t="shared" si="2353"/>
        <v>0</v>
      </c>
      <c r="S834" s="521">
        <f t="shared" ref="S834" si="2366">IF(AND(S833=I833,S833&gt;0.1),1,IF(S833&gt;I833,2,0))</f>
        <v>0</v>
      </c>
      <c r="T834" s="191"/>
      <c r="U834" s="204">
        <f t="shared" ref="U834" si="2367">G837</f>
        <v>1008</v>
      </c>
      <c r="V834" s="205">
        <f t="shared" ref="V834" si="2368">Q837</f>
        <v>947</v>
      </c>
      <c r="W834" s="204">
        <f t="shared" ref="W834" si="2369">Q837</f>
        <v>947</v>
      </c>
      <c r="X834" s="205">
        <f t="shared" ref="X834" si="2370">G837</f>
        <v>1008</v>
      </c>
    </row>
    <row r="835" spans="1:25" ht="16.5" thickBot="1" x14ac:dyDescent="0.3">
      <c r="A835" s="529">
        <v>2</v>
      </c>
      <c r="B835" s="530"/>
      <c r="C835" s="26" t="s">
        <v>12</v>
      </c>
      <c r="D835" s="31">
        <f t="shared" ref="D835" si="2371">SUM(D831:D834)</f>
        <v>367</v>
      </c>
      <c r="E835" s="31">
        <f t="shared" ref="E835:H835" si="2372">SUM(E831:E834)</f>
        <v>183</v>
      </c>
      <c r="F835" s="31">
        <f t="shared" si="2372"/>
        <v>6</v>
      </c>
      <c r="G835" s="31">
        <f t="shared" si="2372"/>
        <v>550</v>
      </c>
      <c r="H835" s="30">
        <f t="shared" si="2372"/>
        <v>4</v>
      </c>
      <c r="I835" s="522">
        <f t="shared" ref="I835" si="2373">IF(AND(G835=N835,G835&gt;1),1,IF(G835&gt;N835,2,0))</f>
        <v>2</v>
      </c>
      <c r="J835" s="2"/>
      <c r="K835" s="529">
        <v>2</v>
      </c>
      <c r="L835" s="530"/>
      <c r="M835" s="26" t="s">
        <v>12</v>
      </c>
      <c r="N835" s="31">
        <f t="shared" ref="N835" si="2374">SUM(N831:N834)</f>
        <v>340</v>
      </c>
      <c r="O835" s="31">
        <f t="shared" ref="O835:R835" si="2375">SUM(O831:O834)</f>
        <v>114</v>
      </c>
      <c r="P835" s="31">
        <f t="shared" si="2375"/>
        <v>20</v>
      </c>
      <c r="Q835" s="40">
        <f t="shared" si="2375"/>
        <v>454</v>
      </c>
      <c r="R835" s="30">
        <f t="shared" si="2375"/>
        <v>0</v>
      </c>
      <c r="S835" s="522">
        <f t="shared" ref="S835" si="2376">IF(AND(Q835=X835,Q835&gt;1),1,IF(Q835&gt;X835,2,0))</f>
        <v>2</v>
      </c>
      <c r="T835" s="191"/>
    </row>
    <row r="836" spans="1:25" ht="15.75" thickBot="1" x14ac:dyDescent="0.3">
      <c r="A836" s="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191"/>
    </row>
    <row r="837" spans="1:25" ht="21" thickBot="1" x14ac:dyDescent="0.3">
      <c r="A837" s="17"/>
      <c r="B837" s="18"/>
      <c r="C837" s="19" t="s">
        <v>15</v>
      </c>
      <c r="D837" s="20">
        <f t="shared" ref="D837:H837" si="2377">D830+D835</f>
        <v>722</v>
      </c>
      <c r="E837" s="21">
        <f t="shared" si="2377"/>
        <v>286</v>
      </c>
      <c r="F837" s="21">
        <f t="shared" si="2377"/>
        <v>22</v>
      </c>
      <c r="G837" s="22">
        <f t="shared" si="2377"/>
        <v>1008</v>
      </c>
      <c r="H837" s="22">
        <f t="shared" si="2377"/>
        <v>6</v>
      </c>
      <c r="I837" s="23">
        <f t="shared" ref="I837" si="2378">I829+I834+J837</f>
        <v>4</v>
      </c>
      <c r="J837" s="206">
        <f t="shared" ref="J837" si="2379">IF(AND(G837=Q837,G837&gt;0.1),1,IF(G837&gt;Q837,2,0))</f>
        <v>2</v>
      </c>
      <c r="K837" s="17"/>
      <c r="L837" s="18"/>
      <c r="M837" s="24" t="s">
        <v>15</v>
      </c>
      <c r="N837" s="20">
        <f t="shared" ref="N837:R837" si="2380">N830+N835</f>
        <v>671</v>
      </c>
      <c r="O837" s="21">
        <f t="shared" si="2380"/>
        <v>276</v>
      </c>
      <c r="P837" s="21">
        <f t="shared" si="2380"/>
        <v>30</v>
      </c>
      <c r="Q837" s="22">
        <f t="shared" si="2380"/>
        <v>947</v>
      </c>
      <c r="R837" s="22">
        <f t="shared" si="2380"/>
        <v>2</v>
      </c>
      <c r="S837" s="25">
        <f t="shared" ref="S837" si="2381">S829+S834+T837</f>
        <v>2</v>
      </c>
      <c r="T837" s="206">
        <f t="shared" ref="T837" si="2382">IF(AND(Q837=G837,Q837&gt;0.1),1,IF(Q837&gt;G837,2,0))</f>
        <v>0</v>
      </c>
    </row>
    <row r="838" spans="1:25" ht="15.75" thickBot="1" x14ac:dyDescent="0.3">
      <c r="A838" s="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191"/>
    </row>
    <row r="839" spans="1:25" ht="21" thickBot="1" x14ac:dyDescent="0.3">
      <c r="A839" s="109" t="s">
        <v>19</v>
      </c>
      <c r="B839" s="9" t="s">
        <v>16</v>
      </c>
      <c r="C839" s="515"/>
      <c r="D839" s="515"/>
      <c r="E839" s="515"/>
      <c r="F839" s="10"/>
      <c r="G839" s="516" t="s">
        <v>17</v>
      </c>
      <c r="H839" s="516"/>
      <c r="I839" s="23">
        <f t="shared" ref="I839" si="2383">IF(AND(I837=S837,I837&gt;0.1),1,IF(I837&gt;S837,2,0))</f>
        <v>2</v>
      </c>
      <c r="J839" s="12"/>
      <c r="K839" s="14" t="s">
        <v>19</v>
      </c>
      <c r="L839" s="9" t="s">
        <v>20</v>
      </c>
      <c r="M839" s="515"/>
      <c r="N839" s="515"/>
      <c r="O839" s="515"/>
      <c r="P839" s="10"/>
      <c r="Q839" s="516" t="s">
        <v>17</v>
      </c>
      <c r="R839" s="516"/>
      <c r="S839" s="23">
        <f t="shared" ref="S839" si="2384">IF(AND(S837=I837,S837&gt;0.1),1,IF(S837&gt;I837,2,0))</f>
        <v>0</v>
      </c>
      <c r="T839" s="191"/>
    </row>
    <row r="840" spans="1:25" ht="23.25" x14ac:dyDescent="0.35">
      <c r="A840" s="6"/>
      <c r="B840" s="523" t="s">
        <v>18</v>
      </c>
      <c r="C840" s="523"/>
      <c r="D840" s="524" t="s">
        <v>0</v>
      </c>
      <c r="E840" s="524"/>
      <c r="F840" s="524"/>
      <c r="G840" s="524"/>
      <c r="H840" s="524"/>
      <c r="I840" s="524"/>
      <c r="J840" s="94">
        <v>39</v>
      </c>
      <c r="K840" s="190" t="s">
        <v>1</v>
      </c>
      <c r="L840" s="525" t="s">
        <v>21</v>
      </c>
      <c r="M840" s="525"/>
      <c r="N840" s="525"/>
      <c r="O840" s="526" t="s">
        <v>2</v>
      </c>
      <c r="P840" s="526"/>
      <c r="Q840" s="527">
        <v>43237</v>
      </c>
      <c r="R840" s="528"/>
      <c r="S840" s="528"/>
      <c r="T840" s="191"/>
    </row>
    <row r="841" spans="1:25" ht="24" thickBot="1" x14ac:dyDescent="0.3">
      <c r="A841" s="7"/>
      <c r="B841" s="16"/>
      <c r="C841" s="16"/>
      <c r="D841" s="15"/>
      <c r="E841" s="15"/>
      <c r="F841" s="15"/>
      <c r="G841" s="15"/>
      <c r="H841" s="15"/>
      <c r="I841" s="15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191"/>
    </row>
    <row r="842" spans="1:25" ht="18.75" thickBot="1" x14ac:dyDescent="0.3">
      <c r="A842" s="1" t="s">
        <v>3</v>
      </c>
      <c r="B842" s="535" t="s">
        <v>186</v>
      </c>
      <c r="C842" s="535"/>
      <c r="D842" s="535"/>
      <c r="E842" s="535"/>
      <c r="F842" s="535"/>
      <c r="G842" s="535"/>
      <c r="H842" s="535"/>
      <c r="I842" s="536"/>
      <c r="J842" s="537">
        <f t="shared" ref="J842" si="2385">G858-Q858</f>
        <v>-23</v>
      </c>
      <c r="K842" s="11" t="s">
        <v>4</v>
      </c>
      <c r="L842" s="535" t="s">
        <v>108</v>
      </c>
      <c r="M842" s="535"/>
      <c r="N842" s="535"/>
      <c r="O842" s="535"/>
      <c r="P842" s="535"/>
      <c r="Q842" s="535"/>
      <c r="R842" s="535"/>
      <c r="S842" s="536"/>
      <c r="T842" s="191"/>
    </row>
    <row r="843" spans="1:25" ht="15.75" thickBot="1" x14ac:dyDescent="0.3">
      <c r="A843" s="7"/>
      <c r="B843" s="2"/>
      <c r="C843" s="2"/>
      <c r="D843" s="2"/>
      <c r="E843" s="2"/>
      <c r="F843" s="2"/>
      <c r="G843" s="2"/>
      <c r="H843" s="2"/>
      <c r="I843" s="2"/>
      <c r="J843" s="538"/>
      <c r="K843" s="2"/>
      <c r="L843" s="2"/>
      <c r="M843" s="2"/>
      <c r="N843" s="2"/>
      <c r="O843" s="2"/>
      <c r="P843" s="2"/>
      <c r="Q843" s="2"/>
      <c r="R843" s="2"/>
      <c r="S843" s="2"/>
      <c r="T843" s="191"/>
    </row>
    <row r="844" spans="1:25" x14ac:dyDescent="0.25">
      <c r="A844" s="540" t="s">
        <v>5</v>
      </c>
      <c r="B844" s="541"/>
      <c r="C844" s="542" t="s">
        <v>6</v>
      </c>
      <c r="D844" s="544" t="s">
        <v>7</v>
      </c>
      <c r="E844" s="545"/>
      <c r="F844" s="545"/>
      <c r="G844" s="546"/>
      <c r="H844" s="544" t="s">
        <v>8</v>
      </c>
      <c r="I844" s="546"/>
      <c r="J844" s="538"/>
      <c r="K844" s="540" t="s">
        <v>5</v>
      </c>
      <c r="L844" s="541"/>
      <c r="M844" s="542" t="s">
        <v>6</v>
      </c>
      <c r="N844" s="544" t="s">
        <v>7</v>
      </c>
      <c r="O844" s="545"/>
      <c r="P844" s="545"/>
      <c r="Q844" s="546"/>
      <c r="R844" s="544" t="s">
        <v>8</v>
      </c>
      <c r="S844" s="546"/>
      <c r="T844" s="191"/>
    </row>
    <row r="845" spans="1:25" ht="15.75" thickBot="1" x14ac:dyDescent="0.3">
      <c r="A845" s="547"/>
      <c r="B845" s="548"/>
      <c r="C845" s="543"/>
      <c r="D845" s="110" t="s">
        <v>9</v>
      </c>
      <c r="E845" s="111" t="s">
        <v>10</v>
      </c>
      <c r="F845" s="111" t="s">
        <v>11</v>
      </c>
      <c r="G845" s="112" t="s">
        <v>12</v>
      </c>
      <c r="H845" s="113" t="s">
        <v>13</v>
      </c>
      <c r="I845" s="114" t="s">
        <v>14</v>
      </c>
      <c r="J845" s="539"/>
      <c r="K845" s="547"/>
      <c r="L845" s="548"/>
      <c r="M845" s="543"/>
      <c r="N845" s="110" t="s">
        <v>9</v>
      </c>
      <c r="O845" s="111" t="s">
        <v>10</v>
      </c>
      <c r="P845" s="111" t="s">
        <v>11</v>
      </c>
      <c r="Q845" s="112" t="s">
        <v>12</v>
      </c>
      <c r="R845" s="113" t="s">
        <v>13</v>
      </c>
      <c r="S845" s="114" t="s">
        <v>14</v>
      </c>
      <c r="T845" s="191"/>
    </row>
    <row r="846" spans="1:25" ht="15.75" thickBot="1" x14ac:dyDescent="0.3">
      <c r="A846" s="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191"/>
    </row>
    <row r="847" spans="1:25" x14ac:dyDescent="0.25">
      <c r="A847" s="555" t="s">
        <v>229</v>
      </c>
      <c r="B847" s="556"/>
      <c r="C847" s="3">
        <v>1</v>
      </c>
      <c r="D847" s="213">
        <v>83</v>
      </c>
      <c r="E847" s="214">
        <v>42</v>
      </c>
      <c r="F847" s="214">
        <v>1</v>
      </c>
      <c r="G847" s="32">
        <f t="shared" ref="G847:G850" si="2386">D847+E847</f>
        <v>125</v>
      </c>
      <c r="H847" s="33">
        <f t="shared" ref="H847:H850" si="2387">IF(AND(G847=Q847,G847&gt;1),0.5,IF(G847&gt;Q847,1,0))</f>
        <v>0</v>
      </c>
      <c r="I847" s="8"/>
      <c r="J847" s="2"/>
      <c r="K847" s="555" t="s">
        <v>191</v>
      </c>
      <c r="L847" s="556"/>
      <c r="M847" s="3">
        <v>1</v>
      </c>
      <c r="N847" s="213">
        <v>90</v>
      </c>
      <c r="O847" s="214">
        <v>43</v>
      </c>
      <c r="P847" s="214">
        <v>1</v>
      </c>
      <c r="Q847" s="32">
        <f t="shared" ref="Q847" si="2388">SUM(N847:O847)</f>
        <v>133</v>
      </c>
      <c r="R847" s="33">
        <f t="shared" ref="R847:R850" si="2389">IF(AND(Q847=G847,Q847&gt;1),0.5,IF(Q847&gt;G847,1,0))</f>
        <v>1</v>
      </c>
      <c r="S847" s="8"/>
      <c r="U847" s="195" t="s">
        <v>124</v>
      </c>
      <c r="V847" s="195">
        <f t="shared" ref="V847" si="2390">G847</f>
        <v>125</v>
      </c>
      <c r="W847" s="195">
        <f t="shared" ref="W847" si="2391">G848</f>
        <v>110</v>
      </c>
      <c r="X847" s="195">
        <f t="shared" ref="X847" si="2392">G849</f>
        <v>132</v>
      </c>
      <c r="Y847" s="195">
        <f t="shared" ref="Y847" si="2393">G850</f>
        <v>119</v>
      </c>
    </row>
    <row r="848" spans="1:25" x14ac:dyDescent="0.25">
      <c r="A848" s="557"/>
      <c r="B848" s="558"/>
      <c r="C848" s="4">
        <v>2</v>
      </c>
      <c r="D848" s="215">
        <v>85</v>
      </c>
      <c r="E848" s="216">
        <v>25</v>
      </c>
      <c r="F848" s="216">
        <v>4</v>
      </c>
      <c r="G848" s="34">
        <f t="shared" si="2386"/>
        <v>110</v>
      </c>
      <c r="H848" s="35">
        <f t="shared" si="2387"/>
        <v>0</v>
      </c>
      <c r="I848" s="8"/>
      <c r="J848" s="2"/>
      <c r="K848" s="557"/>
      <c r="L848" s="558"/>
      <c r="M848" s="4">
        <v>2</v>
      </c>
      <c r="N848" s="215">
        <v>95</v>
      </c>
      <c r="O848" s="216">
        <v>53</v>
      </c>
      <c r="P848" s="216">
        <v>2</v>
      </c>
      <c r="Q848" s="34">
        <f t="shared" ref="Q848:Q850" si="2394">SUM(N848:O848)</f>
        <v>148</v>
      </c>
      <c r="R848" s="35">
        <f t="shared" si="2389"/>
        <v>1</v>
      </c>
      <c r="S848" s="8"/>
      <c r="U848" s="195" t="s">
        <v>125</v>
      </c>
      <c r="V848" s="195">
        <f t="shared" ref="V848" si="2395">G852</f>
        <v>131</v>
      </c>
      <c r="W848" s="195">
        <f t="shared" ref="W848" si="2396">G853</f>
        <v>117</v>
      </c>
      <c r="X848" s="195">
        <f t="shared" ref="X848" si="2397">G854</f>
        <v>125</v>
      </c>
      <c r="Y848" s="195">
        <f t="shared" ref="Y848" si="2398">G855</f>
        <v>124</v>
      </c>
    </row>
    <row r="849" spans="1:25" ht="15.75" thickBot="1" x14ac:dyDescent="0.3">
      <c r="A849" s="549" t="s">
        <v>228</v>
      </c>
      <c r="B849" s="550"/>
      <c r="C849" s="4">
        <v>3</v>
      </c>
      <c r="D849" s="215">
        <v>89</v>
      </c>
      <c r="E849" s="216">
        <v>43</v>
      </c>
      <c r="F849" s="216">
        <v>3</v>
      </c>
      <c r="G849" s="34">
        <f t="shared" si="2386"/>
        <v>132</v>
      </c>
      <c r="H849" s="35">
        <f t="shared" si="2387"/>
        <v>0</v>
      </c>
      <c r="I849" s="13">
        <f t="shared" ref="I849" si="2399">H851*1000+G851</f>
        <v>486</v>
      </c>
      <c r="J849" s="2"/>
      <c r="K849" s="549" t="s">
        <v>190</v>
      </c>
      <c r="L849" s="550"/>
      <c r="M849" s="4">
        <v>3</v>
      </c>
      <c r="N849" s="215">
        <v>88</v>
      </c>
      <c r="O849" s="216">
        <v>61</v>
      </c>
      <c r="P849" s="216">
        <v>0</v>
      </c>
      <c r="Q849" s="34">
        <f t="shared" si="2394"/>
        <v>149</v>
      </c>
      <c r="R849" s="35">
        <f t="shared" si="2389"/>
        <v>1</v>
      </c>
      <c r="S849" s="13">
        <f t="shared" ref="S849" si="2400">R851*1000+Q851</f>
        <v>4552</v>
      </c>
      <c r="T849" s="191"/>
      <c r="U849" s="195" t="s">
        <v>126</v>
      </c>
      <c r="V849" s="195">
        <f t="shared" ref="V849" si="2401">Q847</f>
        <v>133</v>
      </c>
      <c r="W849" s="195">
        <f t="shared" ref="W849" si="2402">Q848</f>
        <v>148</v>
      </c>
      <c r="X849" s="195">
        <f t="shared" ref="X849" si="2403">Q849</f>
        <v>149</v>
      </c>
      <c r="Y849" s="195">
        <f t="shared" ref="Y849" si="2404">Q850</f>
        <v>122</v>
      </c>
    </row>
    <row r="850" spans="1:25" x14ac:dyDescent="0.25">
      <c r="A850" s="551"/>
      <c r="B850" s="552"/>
      <c r="C850" s="5">
        <v>4</v>
      </c>
      <c r="D850" s="217">
        <v>83</v>
      </c>
      <c r="E850" s="218">
        <v>36</v>
      </c>
      <c r="F850" s="218">
        <v>3</v>
      </c>
      <c r="G850" s="36">
        <f t="shared" si="2386"/>
        <v>119</v>
      </c>
      <c r="H850" s="35">
        <f t="shared" si="2387"/>
        <v>0</v>
      </c>
      <c r="I850" s="521">
        <f t="shared" ref="I850" si="2405">IF(AND(I849=S849,I849&gt;0.1),1,IF(I849&gt;S849,2,0))</f>
        <v>0</v>
      </c>
      <c r="J850" s="2"/>
      <c r="K850" s="551"/>
      <c r="L850" s="552"/>
      <c r="M850" s="5">
        <v>4</v>
      </c>
      <c r="N850" s="217">
        <v>86</v>
      </c>
      <c r="O850" s="218">
        <v>36</v>
      </c>
      <c r="P850" s="218">
        <v>2</v>
      </c>
      <c r="Q850" s="34">
        <f t="shared" si="2394"/>
        <v>122</v>
      </c>
      <c r="R850" s="39">
        <f t="shared" si="2389"/>
        <v>1</v>
      </c>
      <c r="S850" s="521">
        <f t="shared" ref="S850" si="2406">IF(AND(S849=I849,S849&gt;0.1),1,IF(S849&gt;I849,2,0))</f>
        <v>2</v>
      </c>
      <c r="T850" s="191"/>
      <c r="U850" s="195" t="s">
        <v>127</v>
      </c>
      <c r="V850" s="195">
        <f t="shared" ref="V850" si="2407">Q852</f>
        <v>126</v>
      </c>
      <c r="W850" s="195">
        <f t="shared" ref="W850" si="2408">Q853</f>
        <v>113</v>
      </c>
      <c r="X850" s="195">
        <f t="shared" ref="X850" si="2409">Q854</f>
        <v>110</v>
      </c>
      <c r="Y850" s="195">
        <f t="shared" ref="Y850" si="2410">Q855</f>
        <v>105</v>
      </c>
    </row>
    <row r="851" spans="1:25" ht="16.5" thickBot="1" x14ac:dyDescent="0.3">
      <c r="A851" s="529">
        <v>1</v>
      </c>
      <c r="B851" s="530"/>
      <c r="C851" s="26" t="s">
        <v>12</v>
      </c>
      <c r="D851" s="122">
        <f t="shared" ref="D851" si="2411">D847+D848+D849+D850</f>
        <v>340</v>
      </c>
      <c r="E851" s="28">
        <f t="shared" ref="E851:H851" si="2412">SUM(E847:E850)</f>
        <v>146</v>
      </c>
      <c r="F851" s="28">
        <f t="shared" si="2412"/>
        <v>11</v>
      </c>
      <c r="G851" s="29">
        <f t="shared" si="2412"/>
        <v>486</v>
      </c>
      <c r="H851" s="30">
        <f t="shared" si="2412"/>
        <v>0</v>
      </c>
      <c r="I851" s="522">
        <f t="shared" ref="I851" si="2413">IF(AND(G851=N851,G851&gt;1),1,IF(G851&gt;N851,2,0))</f>
        <v>2</v>
      </c>
      <c r="J851" s="2"/>
      <c r="K851" s="529">
        <v>1</v>
      </c>
      <c r="L851" s="530"/>
      <c r="M851" s="26" t="s">
        <v>12</v>
      </c>
      <c r="N851" s="31">
        <f t="shared" ref="N851" si="2414">SUM(N847:N850)</f>
        <v>359</v>
      </c>
      <c r="O851" s="31">
        <f t="shared" ref="O851:R851" si="2415">SUM(O847:O850)</f>
        <v>193</v>
      </c>
      <c r="P851" s="31">
        <f t="shared" si="2415"/>
        <v>5</v>
      </c>
      <c r="Q851" s="31">
        <f t="shared" si="2415"/>
        <v>552</v>
      </c>
      <c r="R851" s="30">
        <f t="shared" si="2415"/>
        <v>4</v>
      </c>
      <c r="S851" s="522">
        <f t="shared" ref="S851" si="2416">IF(AND(Q851=J851,Q851&gt;1),1,IF(Q851&gt;J851,2,0))</f>
        <v>2</v>
      </c>
      <c r="T851" s="191"/>
    </row>
    <row r="852" spans="1:25" x14ac:dyDescent="0.25">
      <c r="A852" s="555" t="s">
        <v>255</v>
      </c>
      <c r="B852" s="556"/>
      <c r="C852" s="3">
        <v>1</v>
      </c>
      <c r="D852" s="213">
        <v>99</v>
      </c>
      <c r="E852" s="214">
        <v>32</v>
      </c>
      <c r="F852" s="214">
        <v>3</v>
      </c>
      <c r="G852" s="37">
        <f t="shared" ref="G852" si="2417">SUM(D852:E852)</f>
        <v>131</v>
      </c>
      <c r="H852" s="33">
        <f t="shared" ref="H852:H855" si="2418">IF(AND(G852=Q852,G852&gt;1),0.5,IF(G852&gt;Q852,1,0))</f>
        <v>1</v>
      </c>
      <c r="I852" s="8"/>
      <c r="J852" s="2"/>
      <c r="K852" s="555" t="s">
        <v>188</v>
      </c>
      <c r="L852" s="556"/>
      <c r="M852" s="3">
        <v>1</v>
      </c>
      <c r="N852" s="213">
        <v>83</v>
      </c>
      <c r="O852" s="214">
        <v>43</v>
      </c>
      <c r="P852" s="214">
        <v>3</v>
      </c>
      <c r="Q852" s="32">
        <f t="shared" ref="Q852:Q855" si="2419">N852+O852</f>
        <v>126</v>
      </c>
      <c r="R852" s="33">
        <f t="shared" ref="R852:R855" si="2420">IF(AND(Q852=G852,Q852&gt;1),0.5,IF(Q852&gt;G852,1,0))</f>
        <v>0</v>
      </c>
      <c r="S852" s="8"/>
      <c r="T852" s="191"/>
      <c r="U852" s="200" t="s">
        <v>92</v>
      </c>
      <c r="V852" s="201" t="s">
        <v>93</v>
      </c>
      <c r="W852" s="200" t="s">
        <v>93</v>
      </c>
      <c r="X852" s="201" t="s">
        <v>92</v>
      </c>
    </row>
    <row r="853" spans="1:25" x14ac:dyDescent="0.25">
      <c r="A853" s="557"/>
      <c r="B853" s="558"/>
      <c r="C853" s="4">
        <v>2</v>
      </c>
      <c r="D853" s="215">
        <v>87</v>
      </c>
      <c r="E853" s="216">
        <v>30</v>
      </c>
      <c r="F853" s="216">
        <v>3</v>
      </c>
      <c r="G853" s="34">
        <f t="shared" ref="G853:G855" si="2421">SUM(D853:E853)</f>
        <v>117</v>
      </c>
      <c r="H853" s="35">
        <f t="shared" si="2418"/>
        <v>1</v>
      </c>
      <c r="I853" s="8"/>
      <c r="J853" s="2"/>
      <c r="K853" s="557"/>
      <c r="L853" s="558"/>
      <c r="M853" s="4">
        <v>2</v>
      </c>
      <c r="N853" s="215">
        <v>95</v>
      </c>
      <c r="O853" s="216">
        <v>18</v>
      </c>
      <c r="P853" s="216">
        <v>5</v>
      </c>
      <c r="Q853" s="34">
        <f t="shared" si="2419"/>
        <v>113</v>
      </c>
      <c r="R853" s="35">
        <f t="shared" si="2420"/>
        <v>0</v>
      </c>
      <c r="S853" s="8"/>
      <c r="T853" s="191"/>
      <c r="U853" s="202">
        <f t="shared" ref="U853" si="2422">I858</f>
        <v>2</v>
      </c>
      <c r="V853" s="203">
        <f t="shared" ref="V853" si="2423">S858</f>
        <v>4</v>
      </c>
      <c r="W853" s="202">
        <f t="shared" ref="W853" si="2424">S858</f>
        <v>4</v>
      </c>
      <c r="X853" s="203">
        <f t="shared" ref="X853" si="2425">I858</f>
        <v>2</v>
      </c>
    </row>
    <row r="854" spans="1:25" ht="15.75" thickBot="1" x14ac:dyDescent="0.3">
      <c r="A854" s="549" t="s">
        <v>228</v>
      </c>
      <c r="B854" s="550"/>
      <c r="C854" s="4">
        <v>3</v>
      </c>
      <c r="D854" s="215">
        <v>91</v>
      </c>
      <c r="E854" s="216">
        <v>34</v>
      </c>
      <c r="F854" s="216">
        <v>2</v>
      </c>
      <c r="G854" s="34">
        <f t="shared" si="2421"/>
        <v>125</v>
      </c>
      <c r="H854" s="35">
        <f t="shared" si="2418"/>
        <v>1</v>
      </c>
      <c r="I854" s="13">
        <f t="shared" ref="I854" si="2426">H856*1000+G856</f>
        <v>4497</v>
      </c>
      <c r="J854" s="2"/>
      <c r="K854" s="549" t="s">
        <v>189</v>
      </c>
      <c r="L854" s="550"/>
      <c r="M854" s="4">
        <v>3</v>
      </c>
      <c r="N854" s="215">
        <v>84</v>
      </c>
      <c r="O854" s="216">
        <v>26</v>
      </c>
      <c r="P854" s="216">
        <v>4</v>
      </c>
      <c r="Q854" s="34">
        <f t="shared" si="2419"/>
        <v>110</v>
      </c>
      <c r="R854" s="35">
        <f t="shared" si="2420"/>
        <v>0</v>
      </c>
      <c r="S854" s="13">
        <f t="shared" ref="S854" si="2427">R856*1000+Q856</f>
        <v>454</v>
      </c>
      <c r="T854" s="191"/>
      <c r="U854" s="202">
        <f t="shared" ref="U854" si="2428">H858</f>
        <v>4</v>
      </c>
      <c r="V854" s="203">
        <f t="shared" ref="V854" si="2429">R858</f>
        <v>4</v>
      </c>
      <c r="W854" s="202">
        <f t="shared" ref="W854" si="2430">R858</f>
        <v>4</v>
      </c>
      <c r="X854" s="203">
        <f t="shared" ref="X854" si="2431">H858</f>
        <v>4</v>
      </c>
    </row>
    <row r="855" spans="1:25" x14ac:dyDescent="0.25">
      <c r="A855" s="551"/>
      <c r="B855" s="552"/>
      <c r="C855" s="5">
        <v>4</v>
      </c>
      <c r="D855" s="217">
        <v>88</v>
      </c>
      <c r="E855" s="218">
        <v>36</v>
      </c>
      <c r="F855" s="218">
        <v>0</v>
      </c>
      <c r="G855" s="38">
        <f t="shared" si="2421"/>
        <v>124</v>
      </c>
      <c r="H855" s="35">
        <f t="shared" si="2418"/>
        <v>1</v>
      </c>
      <c r="I855" s="521">
        <f t="shared" ref="I855" si="2432">IF(AND(I854=S854,I854&gt;0.1),1,IF(I854&gt;S854,2,0))</f>
        <v>2</v>
      </c>
      <c r="J855" s="2"/>
      <c r="K855" s="551"/>
      <c r="L855" s="552"/>
      <c r="M855" s="5">
        <v>4</v>
      </c>
      <c r="N855" s="217">
        <v>79</v>
      </c>
      <c r="O855" s="218">
        <v>26</v>
      </c>
      <c r="P855" s="218">
        <v>6</v>
      </c>
      <c r="Q855" s="34">
        <f t="shared" si="2419"/>
        <v>105</v>
      </c>
      <c r="R855" s="39">
        <f t="shared" si="2420"/>
        <v>0</v>
      </c>
      <c r="S855" s="521">
        <f t="shared" ref="S855" si="2433">IF(AND(S854=I854,S854&gt;0.1),1,IF(S854&gt;I854,2,0))</f>
        <v>0</v>
      </c>
      <c r="T855" s="191"/>
      <c r="U855" s="204">
        <f t="shared" ref="U855" si="2434">G858</f>
        <v>983</v>
      </c>
      <c r="V855" s="205">
        <f t="shared" ref="V855" si="2435">Q858</f>
        <v>1006</v>
      </c>
      <c r="W855" s="204">
        <f t="shared" ref="W855" si="2436">Q858</f>
        <v>1006</v>
      </c>
      <c r="X855" s="205">
        <f t="shared" ref="X855" si="2437">G858</f>
        <v>983</v>
      </c>
    </row>
    <row r="856" spans="1:25" ht="16.5" thickBot="1" x14ac:dyDescent="0.3">
      <c r="A856" s="529">
        <v>2</v>
      </c>
      <c r="B856" s="530"/>
      <c r="C856" s="26" t="s">
        <v>12</v>
      </c>
      <c r="D856" s="31">
        <f t="shared" ref="D856" si="2438">SUM(D852:D855)</f>
        <v>365</v>
      </c>
      <c r="E856" s="31">
        <f t="shared" ref="E856:H856" si="2439">SUM(E852:E855)</f>
        <v>132</v>
      </c>
      <c r="F856" s="31">
        <f t="shared" si="2439"/>
        <v>8</v>
      </c>
      <c r="G856" s="31">
        <f t="shared" si="2439"/>
        <v>497</v>
      </c>
      <c r="H856" s="30">
        <f t="shared" si="2439"/>
        <v>4</v>
      </c>
      <c r="I856" s="522">
        <f t="shared" ref="I856" si="2440">IF(AND(G856=N856,G856&gt;1),1,IF(G856&gt;N856,2,0))</f>
        <v>2</v>
      </c>
      <c r="J856" s="2"/>
      <c r="K856" s="529">
        <v>2</v>
      </c>
      <c r="L856" s="530"/>
      <c r="M856" s="26" t="s">
        <v>12</v>
      </c>
      <c r="N856" s="31">
        <f t="shared" ref="N856" si="2441">SUM(N852:N855)</f>
        <v>341</v>
      </c>
      <c r="O856" s="31">
        <f t="shared" ref="O856:R856" si="2442">SUM(O852:O855)</f>
        <v>113</v>
      </c>
      <c r="P856" s="31">
        <f t="shared" si="2442"/>
        <v>18</v>
      </c>
      <c r="Q856" s="40">
        <f t="shared" si="2442"/>
        <v>454</v>
      </c>
      <c r="R856" s="30">
        <f t="shared" si="2442"/>
        <v>0</v>
      </c>
      <c r="S856" s="522">
        <f t="shared" ref="S856" si="2443">IF(AND(Q856=X856,Q856&gt;1),1,IF(Q856&gt;X856,2,0))</f>
        <v>2</v>
      </c>
      <c r="T856" s="191"/>
    </row>
    <row r="857" spans="1:25" ht="15.75" thickBot="1" x14ac:dyDescent="0.3">
      <c r="A857" s="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191"/>
    </row>
    <row r="858" spans="1:25" ht="21" thickBot="1" x14ac:dyDescent="0.3">
      <c r="A858" s="17"/>
      <c r="B858" s="18"/>
      <c r="C858" s="19" t="s">
        <v>15</v>
      </c>
      <c r="D858" s="20">
        <f t="shared" ref="D858:H858" si="2444">D851+D856</f>
        <v>705</v>
      </c>
      <c r="E858" s="21">
        <f t="shared" si="2444"/>
        <v>278</v>
      </c>
      <c r="F858" s="21">
        <f t="shared" si="2444"/>
        <v>19</v>
      </c>
      <c r="G858" s="22">
        <f t="shared" si="2444"/>
        <v>983</v>
      </c>
      <c r="H858" s="22">
        <f t="shared" si="2444"/>
        <v>4</v>
      </c>
      <c r="I858" s="23">
        <f t="shared" ref="I858" si="2445">I850+I855+J858</f>
        <v>2</v>
      </c>
      <c r="J858" s="206">
        <f t="shared" ref="J858" si="2446">IF(AND(G858=Q858,G858&gt;0.1),1,IF(G858&gt;Q858,2,0))</f>
        <v>0</v>
      </c>
      <c r="K858" s="17"/>
      <c r="L858" s="18"/>
      <c r="M858" s="24" t="s">
        <v>15</v>
      </c>
      <c r="N858" s="20">
        <f t="shared" ref="N858:R858" si="2447">N851+N856</f>
        <v>700</v>
      </c>
      <c r="O858" s="21">
        <f t="shared" si="2447"/>
        <v>306</v>
      </c>
      <c r="P858" s="21">
        <f t="shared" si="2447"/>
        <v>23</v>
      </c>
      <c r="Q858" s="22">
        <f t="shared" si="2447"/>
        <v>1006</v>
      </c>
      <c r="R858" s="22">
        <f t="shared" si="2447"/>
        <v>4</v>
      </c>
      <c r="S858" s="25">
        <f t="shared" ref="S858" si="2448">S850+S855+T858</f>
        <v>4</v>
      </c>
      <c r="T858" s="206">
        <f t="shared" ref="T858" si="2449">IF(AND(Q858=G858,Q858&gt;0.1),1,IF(Q858&gt;G858,2,0))</f>
        <v>2</v>
      </c>
    </row>
    <row r="859" spans="1:25" ht="15.75" thickBot="1" x14ac:dyDescent="0.3">
      <c r="A859" s="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191"/>
    </row>
    <row r="860" spans="1:25" ht="21" thickBot="1" x14ac:dyDescent="0.3">
      <c r="A860" s="109" t="s">
        <v>19</v>
      </c>
      <c r="B860" s="9" t="s">
        <v>16</v>
      </c>
      <c r="C860" s="515"/>
      <c r="D860" s="515"/>
      <c r="E860" s="515"/>
      <c r="F860" s="10"/>
      <c r="G860" s="516" t="s">
        <v>17</v>
      </c>
      <c r="H860" s="516"/>
      <c r="I860" s="23">
        <f t="shared" ref="I860" si="2450">IF(AND(I858=S858,I858&gt;0.1),1,IF(I858&gt;S858,2,0))</f>
        <v>0</v>
      </c>
      <c r="J860" s="12"/>
      <c r="K860" s="14" t="s">
        <v>19</v>
      </c>
      <c r="L860" s="9" t="s">
        <v>20</v>
      </c>
      <c r="M860" s="515"/>
      <c r="N860" s="515"/>
      <c r="O860" s="515"/>
      <c r="P860" s="10"/>
      <c r="Q860" s="516" t="s">
        <v>17</v>
      </c>
      <c r="R860" s="516"/>
      <c r="S860" s="23">
        <f t="shared" ref="S860" si="2451">IF(AND(S858=I858,S858&gt;0.1),1,IF(S858&gt;I858,2,0))</f>
        <v>2</v>
      </c>
      <c r="T860" s="191"/>
    </row>
    <row r="862" spans="1:25" ht="15.75" thickBot="1" x14ac:dyDescent="0.3"/>
    <row r="863" spans="1:25" ht="23.25" x14ac:dyDescent="0.35">
      <c r="A863" s="6"/>
      <c r="B863" s="523" t="s">
        <v>18</v>
      </c>
      <c r="C863" s="523"/>
      <c r="D863" s="524" t="s">
        <v>0</v>
      </c>
      <c r="E863" s="524"/>
      <c r="F863" s="524"/>
      <c r="G863" s="524"/>
      <c r="H863" s="524"/>
      <c r="I863" s="524"/>
      <c r="J863" s="94">
        <v>40</v>
      </c>
      <c r="K863" s="190" t="s">
        <v>1</v>
      </c>
      <c r="L863" s="525" t="s">
        <v>21</v>
      </c>
      <c r="M863" s="525"/>
      <c r="N863" s="525"/>
      <c r="O863" s="526" t="s">
        <v>2</v>
      </c>
      <c r="P863" s="526"/>
      <c r="Q863" s="527">
        <v>43436</v>
      </c>
      <c r="R863" s="528"/>
      <c r="S863" s="528"/>
      <c r="T863" s="191"/>
    </row>
    <row r="864" spans="1:25" ht="24" thickBot="1" x14ac:dyDescent="0.3">
      <c r="A864" s="7"/>
      <c r="B864" s="16"/>
      <c r="C864" s="16"/>
      <c r="D864" s="15"/>
      <c r="E864" s="15"/>
      <c r="F864" s="15"/>
      <c r="G864" s="15"/>
      <c r="H864" s="15"/>
      <c r="I864" s="15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191"/>
    </row>
    <row r="865" spans="1:25" ht="18.75" thickBot="1" x14ac:dyDescent="0.3">
      <c r="A865" s="1" t="s">
        <v>3</v>
      </c>
      <c r="B865" s="535" t="s">
        <v>150</v>
      </c>
      <c r="C865" s="535"/>
      <c r="D865" s="535"/>
      <c r="E865" s="535"/>
      <c r="F865" s="535"/>
      <c r="G865" s="535"/>
      <c r="H865" s="535"/>
      <c r="I865" s="536"/>
      <c r="J865" s="537">
        <f t="shared" ref="J865" si="2452">G881-Q881</f>
        <v>24</v>
      </c>
      <c r="K865" s="11" t="s">
        <v>4</v>
      </c>
      <c r="L865" s="535" t="s">
        <v>169</v>
      </c>
      <c r="M865" s="535"/>
      <c r="N865" s="535"/>
      <c r="O865" s="535"/>
      <c r="P865" s="535"/>
      <c r="Q865" s="535"/>
      <c r="R865" s="535"/>
      <c r="S865" s="536"/>
      <c r="T865" s="191"/>
    </row>
    <row r="866" spans="1:25" ht="15.75" thickBot="1" x14ac:dyDescent="0.3">
      <c r="A866" s="7"/>
      <c r="B866" s="2"/>
      <c r="C866" s="2"/>
      <c r="D866" s="2"/>
      <c r="E866" s="2"/>
      <c r="F866" s="2"/>
      <c r="G866" s="2"/>
      <c r="H866" s="2"/>
      <c r="I866" s="2"/>
      <c r="J866" s="538"/>
      <c r="K866" s="2"/>
      <c r="L866" s="2"/>
      <c r="M866" s="2"/>
      <c r="N866" s="2"/>
      <c r="O866" s="2"/>
      <c r="P866" s="2"/>
      <c r="Q866" s="2"/>
      <c r="R866" s="2"/>
      <c r="S866" s="2"/>
      <c r="T866" s="191"/>
    </row>
    <row r="867" spans="1:25" x14ac:dyDescent="0.25">
      <c r="A867" s="540" t="s">
        <v>5</v>
      </c>
      <c r="B867" s="541"/>
      <c r="C867" s="542" t="s">
        <v>6</v>
      </c>
      <c r="D867" s="544" t="s">
        <v>7</v>
      </c>
      <c r="E867" s="545"/>
      <c r="F867" s="545"/>
      <c r="G867" s="546"/>
      <c r="H867" s="544" t="s">
        <v>8</v>
      </c>
      <c r="I867" s="546"/>
      <c r="J867" s="538"/>
      <c r="K867" s="540" t="s">
        <v>5</v>
      </c>
      <c r="L867" s="541"/>
      <c r="M867" s="542" t="s">
        <v>6</v>
      </c>
      <c r="N867" s="544" t="s">
        <v>7</v>
      </c>
      <c r="O867" s="545"/>
      <c r="P867" s="545"/>
      <c r="Q867" s="546"/>
      <c r="R867" s="544" t="s">
        <v>8</v>
      </c>
      <c r="S867" s="546"/>
      <c r="T867" s="191"/>
    </row>
    <row r="868" spans="1:25" ht="15.75" thickBot="1" x14ac:dyDescent="0.3">
      <c r="A868" s="547"/>
      <c r="B868" s="548"/>
      <c r="C868" s="543"/>
      <c r="D868" s="110" t="s">
        <v>9</v>
      </c>
      <c r="E868" s="111" t="s">
        <v>10</v>
      </c>
      <c r="F868" s="111" t="s">
        <v>11</v>
      </c>
      <c r="G868" s="112" t="s">
        <v>12</v>
      </c>
      <c r="H868" s="113" t="s">
        <v>13</v>
      </c>
      <c r="I868" s="114" t="s">
        <v>14</v>
      </c>
      <c r="J868" s="539"/>
      <c r="K868" s="547"/>
      <c r="L868" s="548"/>
      <c r="M868" s="543"/>
      <c r="N868" s="110" t="s">
        <v>9</v>
      </c>
      <c r="O868" s="111" t="s">
        <v>10</v>
      </c>
      <c r="P868" s="111" t="s">
        <v>11</v>
      </c>
      <c r="Q868" s="112" t="s">
        <v>12</v>
      </c>
      <c r="R868" s="113" t="s">
        <v>13</v>
      </c>
      <c r="S868" s="114" t="s">
        <v>14</v>
      </c>
      <c r="T868" s="191"/>
    </row>
    <row r="869" spans="1:25" ht="15.75" thickBot="1" x14ac:dyDescent="0.3">
      <c r="A869" s="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191"/>
    </row>
    <row r="870" spans="1:25" x14ac:dyDescent="0.25">
      <c r="A870" s="555" t="s">
        <v>192</v>
      </c>
      <c r="B870" s="556"/>
      <c r="C870" s="3">
        <v>1</v>
      </c>
      <c r="D870" s="213">
        <v>86</v>
      </c>
      <c r="E870" s="214">
        <v>43</v>
      </c>
      <c r="F870" s="214">
        <v>1</v>
      </c>
      <c r="G870" s="32">
        <f t="shared" ref="G870:G873" si="2453">D870+E870</f>
        <v>129</v>
      </c>
      <c r="H870" s="33">
        <f t="shared" ref="H870:H873" si="2454">IF(AND(G870=Q870,G870&gt;1),0.5,IF(G870&gt;Q870,1,0))</f>
        <v>0</v>
      </c>
      <c r="I870" s="8"/>
      <c r="J870" s="2"/>
      <c r="K870" s="555" t="s">
        <v>196</v>
      </c>
      <c r="L870" s="556"/>
      <c r="M870" s="3">
        <v>1</v>
      </c>
      <c r="N870" s="213">
        <v>92</v>
      </c>
      <c r="O870" s="214">
        <v>51</v>
      </c>
      <c r="P870" s="214">
        <v>1</v>
      </c>
      <c r="Q870" s="32">
        <f t="shared" ref="Q870" si="2455">SUM(N870:O870)</f>
        <v>143</v>
      </c>
      <c r="R870" s="33">
        <f t="shared" ref="R870:R873" si="2456">IF(AND(Q870=G870,Q870&gt;1),0.5,IF(Q870&gt;G870,1,0))</f>
        <v>1</v>
      </c>
      <c r="S870" s="8"/>
      <c r="U870" s="195" t="s">
        <v>124</v>
      </c>
      <c r="V870" s="195">
        <f t="shared" ref="V870" si="2457">G870</f>
        <v>129</v>
      </c>
      <c r="W870" s="195">
        <f t="shared" ref="W870" si="2458">G871</f>
        <v>120</v>
      </c>
      <c r="X870" s="195">
        <f t="shared" ref="X870" si="2459">G872</f>
        <v>149</v>
      </c>
      <c r="Y870" s="195">
        <f t="shared" ref="Y870" si="2460">G873</f>
        <v>126</v>
      </c>
    </row>
    <row r="871" spans="1:25" x14ac:dyDescent="0.25">
      <c r="A871" s="557"/>
      <c r="B871" s="558"/>
      <c r="C871" s="4">
        <v>2</v>
      </c>
      <c r="D871" s="215">
        <v>85</v>
      </c>
      <c r="E871" s="216">
        <v>35</v>
      </c>
      <c r="F871" s="216">
        <v>4</v>
      </c>
      <c r="G871" s="34">
        <f t="shared" si="2453"/>
        <v>120</v>
      </c>
      <c r="H871" s="35">
        <f t="shared" si="2454"/>
        <v>0</v>
      </c>
      <c r="I871" s="8"/>
      <c r="J871" s="2"/>
      <c r="K871" s="557"/>
      <c r="L871" s="558"/>
      <c r="M871" s="4">
        <v>2</v>
      </c>
      <c r="N871" s="215">
        <v>84</v>
      </c>
      <c r="O871" s="216">
        <v>44</v>
      </c>
      <c r="P871" s="216">
        <v>0</v>
      </c>
      <c r="Q871" s="34">
        <f t="shared" ref="Q871:Q873" si="2461">SUM(N871:O871)</f>
        <v>128</v>
      </c>
      <c r="R871" s="35">
        <f t="shared" si="2456"/>
        <v>1</v>
      </c>
      <c r="S871" s="8"/>
      <c r="U871" s="195" t="s">
        <v>125</v>
      </c>
      <c r="V871" s="195">
        <f t="shared" ref="V871" si="2462">G875</f>
        <v>138</v>
      </c>
      <c r="W871" s="195">
        <f t="shared" ref="W871" si="2463">G876</f>
        <v>126</v>
      </c>
      <c r="X871" s="195">
        <f t="shared" ref="X871" si="2464">G877</f>
        <v>127</v>
      </c>
      <c r="Y871" s="195">
        <f t="shared" ref="Y871" si="2465">G878</f>
        <v>109</v>
      </c>
    </row>
    <row r="872" spans="1:25" ht="15.75" thickBot="1" x14ac:dyDescent="0.3">
      <c r="A872" s="549" t="s">
        <v>193</v>
      </c>
      <c r="B872" s="550"/>
      <c r="C872" s="4">
        <v>3</v>
      </c>
      <c r="D872" s="215">
        <v>96</v>
      </c>
      <c r="E872" s="216">
        <v>53</v>
      </c>
      <c r="F872" s="216">
        <v>2</v>
      </c>
      <c r="G872" s="34">
        <f t="shared" si="2453"/>
        <v>149</v>
      </c>
      <c r="H872" s="35">
        <f t="shared" si="2454"/>
        <v>1</v>
      </c>
      <c r="I872" s="13">
        <f t="shared" ref="I872" si="2466">H874*1000+G874</f>
        <v>1524</v>
      </c>
      <c r="J872" s="2"/>
      <c r="K872" s="549" t="s">
        <v>197</v>
      </c>
      <c r="L872" s="550"/>
      <c r="M872" s="4">
        <v>3</v>
      </c>
      <c r="N872" s="215">
        <v>83</v>
      </c>
      <c r="O872" s="216">
        <v>53</v>
      </c>
      <c r="P872" s="216">
        <v>1</v>
      </c>
      <c r="Q872" s="34">
        <f t="shared" si="2461"/>
        <v>136</v>
      </c>
      <c r="R872" s="35">
        <f t="shared" si="2456"/>
        <v>0</v>
      </c>
      <c r="S872" s="13">
        <f t="shared" ref="S872" si="2467">R874*1000+Q874</f>
        <v>3547</v>
      </c>
      <c r="T872" s="191"/>
      <c r="U872" s="195" t="s">
        <v>126</v>
      </c>
      <c r="V872" s="195">
        <f t="shared" ref="V872" si="2468">Q870</f>
        <v>143</v>
      </c>
      <c r="W872" s="195">
        <f t="shared" ref="W872" si="2469">Q871</f>
        <v>128</v>
      </c>
      <c r="X872" s="195">
        <f t="shared" ref="X872" si="2470">Q872</f>
        <v>136</v>
      </c>
      <c r="Y872" s="195">
        <f t="shared" ref="Y872" si="2471">Q873</f>
        <v>140</v>
      </c>
    </row>
    <row r="873" spans="1:25" x14ac:dyDescent="0.25">
      <c r="A873" s="551"/>
      <c r="B873" s="552"/>
      <c r="C873" s="5">
        <v>4</v>
      </c>
      <c r="D873" s="217">
        <v>92</v>
      </c>
      <c r="E873" s="218">
        <v>34</v>
      </c>
      <c r="F873" s="218">
        <v>2</v>
      </c>
      <c r="G873" s="36">
        <f t="shared" si="2453"/>
        <v>126</v>
      </c>
      <c r="H873" s="35">
        <f t="shared" si="2454"/>
        <v>0</v>
      </c>
      <c r="I873" s="521">
        <f t="shared" ref="I873" si="2472">IF(AND(I872=S872,I872&gt;0.1),1,IF(I872&gt;S872,2,0))</f>
        <v>0</v>
      </c>
      <c r="J873" s="2"/>
      <c r="K873" s="551"/>
      <c r="L873" s="552"/>
      <c r="M873" s="5">
        <v>4</v>
      </c>
      <c r="N873" s="217">
        <v>86</v>
      </c>
      <c r="O873" s="218">
        <v>54</v>
      </c>
      <c r="P873" s="218">
        <v>0</v>
      </c>
      <c r="Q873" s="34">
        <f t="shared" si="2461"/>
        <v>140</v>
      </c>
      <c r="R873" s="39">
        <f t="shared" si="2456"/>
        <v>1</v>
      </c>
      <c r="S873" s="521">
        <f t="shared" ref="S873" si="2473">IF(AND(S872=I872,S872&gt;0.1),1,IF(S872&gt;I872,2,0))</f>
        <v>2</v>
      </c>
      <c r="T873" s="191"/>
      <c r="U873" s="195" t="s">
        <v>127</v>
      </c>
      <c r="V873" s="195">
        <f t="shared" ref="V873" si="2474">Q875</f>
        <v>133</v>
      </c>
      <c r="W873" s="195">
        <f t="shared" ref="W873" si="2475">Q876</f>
        <v>103</v>
      </c>
      <c r="X873" s="195">
        <f t="shared" ref="X873" si="2476">Q877</f>
        <v>105</v>
      </c>
      <c r="Y873" s="195">
        <f t="shared" ref="Y873" si="2477">Q878</f>
        <v>112</v>
      </c>
    </row>
    <row r="874" spans="1:25" ht="16.5" thickBot="1" x14ac:dyDescent="0.3">
      <c r="A874" s="553"/>
      <c r="B874" s="554"/>
      <c r="C874" s="221" t="s">
        <v>12</v>
      </c>
      <c r="D874" s="222">
        <v>359</v>
      </c>
      <c r="E874" s="223">
        <v>165</v>
      </c>
      <c r="F874" s="223">
        <v>9</v>
      </c>
      <c r="G874" s="29">
        <f t="shared" ref="G874:H874" si="2478">SUM(G870:G873)</f>
        <v>524</v>
      </c>
      <c r="H874" s="30">
        <f t="shared" si="2478"/>
        <v>1</v>
      </c>
      <c r="I874" s="522">
        <f t="shared" ref="I874" si="2479">IF(AND(G874=N874,G874&gt;1),1,IF(G874&gt;N874,2,0))</f>
        <v>2</v>
      </c>
      <c r="J874" s="2"/>
      <c r="K874" s="553"/>
      <c r="L874" s="554"/>
      <c r="M874" s="221" t="s">
        <v>12</v>
      </c>
      <c r="N874" s="222">
        <v>345</v>
      </c>
      <c r="O874" s="223">
        <v>202</v>
      </c>
      <c r="P874" s="223">
        <v>2</v>
      </c>
      <c r="Q874" s="31">
        <f t="shared" ref="Q874:R874" si="2480">SUM(Q870:Q873)</f>
        <v>547</v>
      </c>
      <c r="R874" s="30">
        <f t="shared" si="2480"/>
        <v>3</v>
      </c>
      <c r="S874" s="522">
        <f t="shared" ref="S874" si="2481">IF(AND(Q874=J874,Q874&gt;1),1,IF(Q874&gt;J874,2,0))</f>
        <v>2</v>
      </c>
      <c r="T874" s="191"/>
    </row>
    <row r="875" spans="1:25" x14ac:dyDescent="0.25">
      <c r="A875" s="555" t="s">
        <v>194</v>
      </c>
      <c r="B875" s="556"/>
      <c r="C875" s="3">
        <v>1</v>
      </c>
      <c r="D875" s="213">
        <v>94</v>
      </c>
      <c r="E875" s="214">
        <v>44</v>
      </c>
      <c r="F875" s="214">
        <v>2</v>
      </c>
      <c r="G875" s="37">
        <f t="shared" ref="G875" si="2482">SUM(D875:E875)</f>
        <v>138</v>
      </c>
      <c r="H875" s="33">
        <f t="shared" ref="H875:H878" si="2483">IF(AND(G875=Q875,G875&gt;1),0.5,IF(G875&gt;Q875,1,0))</f>
        <v>1</v>
      </c>
      <c r="I875" s="8"/>
      <c r="J875" s="2"/>
      <c r="K875" s="555" t="s">
        <v>198</v>
      </c>
      <c r="L875" s="556"/>
      <c r="M875" s="3">
        <v>1</v>
      </c>
      <c r="N875" s="213">
        <v>79</v>
      </c>
      <c r="O875" s="214">
        <v>54</v>
      </c>
      <c r="P875" s="214">
        <v>1</v>
      </c>
      <c r="Q875" s="32">
        <f t="shared" ref="Q875:Q878" si="2484">N875+O875</f>
        <v>133</v>
      </c>
      <c r="R875" s="33">
        <f t="shared" ref="R875:R878" si="2485">IF(AND(Q875=G875,Q875&gt;1),0.5,IF(Q875&gt;G875,1,0))</f>
        <v>0</v>
      </c>
      <c r="S875" s="8"/>
      <c r="T875" s="191"/>
      <c r="U875" s="200" t="s">
        <v>92</v>
      </c>
      <c r="V875" s="201" t="s">
        <v>93</v>
      </c>
      <c r="W875" s="200" t="s">
        <v>93</v>
      </c>
      <c r="X875" s="201" t="s">
        <v>92</v>
      </c>
    </row>
    <row r="876" spans="1:25" x14ac:dyDescent="0.25">
      <c r="A876" s="557"/>
      <c r="B876" s="558"/>
      <c r="C876" s="4">
        <v>2</v>
      </c>
      <c r="D876" s="215">
        <v>82</v>
      </c>
      <c r="E876" s="216">
        <v>44</v>
      </c>
      <c r="F876" s="216">
        <v>0</v>
      </c>
      <c r="G876" s="34">
        <f t="shared" ref="G876:G878" si="2486">SUM(D876:E876)</f>
        <v>126</v>
      </c>
      <c r="H876" s="35">
        <f t="shared" si="2483"/>
        <v>1</v>
      </c>
      <c r="I876" s="8"/>
      <c r="J876" s="2"/>
      <c r="K876" s="557"/>
      <c r="L876" s="558"/>
      <c r="M876" s="4">
        <v>2</v>
      </c>
      <c r="N876" s="215">
        <v>67</v>
      </c>
      <c r="O876" s="216">
        <v>36</v>
      </c>
      <c r="P876" s="216">
        <v>1</v>
      </c>
      <c r="Q876" s="34">
        <f t="shared" si="2484"/>
        <v>103</v>
      </c>
      <c r="R876" s="35">
        <f t="shared" si="2485"/>
        <v>0</v>
      </c>
      <c r="S876" s="8"/>
      <c r="T876" s="191"/>
      <c r="U876" s="202">
        <f t="shared" ref="U876" si="2487">I881</f>
        <v>4</v>
      </c>
      <c r="V876" s="203">
        <f t="shared" ref="V876" si="2488">S881</f>
        <v>2</v>
      </c>
      <c r="W876" s="202">
        <f t="shared" ref="W876" si="2489">S881</f>
        <v>2</v>
      </c>
      <c r="X876" s="203">
        <f t="shared" ref="X876" si="2490">I881</f>
        <v>4</v>
      </c>
    </row>
    <row r="877" spans="1:25" ht="15.75" thickBot="1" x14ac:dyDescent="0.3">
      <c r="A877" s="549" t="s">
        <v>195</v>
      </c>
      <c r="B877" s="550"/>
      <c r="C877" s="4">
        <v>3</v>
      </c>
      <c r="D877" s="215">
        <v>92</v>
      </c>
      <c r="E877" s="216">
        <v>35</v>
      </c>
      <c r="F877" s="216">
        <v>2</v>
      </c>
      <c r="G877" s="34">
        <f t="shared" si="2486"/>
        <v>127</v>
      </c>
      <c r="H877" s="35">
        <f t="shared" si="2483"/>
        <v>1</v>
      </c>
      <c r="I877" s="13">
        <f t="shared" ref="I877" si="2491">H879*1000+G879</f>
        <v>3500</v>
      </c>
      <c r="J877" s="2"/>
      <c r="K877" s="549" t="s">
        <v>199</v>
      </c>
      <c r="L877" s="550"/>
      <c r="M877" s="4">
        <v>3</v>
      </c>
      <c r="N877" s="215">
        <v>79</v>
      </c>
      <c r="O877" s="216">
        <v>26</v>
      </c>
      <c r="P877" s="216">
        <v>5</v>
      </c>
      <c r="Q877" s="34">
        <f t="shared" si="2484"/>
        <v>105</v>
      </c>
      <c r="R877" s="35">
        <f t="shared" si="2485"/>
        <v>0</v>
      </c>
      <c r="S877" s="13">
        <f t="shared" ref="S877" si="2492">R879*1000+Q879</f>
        <v>1453</v>
      </c>
      <c r="T877" s="191"/>
      <c r="U877" s="202">
        <f t="shared" ref="U877" si="2493">H881</f>
        <v>4</v>
      </c>
      <c r="V877" s="203">
        <f t="shared" ref="V877" si="2494">R881</f>
        <v>4</v>
      </c>
      <c r="W877" s="202">
        <f t="shared" ref="W877" si="2495">R881</f>
        <v>4</v>
      </c>
      <c r="X877" s="203">
        <f t="shared" ref="X877" si="2496">H881</f>
        <v>4</v>
      </c>
    </row>
    <row r="878" spans="1:25" x14ac:dyDescent="0.25">
      <c r="A878" s="551"/>
      <c r="B878" s="552"/>
      <c r="C878" s="5">
        <v>4</v>
      </c>
      <c r="D878" s="217">
        <v>82</v>
      </c>
      <c r="E878" s="218">
        <v>27</v>
      </c>
      <c r="F878" s="218">
        <v>1</v>
      </c>
      <c r="G878" s="38">
        <f t="shared" si="2486"/>
        <v>109</v>
      </c>
      <c r="H878" s="35">
        <f t="shared" si="2483"/>
        <v>0</v>
      </c>
      <c r="I878" s="521">
        <f t="shared" ref="I878" si="2497">IF(AND(I877=S877,I877&gt;0.1),1,IF(I877&gt;S877,2,0))</f>
        <v>2</v>
      </c>
      <c r="J878" s="2"/>
      <c r="K878" s="551"/>
      <c r="L878" s="552"/>
      <c r="M878" s="5">
        <v>4</v>
      </c>
      <c r="N878" s="217">
        <v>76</v>
      </c>
      <c r="O878" s="218">
        <v>36</v>
      </c>
      <c r="P878" s="218">
        <v>2</v>
      </c>
      <c r="Q878" s="34">
        <f t="shared" si="2484"/>
        <v>112</v>
      </c>
      <c r="R878" s="39">
        <f t="shared" si="2485"/>
        <v>1</v>
      </c>
      <c r="S878" s="521">
        <f t="shared" ref="S878" si="2498">IF(AND(S877=I877,S877&gt;0.1),1,IF(S877&gt;I877,2,0))</f>
        <v>0</v>
      </c>
      <c r="T878" s="191"/>
      <c r="U878" s="204">
        <f t="shared" ref="U878" si="2499">G881</f>
        <v>1024</v>
      </c>
      <c r="V878" s="205">
        <f t="shared" ref="V878" si="2500">Q881</f>
        <v>1000</v>
      </c>
      <c r="W878" s="204">
        <f t="shared" ref="W878" si="2501">Q881</f>
        <v>1000</v>
      </c>
      <c r="X878" s="205">
        <f t="shared" ref="X878" si="2502">G881</f>
        <v>1024</v>
      </c>
    </row>
    <row r="879" spans="1:25" ht="16.5" thickBot="1" x14ac:dyDescent="0.3">
      <c r="A879" s="553"/>
      <c r="B879" s="554"/>
      <c r="C879" s="221" t="s">
        <v>12</v>
      </c>
      <c r="D879" s="222">
        <v>350</v>
      </c>
      <c r="E879" s="223">
        <v>150</v>
      </c>
      <c r="F879" s="223">
        <v>5</v>
      </c>
      <c r="G879" s="31">
        <f t="shared" ref="G879:H879" si="2503">SUM(G875:G878)</f>
        <v>500</v>
      </c>
      <c r="H879" s="30">
        <f t="shared" si="2503"/>
        <v>3</v>
      </c>
      <c r="I879" s="522">
        <f t="shared" ref="I879" si="2504">IF(AND(G879=N879,G879&gt;1),1,IF(G879&gt;N879,2,0))</f>
        <v>2</v>
      </c>
      <c r="J879" s="2"/>
      <c r="K879" s="553"/>
      <c r="L879" s="554"/>
      <c r="M879" s="221" t="s">
        <v>12</v>
      </c>
      <c r="N879" s="222">
        <v>301</v>
      </c>
      <c r="O879" s="223">
        <v>152</v>
      </c>
      <c r="P879" s="223">
        <v>9</v>
      </c>
      <c r="Q879" s="40">
        <f t="shared" ref="Q879:R879" si="2505">SUM(Q875:Q878)</f>
        <v>453</v>
      </c>
      <c r="R879" s="30">
        <f t="shared" si="2505"/>
        <v>1</v>
      </c>
      <c r="S879" s="522">
        <f t="shared" ref="S879" si="2506">IF(AND(Q879=X879,Q879&gt;1),1,IF(Q879&gt;X879,2,0))</f>
        <v>2</v>
      </c>
      <c r="T879" s="191"/>
    </row>
    <row r="880" spans="1:25" ht="15.75" thickBot="1" x14ac:dyDescent="0.3">
      <c r="A880" s="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191"/>
    </row>
    <row r="881" spans="1:25" ht="21" thickBot="1" x14ac:dyDescent="0.3">
      <c r="A881" s="17"/>
      <c r="B881" s="18"/>
      <c r="C881" s="19" t="s">
        <v>15</v>
      </c>
      <c r="D881" s="20">
        <f t="shared" ref="D881:H881" si="2507">D874+D879</f>
        <v>709</v>
      </c>
      <c r="E881" s="21">
        <f t="shared" si="2507"/>
        <v>315</v>
      </c>
      <c r="F881" s="21">
        <f t="shared" si="2507"/>
        <v>14</v>
      </c>
      <c r="G881" s="22">
        <f t="shared" si="2507"/>
        <v>1024</v>
      </c>
      <c r="H881" s="22">
        <f t="shared" si="2507"/>
        <v>4</v>
      </c>
      <c r="I881" s="23">
        <f t="shared" ref="I881" si="2508">I873+I878+J881</f>
        <v>4</v>
      </c>
      <c r="J881" s="206">
        <f t="shared" ref="J881" si="2509">IF(AND(G881=Q881,G881&gt;0.1),1,IF(G881&gt;Q881,2,0))</f>
        <v>2</v>
      </c>
      <c r="K881" s="17"/>
      <c r="L881" s="18"/>
      <c r="M881" s="24" t="s">
        <v>15</v>
      </c>
      <c r="N881" s="20">
        <f t="shared" ref="N881:R881" si="2510">N874+N879</f>
        <v>646</v>
      </c>
      <c r="O881" s="21">
        <f t="shared" si="2510"/>
        <v>354</v>
      </c>
      <c r="P881" s="21">
        <f t="shared" si="2510"/>
        <v>11</v>
      </c>
      <c r="Q881" s="22">
        <f t="shared" si="2510"/>
        <v>1000</v>
      </c>
      <c r="R881" s="22">
        <f t="shared" si="2510"/>
        <v>4</v>
      </c>
      <c r="S881" s="25">
        <f t="shared" ref="S881" si="2511">S873+S878+T881</f>
        <v>2</v>
      </c>
      <c r="T881" s="206">
        <f t="shared" ref="T881" si="2512">IF(AND(Q881=G881,Q881&gt;0.1),1,IF(Q881&gt;G881,2,0))</f>
        <v>0</v>
      </c>
    </row>
    <row r="882" spans="1:25" ht="15.75" thickBot="1" x14ac:dyDescent="0.3">
      <c r="A882" s="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191"/>
    </row>
    <row r="883" spans="1:25" ht="21" thickBot="1" x14ac:dyDescent="0.3">
      <c r="A883" s="109" t="s">
        <v>19</v>
      </c>
      <c r="B883" s="9" t="s">
        <v>16</v>
      </c>
      <c r="C883" s="515"/>
      <c r="D883" s="515"/>
      <c r="E883" s="515"/>
      <c r="F883" s="10"/>
      <c r="G883" s="516" t="s">
        <v>17</v>
      </c>
      <c r="H883" s="516"/>
      <c r="I883" s="23">
        <f t="shared" ref="I883" si="2513">IF(AND(I881=S881,I881&gt;0.1),1,IF(I881&gt;S881,2,0))</f>
        <v>2</v>
      </c>
      <c r="J883" s="12"/>
      <c r="K883" s="14" t="s">
        <v>19</v>
      </c>
      <c r="L883" s="9" t="s">
        <v>20</v>
      </c>
      <c r="M883" s="515"/>
      <c r="N883" s="515"/>
      <c r="O883" s="515"/>
      <c r="P883" s="10"/>
      <c r="Q883" s="516" t="s">
        <v>17</v>
      </c>
      <c r="R883" s="516"/>
      <c r="S883" s="23">
        <f t="shared" ref="S883" si="2514">IF(AND(S881=I881,S881&gt;0.1),1,IF(S881&gt;I881,2,0))</f>
        <v>0</v>
      </c>
      <c r="T883" s="191"/>
    </row>
    <row r="884" spans="1:25" ht="23.25" x14ac:dyDescent="0.35">
      <c r="A884" s="6"/>
      <c r="B884" s="523" t="s">
        <v>18</v>
      </c>
      <c r="C884" s="523"/>
      <c r="D884" s="524" t="s">
        <v>0</v>
      </c>
      <c r="E884" s="524"/>
      <c r="F884" s="524"/>
      <c r="G884" s="524"/>
      <c r="H884" s="524"/>
      <c r="I884" s="524"/>
      <c r="J884" s="94">
        <v>41</v>
      </c>
      <c r="K884" s="190" t="s">
        <v>1</v>
      </c>
      <c r="L884" s="525" t="s">
        <v>21</v>
      </c>
      <c r="M884" s="525"/>
      <c r="N884" s="525"/>
      <c r="O884" s="526" t="s">
        <v>2</v>
      </c>
      <c r="P884" s="526"/>
      <c r="Q884" s="527">
        <v>43252</v>
      </c>
      <c r="R884" s="528"/>
      <c r="S884" s="528"/>
      <c r="T884" s="191"/>
    </row>
    <row r="885" spans="1:25" ht="24" thickBot="1" x14ac:dyDescent="0.3">
      <c r="A885" s="7"/>
      <c r="B885" s="16"/>
      <c r="C885" s="16"/>
      <c r="D885" s="15"/>
      <c r="E885" s="15"/>
      <c r="F885" s="15"/>
      <c r="G885" s="15"/>
      <c r="H885" s="15"/>
      <c r="I885" s="15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191"/>
    </row>
    <row r="886" spans="1:25" ht="18.75" thickBot="1" x14ac:dyDescent="0.3">
      <c r="A886" s="1" t="s">
        <v>3</v>
      </c>
      <c r="B886" s="535" t="s">
        <v>185</v>
      </c>
      <c r="C886" s="535"/>
      <c r="D886" s="535"/>
      <c r="E886" s="535"/>
      <c r="F886" s="535"/>
      <c r="G886" s="535"/>
      <c r="H886" s="535"/>
      <c r="I886" s="536"/>
      <c r="J886" s="537">
        <f t="shared" ref="J886" si="2515">G902-Q902</f>
        <v>171</v>
      </c>
      <c r="K886" s="11" t="s">
        <v>4</v>
      </c>
      <c r="L886" s="535" t="s">
        <v>187</v>
      </c>
      <c r="M886" s="535"/>
      <c r="N886" s="535"/>
      <c r="O886" s="535"/>
      <c r="P886" s="535"/>
      <c r="Q886" s="535"/>
      <c r="R886" s="535"/>
      <c r="S886" s="536"/>
      <c r="T886" s="191"/>
    </row>
    <row r="887" spans="1:25" ht="15.75" thickBot="1" x14ac:dyDescent="0.3">
      <c r="A887" s="7"/>
      <c r="B887" s="2"/>
      <c r="C887" s="2"/>
      <c r="D887" s="2"/>
      <c r="E887" s="2"/>
      <c r="F887" s="2"/>
      <c r="G887" s="2"/>
      <c r="H887" s="2"/>
      <c r="I887" s="2"/>
      <c r="J887" s="538"/>
      <c r="K887" s="2"/>
      <c r="L887" s="2"/>
      <c r="M887" s="2"/>
      <c r="N887" s="2"/>
      <c r="O887" s="2"/>
      <c r="P887" s="2"/>
      <c r="Q887" s="2"/>
      <c r="R887" s="2"/>
      <c r="S887" s="2"/>
      <c r="T887" s="191"/>
    </row>
    <row r="888" spans="1:25" x14ac:dyDescent="0.25">
      <c r="A888" s="540" t="s">
        <v>5</v>
      </c>
      <c r="B888" s="541"/>
      <c r="C888" s="542" t="s">
        <v>6</v>
      </c>
      <c r="D888" s="544" t="s">
        <v>7</v>
      </c>
      <c r="E888" s="545"/>
      <c r="F888" s="545"/>
      <c r="G888" s="546"/>
      <c r="H888" s="544" t="s">
        <v>8</v>
      </c>
      <c r="I888" s="546"/>
      <c r="J888" s="538"/>
      <c r="K888" s="540" t="s">
        <v>5</v>
      </c>
      <c r="L888" s="541"/>
      <c r="M888" s="542" t="s">
        <v>6</v>
      </c>
      <c r="N888" s="544" t="s">
        <v>7</v>
      </c>
      <c r="O888" s="545"/>
      <c r="P888" s="545"/>
      <c r="Q888" s="546"/>
      <c r="R888" s="544" t="s">
        <v>8</v>
      </c>
      <c r="S888" s="546"/>
      <c r="T888" s="191"/>
    </row>
    <row r="889" spans="1:25" ht="15.75" thickBot="1" x14ac:dyDescent="0.3">
      <c r="A889" s="547"/>
      <c r="B889" s="548"/>
      <c r="C889" s="543"/>
      <c r="D889" s="110" t="s">
        <v>9</v>
      </c>
      <c r="E889" s="111" t="s">
        <v>10</v>
      </c>
      <c r="F889" s="111" t="s">
        <v>11</v>
      </c>
      <c r="G889" s="112" t="s">
        <v>12</v>
      </c>
      <c r="H889" s="113" t="s">
        <v>13</v>
      </c>
      <c r="I889" s="114" t="s">
        <v>14</v>
      </c>
      <c r="J889" s="539"/>
      <c r="K889" s="547"/>
      <c r="L889" s="548"/>
      <c r="M889" s="543"/>
      <c r="N889" s="110" t="s">
        <v>9</v>
      </c>
      <c r="O889" s="111" t="s">
        <v>10</v>
      </c>
      <c r="P889" s="111" t="s">
        <v>11</v>
      </c>
      <c r="Q889" s="112" t="s">
        <v>12</v>
      </c>
      <c r="R889" s="113" t="s">
        <v>13</v>
      </c>
      <c r="S889" s="114" t="s">
        <v>14</v>
      </c>
      <c r="T889" s="191"/>
    </row>
    <row r="890" spans="1:25" ht="15.75" thickBot="1" x14ac:dyDescent="0.3">
      <c r="A890" s="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191"/>
    </row>
    <row r="891" spans="1:25" x14ac:dyDescent="0.25">
      <c r="A891" s="555" t="s">
        <v>216</v>
      </c>
      <c r="B891" s="556"/>
      <c r="C891" s="3">
        <v>1</v>
      </c>
      <c r="D891" s="213">
        <v>93</v>
      </c>
      <c r="E891" s="214">
        <v>44</v>
      </c>
      <c r="F891" s="214">
        <v>1</v>
      </c>
      <c r="G891" s="32">
        <f t="shared" ref="G891:G894" si="2516">D891+E891</f>
        <v>137</v>
      </c>
      <c r="H891" s="33">
        <f t="shared" ref="H891:H894" si="2517">IF(AND(G891=Q891,G891&gt;1),0.5,IF(G891&gt;Q891,1,0))</f>
        <v>1</v>
      </c>
      <c r="I891" s="8"/>
      <c r="J891" s="2"/>
      <c r="K891" s="555" t="s">
        <v>202</v>
      </c>
      <c r="L891" s="556"/>
      <c r="M891" s="3">
        <v>1</v>
      </c>
      <c r="N891" s="213">
        <v>81</v>
      </c>
      <c r="O891" s="214">
        <v>36</v>
      </c>
      <c r="P891" s="214">
        <v>4</v>
      </c>
      <c r="Q891" s="32">
        <f t="shared" ref="Q891" si="2518">SUM(N891:O891)</f>
        <v>117</v>
      </c>
      <c r="R891" s="33">
        <f t="shared" ref="R891:R894" si="2519">IF(AND(Q891=G891,Q891&gt;1),0.5,IF(Q891&gt;G891,1,0))</f>
        <v>0</v>
      </c>
      <c r="S891" s="8"/>
      <c r="U891" s="195" t="s">
        <v>124</v>
      </c>
      <c r="V891" s="195">
        <f t="shared" ref="V891" si="2520">G891</f>
        <v>137</v>
      </c>
      <c r="W891" s="195">
        <f t="shared" ref="W891" si="2521">G892</f>
        <v>129</v>
      </c>
      <c r="X891" s="195">
        <f t="shared" ref="X891" si="2522">G893</f>
        <v>124</v>
      </c>
      <c r="Y891" s="195">
        <f t="shared" ref="Y891" si="2523">G894</f>
        <v>135</v>
      </c>
    </row>
    <row r="892" spans="1:25" x14ac:dyDescent="0.25">
      <c r="A892" s="557"/>
      <c r="B892" s="558"/>
      <c r="C892" s="4">
        <v>2</v>
      </c>
      <c r="D892" s="215">
        <v>85</v>
      </c>
      <c r="E892" s="216">
        <v>44</v>
      </c>
      <c r="F892" s="216">
        <v>2</v>
      </c>
      <c r="G892" s="34">
        <f t="shared" si="2516"/>
        <v>129</v>
      </c>
      <c r="H892" s="35">
        <f t="shared" si="2517"/>
        <v>1</v>
      </c>
      <c r="I892" s="8"/>
      <c r="J892" s="2"/>
      <c r="K892" s="557"/>
      <c r="L892" s="558"/>
      <c r="M892" s="4">
        <v>2</v>
      </c>
      <c r="N892" s="215">
        <v>73</v>
      </c>
      <c r="O892" s="216">
        <v>35</v>
      </c>
      <c r="P892" s="216">
        <v>1</v>
      </c>
      <c r="Q892" s="34">
        <f t="shared" ref="Q892:Q894" si="2524">SUM(N892:O892)</f>
        <v>108</v>
      </c>
      <c r="R892" s="35">
        <f t="shared" si="2519"/>
        <v>0</v>
      </c>
      <c r="S892" s="8"/>
      <c r="U892" s="195" t="s">
        <v>125</v>
      </c>
      <c r="V892" s="195">
        <f t="shared" ref="V892" si="2525">G896</f>
        <v>128</v>
      </c>
      <c r="W892" s="195">
        <f t="shared" ref="W892" si="2526">G897</f>
        <v>122</v>
      </c>
      <c r="X892" s="195">
        <f t="shared" ref="X892" si="2527">G898</f>
        <v>137</v>
      </c>
      <c r="Y892" s="195">
        <f t="shared" ref="Y892" si="2528">G899</f>
        <v>131</v>
      </c>
    </row>
    <row r="893" spans="1:25" ht="15.75" thickBot="1" x14ac:dyDescent="0.3">
      <c r="A893" s="549" t="s">
        <v>217</v>
      </c>
      <c r="B893" s="550"/>
      <c r="C893" s="4">
        <v>3</v>
      </c>
      <c r="D893" s="215">
        <v>91</v>
      </c>
      <c r="E893" s="216">
        <v>33</v>
      </c>
      <c r="F893" s="216">
        <v>1</v>
      </c>
      <c r="G893" s="34">
        <f t="shared" si="2516"/>
        <v>124</v>
      </c>
      <c r="H893" s="35">
        <f t="shared" si="2517"/>
        <v>1</v>
      </c>
      <c r="I893" s="13">
        <f t="shared" ref="I893" si="2529">H895*1000+G895</f>
        <v>4525</v>
      </c>
      <c r="J893" s="2"/>
      <c r="K893" s="549" t="s">
        <v>203</v>
      </c>
      <c r="L893" s="550"/>
      <c r="M893" s="4">
        <v>3</v>
      </c>
      <c r="N893" s="215">
        <v>79</v>
      </c>
      <c r="O893" s="216">
        <v>35</v>
      </c>
      <c r="P893" s="216">
        <v>2</v>
      </c>
      <c r="Q893" s="34">
        <f t="shared" si="2524"/>
        <v>114</v>
      </c>
      <c r="R893" s="35">
        <f t="shared" si="2519"/>
        <v>0</v>
      </c>
      <c r="S893" s="13">
        <f t="shared" ref="S893" si="2530">R895*1000+Q895</f>
        <v>455</v>
      </c>
      <c r="T893" s="191"/>
      <c r="U893" s="195" t="s">
        <v>126</v>
      </c>
      <c r="V893" s="195">
        <f t="shared" ref="V893" si="2531">Q891</f>
        <v>117</v>
      </c>
      <c r="W893" s="195">
        <f t="shared" ref="W893" si="2532">Q892</f>
        <v>108</v>
      </c>
      <c r="X893" s="195">
        <f t="shared" ref="X893" si="2533">Q893</f>
        <v>114</v>
      </c>
      <c r="Y893" s="195">
        <f t="shared" ref="Y893" si="2534">Q894</f>
        <v>116</v>
      </c>
    </row>
    <row r="894" spans="1:25" x14ac:dyDescent="0.25">
      <c r="A894" s="551"/>
      <c r="B894" s="552"/>
      <c r="C894" s="5">
        <v>4</v>
      </c>
      <c r="D894" s="217">
        <v>81</v>
      </c>
      <c r="E894" s="218">
        <v>54</v>
      </c>
      <c r="F894" s="218">
        <v>1</v>
      </c>
      <c r="G894" s="36">
        <f t="shared" si="2516"/>
        <v>135</v>
      </c>
      <c r="H894" s="35">
        <f t="shared" si="2517"/>
        <v>1</v>
      </c>
      <c r="I894" s="521">
        <f t="shared" ref="I894" si="2535">IF(AND(I893=S893,I893&gt;0.1),1,IF(I893&gt;S893,2,0))</f>
        <v>2</v>
      </c>
      <c r="J894" s="2"/>
      <c r="K894" s="551"/>
      <c r="L894" s="552"/>
      <c r="M894" s="5">
        <v>4</v>
      </c>
      <c r="N894" s="217">
        <v>83</v>
      </c>
      <c r="O894" s="218">
        <v>33</v>
      </c>
      <c r="P894" s="218">
        <v>4</v>
      </c>
      <c r="Q894" s="34">
        <f t="shared" si="2524"/>
        <v>116</v>
      </c>
      <c r="R894" s="39">
        <f t="shared" si="2519"/>
        <v>0</v>
      </c>
      <c r="S894" s="521">
        <f t="shared" ref="S894" si="2536">IF(AND(S893=I893,S893&gt;0.1),1,IF(S893&gt;I893,2,0))</f>
        <v>0</v>
      </c>
      <c r="T894" s="191"/>
      <c r="U894" s="195" t="s">
        <v>127</v>
      </c>
      <c r="V894" s="195">
        <f t="shared" ref="V894" si="2537">Q896</f>
        <v>107</v>
      </c>
      <c r="W894" s="195">
        <f t="shared" ref="W894" si="2538">Q897</f>
        <v>95</v>
      </c>
      <c r="X894" s="195">
        <f t="shared" ref="X894" si="2539">Q898</f>
        <v>109</v>
      </c>
      <c r="Y894" s="195">
        <f t="shared" ref="Y894" si="2540">Q899</f>
        <v>106</v>
      </c>
    </row>
    <row r="895" spans="1:25" ht="16.5" thickBot="1" x14ac:dyDescent="0.3">
      <c r="A895" s="553"/>
      <c r="B895" s="554"/>
      <c r="C895" s="221" t="s">
        <v>12</v>
      </c>
      <c r="D895" s="222">
        <v>350</v>
      </c>
      <c r="E895" s="223">
        <v>175</v>
      </c>
      <c r="F895" s="223">
        <v>5</v>
      </c>
      <c r="G895" s="29">
        <f t="shared" ref="G895:H895" si="2541">SUM(G891:G894)</f>
        <v>525</v>
      </c>
      <c r="H895" s="30">
        <f t="shared" si="2541"/>
        <v>4</v>
      </c>
      <c r="I895" s="522">
        <f t="shared" ref="I895" si="2542">IF(AND(G895=N895,G895&gt;1),1,IF(G895&gt;N895,2,0))</f>
        <v>2</v>
      </c>
      <c r="J895" s="2"/>
      <c r="K895" s="553"/>
      <c r="L895" s="554"/>
      <c r="M895" s="221" t="s">
        <v>12</v>
      </c>
      <c r="N895" s="222">
        <v>316</v>
      </c>
      <c r="O895" s="223">
        <v>139</v>
      </c>
      <c r="P895" s="223">
        <v>11</v>
      </c>
      <c r="Q895" s="31">
        <f t="shared" ref="Q895:R895" si="2543">SUM(Q891:Q894)</f>
        <v>455</v>
      </c>
      <c r="R895" s="30">
        <f t="shared" si="2543"/>
        <v>0</v>
      </c>
      <c r="S895" s="522">
        <f t="shared" ref="S895" si="2544">IF(AND(Q895=J895,Q895&gt;1),1,IF(Q895&gt;J895,2,0))</f>
        <v>2</v>
      </c>
      <c r="T895" s="191"/>
    </row>
    <row r="896" spans="1:25" x14ac:dyDescent="0.25">
      <c r="A896" s="555" t="s">
        <v>218</v>
      </c>
      <c r="B896" s="556"/>
      <c r="C896" s="3">
        <v>1</v>
      </c>
      <c r="D896" s="213">
        <v>92</v>
      </c>
      <c r="E896" s="214">
        <v>36</v>
      </c>
      <c r="F896" s="214">
        <v>1</v>
      </c>
      <c r="G896" s="37">
        <f t="shared" ref="G896" si="2545">SUM(D896:E896)</f>
        <v>128</v>
      </c>
      <c r="H896" s="33">
        <f t="shared" ref="H896:H899" si="2546">IF(AND(G896=Q896,G896&gt;1),0.5,IF(G896&gt;Q896,1,0))</f>
        <v>1</v>
      </c>
      <c r="I896" s="8"/>
      <c r="J896" s="2"/>
      <c r="K896" s="555" t="s">
        <v>200</v>
      </c>
      <c r="L896" s="556"/>
      <c r="M896" s="3">
        <v>1</v>
      </c>
      <c r="N896" s="213">
        <v>76</v>
      </c>
      <c r="O896" s="214">
        <v>31</v>
      </c>
      <c r="P896" s="214">
        <v>4</v>
      </c>
      <c r="Q896" s="32">
        <f t="shared" ref="Q896:Q899" si="2547">N896+O896</f>
        <v>107</v>
      </c>
      <c r="R896" s="33">
        <f t="shared" ref="R896:R899" si="2548">IF(AND(Q896=G896,Q896&gt;1),0.5,IF(Q896&gt;G896,1,0))</f>
        <v>0</v>
      </c>
      <c r="S896" s="8"/>
      <c r="T896" s="191"/>
      <c r="U896" s="200" t="s">
        <v>92</v>
      </c>
      <c r="V896" s="201" t="s">
        <v>93</v>
      </c>
      <c r="W896" s="200" t="s">
        <v>93</v>
      </c>
      <c r="X896" s="201" t="s">
        <v>92</v>
      </c>
    </row>
    <row r="897" spans="1:24" x14ac:dyDescent="0.25">
      <c r="A897" s="557"/>
      <c r="B897" s="558"/>
      <c r="C897" s="4">
        <v>2</v>
      </c>
      <c r="D897" s="215">
        <v>78</v>
      </c>
      <c r="E897" s="216">
        <v>44</v>
      </c>
      <c r="F897" s="216">
        <v>0</v>
      </c>
      <c r="G897" s="34">
        <f t="shared" ref="G897:G899" si="2549">SUM(D897:E897)</f>
        <v>122</v>
      </c>
      <c r="H897" s="35">
        <f t="shared" si="2546"/>
        <v>1</v>
      </c>
      <c r="I897" s="8"/>
      <c r="J897" s="2"/>
      <c r="K897" s="557"/>
      <c r="L897" s="558"/>
      <c r="M897" s="4">
        <v>2</v>
      </c>
      <c r="N897" s="215">
        <v>70</v>
      </c>
      <c r="O897" s="216">
        <v>25</v>
      </c>
      <c r="P897" s="216">
        <v>5</v>
      </c>
      <c r="Q897" s="34">
        <f t="shared" si="2547"/>
        <v>95</v>
      </c>
      <c r="R897" s="35">
        <f t="shared" si="2548"/>
        <v>0</v>
      </c>
      <c r="S897" s="8"/>
      <c r="T897" s="191"/>
      <c r="U897" s="202">
        <f t="shared" ref="U897" si="2550">I902</f>
        <v>6</v>
      </c>
      <c r="V897" s="203">
        <f t="shared" ref="V897" si="2551">S902</f>
        <v>0</v>
      </c>
      <c r="W897" s="202">
        <f t="shared" ref="W897" si="2552">S902</f>
        <v>0</v>
      </c>
      <c r="X897" s="203">
        <f t="shared" ref="X897" si="2553">I902</f>
        <v>6</v>
      </c>
    </row>
    <row r="898" spans="1:24" ht="15.75" thickBot="1" x14ac:dyDescent="0.3">
      <c r="A898" s="549" t="s">
        <v>219</v>
      </c>
      <c r="B898" s="550"/>
      <c r="C898" s="4">
        <v>3</v>
      </c>
      <c r="D898" s="215">
        <v>93</v>
      </c>
      <c r="E898" s="216">
        <v>44</v>
      </c>
      <c r="F898" s="216">
        <v>1</v>
      </c>
      <c r="G898" s="34">
        <f t="shared" si="2549"/>
        <v>137</v>
      </c>
      <c r="H898" s="35">
        <f t="shared" si="2546"/>
        <v>1</v>
      </c>
      <c r="I898" s="13">
        <f t="shared" ref="I898" si="2554">H900*1000+G900</f>
        <v>4518</v>
      </c>
      <c r="J898" s="2"/>
      <c r="K898" s="549" t="s">
        <v>201</v>
      </c>
      <c r="L898" s="550"/>
      <c r="M898" s="4">
        <v>3</v>
      </c>
      <c r="N898" s="215">
        <v>75</v>
      </c>
      <c r="O898" s="216">
        <v>34</v>
      </c>
      <c r="P898" s="216">
        <v>3</v>
      </c>
      <c r="Q898" s="34">
        <f t="shared" si="2547"/>
        <v>109</v>
      </c>
      <c r="R898" s="35">
        <f t="shared" si="2548"/>
        <v>0</v>
      </c>
      <c r="S898" s="13">
        <f t="shared" ref="S898" si="2555">R900*1000+Q900</f>
        <v>417</v>
      </c>
      <c r="T898" s="191"/>
      <c r="U898" s="202">
        <f t="shared" ref="U898" si="2556">H902</f>
        <v>8</v>
      </c>
      <c r="V898" s="203">
        <f t="shared" ref="V898" si="2557">R902</f>
        <v>0</v>
      </c>
      <c r="W898" s="202">
        <f t="shared" ref="W898" si="2558">R902</f>
        <v>0</v>
      </c>
      <c r="X898" s="203">
        <f t="shared" ref="X898" si="2559">H902</f>
        <v>8</v>
      </c>
    </row>
    <row r="899" spans="1:24" x14ac:dyDescent="0.25">
      <c r="A899" s="551"/>
      <c r="B899" s="552"/>
      <c r="C899" s="5">
        <v>4</v>
      </c>
      <c r="D899" s="217">
        <v>95</v>
      </c>
      <c r="E899" s="218">
        <v>36</v>
      </c>
      <c r="F899" s="218">
        <v>1</v>
      </c>
      <c r="G899" s="38">
        <f t="shared" si="2549"/>
        <v>131</v>
      </c>
      <c r="H899" s="35">
        <f t="shared" si="2546"/>
        <v>1</v>
      </c>
      <c r="I899" s="521">
        <f t="shared" ref="I899" si="2560">IF(AND(I898=S898,I898&gt;0.1),1,IF(I898&gt;S898,2,0))</f>
        <v>2</v>
      </c>
      <c r="J899" s="2"/>
      <c r="K899" s="551"/>
      <c r="L899" s="552"/>
      <c r="M899" s="5">
        <v>4</v>
      </c>
      <c r="N899" s="217">
        <v>82</v>
      </c>
      <c r="O899" s="218">
        <v>24</v>
      </c>
      <c r="P899" s="218">
        <v>6</v>
      </c>
      <c r="Q899" s="34">
        <f t="shared" si="2547"/>
        <v>106</v>
      </c>
      <c r="R899" s="39">
        <f t="shared" si="2548"/>
        <v>0</v>
      </c>
      <c r="S899" s="521">
        <f t="shared" ref="S899" si="2561">IF(AND(S898=I898,S898&gt;0.1),1,IF(S898&gt;I898,2,0))</f>
        <v>0</v>
      </c>
      <c r="T899" s="191"/>
      <c r="U899" s="204">
        <f t="shared" ref="U899" si="2562">G902</f>
        <v>1043</v>
      </c>
      <c r="V899" s="205">
        <f t="shared" ref="V899" si="2563">Q902</f>
        <v>872</v>
      </c>
      <c r="W899" s="204">
        <f t="shared" ref="W899" si="2564">Q902</f>
        <v>872</v>
      </c>
      <c r="X899" s="205">
        <f t="shared" ref="X899" si="2565">G902</f>
        <v>1043</v>
      </c>
    </row>
    <row r="900" spans="1:24" ht="16.5" thickBot="1" x14ac:dyDescent="0.3">
      <c r="A900" s="553"/>
      <c r="B900" s="554"/>
      <c r="C900" s="221" t="s">
        <v>12</v>
      </c>
      <c r="D900" s="222">
        <v>358</v>
      </c>
      <c r="E900" s="223">
        <v>160</v>
      </c>
      <c r="F900" s="223">
        <v>3</v>
      </c>
      <c r="G900" s="31">
        <f t="shared" ref="G900:H900" si="2566">SUM(G896:G899)</f>
        <v>518</v>
      </c>
      <c r="H900" s="30">
        <f t="shared" si="2566"/>
        <v>4</v>
      </c>
      <c r="I900" s="522">
        <f t="shared" ref="I900" si="2567">IF(AND(G900=N900,G900&gt;1),1,IF(G900&gt;N900,2,0))</f>
        <v>2</v>
      </c>
      <c r="J900" s="2"/>
      <c r="K900" s="553"/>
      <c r="L900" s="554"/>
      <c r="M900" s="221" t="s">
        <v>12</v>
      </c>
      <c r="N900" s="222">
        <v>303</v>
      </c>
      <c r="O900" s="223">
        <v>114</v>
      </c>
      <c r="P900" s="223">
        <v>18</v>
      </c>
      <c r="Q900" s="40">
        <f t="shared" ref="Q900:R900" si="2568">SUM(Q896:Q899)</f>
        <v>417</v>
      </c>
      <c r="R900" s="30">
        <f t="shared" si="2568"/>
        <v>0</v>
      </c>
      <c r="S900" s="522">
        <f t="shared" ref="S900" si="2569">IF(AND(Q900=X900,Q900&gt;1),1,IF(Q900&gt;X900,2,0))</f>
        <v>2</v>
      </c>
      <c r="T900" s="191"/>
    </row>
    <row r="901" spans="1:24" ht="15.75" thickBot="1" x14ac:dyDescent="0.3">
      <c r="A901" s="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191"/>
    </row>
    <row r="902" spans="1:24" ht="21" thickBot="1" x14ac:dyDescent="0.3">
      <c r="A902" s="17"/>
      <c r="B902" s="18"/>
      <c r="C902" s="19" t="s">
        <v>15</v>
      </c>
      <c r="D902" s="20">
        <f t="shared" ref="D902:H902" si="2570">D895+D900</f>
        <v>708</v>
      </c>
      <c r="E902" s="21">
        <f t="shared" si="2570"/>
        <v>335</v>
      </c>
      <c r="F902" s="21">
        <f t="shared" si="2570"/>
        <v>8</v>
      </c>
      <c r="G902" s="22">
        <f t="shared" si="2570"/>
        <v>1043</v>
      </c>
      <c r="H902" s="22">
        <f t="shared" si="2570"/>
        <v>8</v>
      </c>
      <c r="I902" s="23">
        <f t="shared" ref="I902" si="2571">I894+I899+J902</f>
        <v>6</v>
      </c>
      <c r="J902" s="206">
        <f t="shared" ref="J902" si="2572">IF(AND(G902=Q902,G902&gt;0.1),1,IF(G902&gt;Q902,2,0))</f>
        <v>2</v>
      </c>
      <c r="K902" s="17"/>
      <c r="L902" s="18"/>
      <c r="M902" s="24" t="s">
        <v>15</v>
      </c>
      <c r="N902" s="20">
        <f t="shared" ref="N902:R902" si="2573">N895+N900</f>
        <v>619</v>
      </c>
      <c r="O902" s="21">
        <f t="shared" si="2573"/>
        <v>253</v>
      </c>
      <c r="P902" s="21">
        <f t="shared" si="2573"/>
        <v>29</v>
      </c>
      <c r="Q902" s="22">
        <f t="shared" si="2573"/>
        <v>872</v>
      </c>
      <c r="R902" s="22">
        <f t="shared" si="2573"/>
        <v>0</v>
      </c>
      <c r="S902" s="25">
        <f t="shared" ref="S902" si="2574">S894+S899+T902</f>
        <v>0</v>
      </c>
      <c r="T902" s="206">
        <f t="shared" ref="T902" si="2575">IF(AND(Q902=G902,Q902&gt;0.1),1,IF(Q902&gt;G902,2,0))</f>
        <v>0</v>
      </c>
    </row>
    <row r="903" spans="1:24" ht="15.75" thickBot="1" x14ac:dyDescent="0.3">
      <c r="A903" s="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191"/>
    </row>
    <row r="904" spans="1:24" ht="21" thickBot="1" x14ac:dyDescent="0.3">
      <c r="A904" s="109" t="s">
        <v>19</v>
      </c>
      <c r="B904" s="9" t="s">
        <v>16</v>
      </c>
      <c r="C904" s="515"/>
      <c r="D904" s="515"/>
      <c r="E904" s="515"/>
      <c r="F904" s="10"/>
      <c r="G904" s="516" t="s">
        <v>17</v>
      </c>
      <c r="H904" s="516"/>
      <c r="I904" s="23">
        <f t="shared" ref="I904" si="2576">IF(AND(I902=S902,I902&gt;0.1),1,IF(I902&gt;S902,2,0))</f>
        <v>2</v>
      </c>
      <c r="J904" s="12"/>
      <c r="K904" s="14" t="s">
        <v>19</v>
      </c>
      <c r="L904" s="9" t="s">
        <v>20</v>
      </c>
      <c r="M904" s="515"/>
      <c r="N904" s="515"/>
      <c r="O904" s="515"/>
      <c r="P904" s="10"/>
      <c r="Q904" s="516" t="s">
        <v>17</v>
      </c>
      <c r="R904" s="516"/>
      <c r="S904" s="23">
        <f t="shared" ref="S904" si="2577">IF(AND(S902=I902,S902&gt;0.1),1,IF(S902&gt;I902,2,0))</f>
        <v>0</v>
      </c>
      <c r="T904" s="191"/>
    </row>
    <row r="906" spans="1:24" ht="15.75" thickBot="1" x14ac:dyDescent="0.3"/>
    <row r="907" spans="1:24" ht="23.25" x14ac:dyDescent="0.35">
      <c r="A907" s="6"/>
      <c r="B907" s="523" t="s">
        <v>18</v>
      </c>
      <c r="C907" s="523"/>
      <c r="D907" s="524" t="s">
        <v>0</v>
      </c>
      <c r="E907" s="524"/>
      <c r="F907" s="524"/>
      <c r="G907" s="524"/>
      <c r="H907" s="524"/>
      <c r="I907" s="524"/>
      <c r="J907" s="94">
        <v>42</v>
      </c>
      <c r="K907" s="190" t="s">
        <v>1</v>
      </c>
      <c r="L907" s="525" t="s">
        <v>21</v>
      </c>
      <c r="M907" s="525"/>
      <c r="N907" s="525"/>
      <c r="O907" s="526" t="s">
        <v>2</v>
      </c>
      <c r="P907" s="526"/>
      <c r="Q907" s="527">
        <v>43234</v>
      </c>
      <c r="R907" s="528"/>
      <c r="S907" s="528"/>
      <c r="T907" s="191"/>
    </row>
    <row r="908" spans="1:24" ht="24" thickBot="1" x14ac:dyDescent="0.3">
      <c r="A908" s="7"/>
      <c r="B908" s="16"/>
      <c r="C908" s="16"/>
      <c r="D908" s="15"/>
      <c r="E908" s="15"/>
      <c r="F908" s="15"/>
      <c r="G908" s="15"/>
      <c r="H908" s="15"/>
      <c r="I908" s="15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191"/>
    </row>
    <row r="909" spans="1:24" ht="18.75" thickBot="1" x14ac:dyDescent="0.3">
      <c r="A909" s="1" t="s">
        <v>3</v>
      </c>
      <c r="B909" s="535" t="s">
        <v>120</v>
      </c>
      <c r="C909" s="535"/>
      <c r="D909" s="535"/>
      <c r="E909" s="535"/>
      <c r="F909" s="535"/>
      <c r="G909" s="535"/>
      <c r="H909" s="535"/>
      <c r="I909" s="536"/>
      <c r="J909" s="537">
        <f t="shared" ref="J909" si="2578">G925-Q925</f>
        <v>-4</v>
      </c>
      <c r="K909" s="11" t="s">
        <v>4</v>
      </c>
      <c r="L909" s="535" t="s">
        <v>149</v>
      </c>
      <c r="M909" s="535"/>
      <c r="N909" s="535"/>
      <c r="O909" s="535"/>
      <c r="P909" s="535"/>
      <c r="Q909" s="535"/>
      <c r="R909" s="535"/>
      <c r="S909" s="536"/>
      <c r="T909" s="191"/>
    </row>
    <row r="910" spans="1:24" ht="15.75" thickBot="1" x14ac:dyDescent="0.3">
      <c r="A910" s="7"/>
      <c r="B910" s="2"/>
      <c r="C910" s="2"/>
      <c r="D910" s="2"/>
      <c r="E910" s="2"/>
      <c r="F910" s="2"/>
      <c r="G910" s="2"/>
      <c r="H910" s="2"/>
      <c r="I910" s="2"/>
      <c r="J910" s="538"/>
      <c r="K910" s="2"/>
      <c r="L910" s="2"/>
      <c r="M910" s="2"/>
      <c r="N910" s="2"/>
      <c r="O910" s="2"/>
      <c r="P910" s="2"/>
      <c r="Q910" s="2"/>
      <c r="R910" s="2"/>
      <c r="S910" s="2"/>
      <c r="T910" s="191"/>
    </row>
    <row r="911" spans="1:24" x14ac:dyDescent="0.25">
      <c r="A911" s="540" t="s">
        <v>5</v>
      </c>
      <c r="B911" s="541"/>
      <c r="C911" s="542" t="s">
        <v>6</v>
      </c>
      <c r="D911" s="544" t="s">
        <v>7</v>
      </c>
      <c r="E911" s="545"/>
      <c r="F911" s="545"/>
      <c r="G911" s="546"/>
      <c r="H911" s="544" t="s">
        <v>8</v>
      </c>
      <c r="I911" s="546"/>
      <c r="J911" s="538"/>
      <c r="K911" s="540" t="s">
        <v>5</v>
      </c>
      <c r="L911" s="541"/>
      <c r="M911" s="542" t="s">
        <v>6</v>
      </c>
      <c r="N911" s="544" t="s">
        <v>7</v>
      </c>
      <c r="O911" s="545"/>
      <c r="P911" s="545"/>
      <c r="Q911" s="546"/>
      <c r="R911" s="544" t="s">
        <v>8</v>
      </c>
      <c r="S911" s="546"/>
      <c r="T911" s="191"/>
    </row>
    <row r="912" spans="1:24" ht="15.75" thickBot="1" x14ac:dyDescent="0.3">
      <c r="A912" s="547"/>
      <c r="B912" s="548"/>
      <c r="C912" s="543"/>
      <c r="D912" s="110" t="s">
        <v>9</v>
      </c>
      <c r="E912" s="111" t="s">
        <v>10</v>
      </c>
      <c r="F912" s="111" t="s">
        <v>11</v>
      </c>
      <c r="G912" s="112" t="s">
        <v>12</v>
      </c>
      <c r="H912" s="113" t="s">
        <v>13</v>
      </c>
      <c r="I912" s="114" t="s">
        <v>14</v>
      </c>
      <c r="J912" s="539"/>
      <c r="K912" s="547"/>
      <c r="L912" s="548"/>
      <c r="M912" s="543"/>
      <c r="N912" s="110" t="s">
        <v>9</v>
      </c>
      <c r="O912" s="111" t="s">
        <v>10</v>
      </c>
      <c r="P912" s="111" t="s">
        <v>11</v>
      </c>
      <c r="Q912" s="112" t="s">
        <v>12</v>
      </c>
      <c r="R912" s="113" t="s">
        <v>13</v>
      </c>
      <c r="S912" s="114" t="s">
        <v>14</v>
      </c>
      <c r="T912" s="191"/>
    </row>
    <row r="913" spans="1:25" ht="15.75" thickBot="1" x14ac:dyDescent="0.3">
      <c r="A913" s="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191"/>
    </row>
    <row r="914" spans="1:25" x14ac:dyDescent="0.25">
      <c r="A914" s="555" t="s">
        <v>208</v>
      </c>
      <c r="B914" s="556"/>
      <c r="C914" s="3">
        <v>1</v>
      </c>
      <c r="D914" s="213">
        <v>89</v>
      </c>
      <c r="E914" s="214">
        <v>30</v>
      </c>
      <c r="F914" s="214">
        <v>2</v>
      </c>
      <c r="G914" s="32">
        <f t="shared" ref="G914:G917" si="2579">D914+E914</f>
        <v>119</v>
      </c>
      <c r="H914" s="33">
        <f t="shared" ref="H914:H917" si="2580">IF(AND(G914=Q914,G914&gt;1),0.5,IF(G914&gt;Q914,1,0))</f>
        <v>1</v>
      </c>
      <c r="I914" s="8"/>
      <c r="J914" s="2"/>
      <c r="K914" s="555" t="s">
        <v>251</v>
      </c>
      <c r="L914" s="556"/>
      <c r="M914" s="3">
        <v>1</v>
      </c>
      <c r="N914" s="213">
        <v>81</v>
      </c>
      <c r="O914" s="214">
        <v>27</v>
      </c>
      <c r="P914" s="214">
        <v>3</v>
      </c>
      <c r="Q914" s="32">
        <f t="shared" ref="Q914" si="2581">SUM(N914:O914)</f>
        <v>108</v>
      </c>
      <c r="R914" s="33">
        <f t="shared" ref="R914:R917" si="2582">IF(AND(Q914=G914,Q914&gt;1),0.5,IF(Q914&gt;G914,1,0))</f>
        <v>0</v>
      </c>
      <c r="S914" s="8"/>
      <c r="U914" s="195" t="s">
        <v>124</v>
      </c>
      <c r="V914" s="195">
        <f t="shared" ref="V914" si="2583">G914</f>
        <v>119</v>
      </c>
      <c r="W914" s="195">
        <f t="shared" ref="W914" si="2584">G915</f>
        <v>127</v>
      </c>
      <c r="X914" s="195">
        <f t="shared" ref="X914" si="2585">G916</f>
        <v>122</v>
      </c>
      <c r="Y914" s="195">
        <f t="shared" ref="Y914" si="2586">G917</f>
        <v>119</v>
      </c>
    </row>
    <row r="915" spans="1:25" x14ac:dyDescent="0.25">
      <c r="A915" s="557"/>
      <c r="B915" s="558"/>
      <c r="C915" s="4">
        <v>2</v>
      </c>
      <c r="D915" s="215">
        <v>92</v>
      </c>
      <c r="E915" s="216">
        <v>35</v>
      </c>
      <c r="F915" s="216">
        <v>2</v>
      </c>
      <c r="G915" s="34">
        <f t="shared" si="2579"/>
        <v>127</v>
      </c>
      <c r="H915" s="35">
        <f t="shared" si="2580"/>
        <v>0</v>
      </c>
      <c r="I915" s="8"/>
      <c r="J915" s="2"/>
      <c r="K915" s="557"/>
      <c r="L915" s="558"/>
      <c r="M915" s="4">
        <v>2</v>
      </c>
      <c r="N915" s="215">
        <v>92</v>
      </c>
      <c r="O915" s="216">
        <v>43</v>
      </c>
      <c r="P915" s="216">
        <v>3</v>
      </c>
      <c r="Q915" s="34">
        <f t="shared" ref="Q915:Q917" si="2587">SUM(N915:O915)</f>
        <v>135</v>
      </c>
      <c r="R915" s="35">
        <f t="shared" si="2582"/>
        <v>1</v>
      </c>
      <c r="S915" s="8"/>
      <c r="U915" s="195" t="s">
        <v>125</v>
      </c>
      <c r="V915" s="195">
        <f t="shared" ref="V915" si="2588">G919</f>
        <v>129</v>
      </c>
      <c r="W915" s="195">
        <f t="shared" ref="W915" si="2589">G920</f>
        <v>132</v>
      </c>
      <c r="X915" s="195">
        <f t="shared" ref="X915" si="2590">G921</f>
        <v>130</v>
      </c>
      <c r="Y915" s="195">
        <f t="shared" ref="Y915" si="2591">G922</f>
        <v>120</v>
      </c>
    </row>
    <row r="916" spans="1:25" ht="15.75" thickBot="1" x14ac:dyDescent="0.3">
      <c r="A916" s="549" t="s">
        <v>209</v>
      </c>
      <c r="B916" s="550"/>
      <c r="C916" s="4">
        <v>3</v>
      </c>
      <c r="D916" s="215">
        <v>86</v>
      </c>
      <c r="E916" s="216">
        <v>36</v>
      </c>
      <c r="F916" s="216">
        <v>3</v>
      </c>
      <c r="G916" s="34">
        <f t="shared" si="2579"/>
        <v>122</v>
      </c>
      <c r="H916" s="35">
        <f t="shared" si="2580"/>
        <v>1</v>
      </c>
      <c r="I916" s="13">
        <f t="shared" ref="I916" si="2592">H918*1000+G918</f>
        <v>2487</v>
      </c>
      <c r="J916" s="2"/>
      <c r="K916" s="549" t="s">
        <v>257</v>
      </c>
      <c r="L916" s="550"/>
      <c r="M916" s="4">
        <v>3</v>
      </c>
      <c r="N916" s="215">
        <v>81</v>
      </c>
      <c r="O916" s="216">
        <v>36</v>
      </c>
      <c r="P916" s="216">
        <v>2</v>
      </c>
      <c r="Q916" s="34">
        <f t="shared" si="2587"/>
        <v>117</v>
      </c>
      <c r="R916" s="35">
        <f t="shared" si="2582"/>
        <v>0</v>
      </c>
      <c r="S916" s="13">
        <f t="shared" ref="S916" si="2593">R918*1000+Q918</f>
        <v>2498</v>
      </c>
      <c r="T916" s="191"/>
      <c r="U916" s="195" t="s">
        <v>126</v>
      </c>
      <c r="V916" s="195">
        <f t="shared" ref="V916" si="2594">Q914</f>
        <v>108</v>
      </c>
      <c r="W916" s="195">
        <f t="shared" ref="W916" si="2595">Q915</f>
        <v>135</v>
      </c>
      <c r="X916" s="195">
        <f t="shared" ref="X916" si="2596">Q916</f>
        <v>117</v>
      </c>
      <c r="Y916" s="195">
        <f t="shared" ref="Y916" si="2597">Q917</f>
        <v>138</v>
      </c>
    </row>
    <row r="917" spans="1:25" x14ac:dyDescent="0.25">
      <c r="A917" s="551"/>
      <c r="B917" s="552"/>
      <c r="C917" s="5">
        <v>4</v>
      </c>
      <c r="D917" s="217">
        <v>86</v>
      </c>
      <c r="E917" s="218">
        <v>33</v>
      </c>
      <c r="F917" s="218">
        <v>1</v>
      </c>
      <c r="G917" s="36">
        <f t="shared" si="2579"/>
        <v>119</v>
      </c>
      <c r="H917" s="35">
        <f t="shared" si="2580"/>
        <v>0</v>
      </c>
      <c r="I917" s="521">
        <f t="shared" ref="I917" si="2598">IF(AND(I916=S916,I916&gt;0.1),1,IF(I916&gt;S916,2,0))</f>
        <v>0</v>
      </c>
      <c r="J917" s="2"/>
      <c r="K917" s="551"/>
      <c r="L917" s="552"/>
      <c r="M917" s="5">
        <v>4</v>
      </c>
      <c r="N917" s="217">
        <v>88</v>
      </c>
      <c r="O917" s="218">
        <v>50</v>
      </c>
      <c r="P917" s="218">
        <v>2</v>
      </c>
      <c r="Q917" s="34">
        <f t="shared" si="2587"/>
        <v>138</v>
      </c>
      <c r="R917" s="39">
        <f t="shared" si="2582"/>
        <v>1</v>
      </c>
      <c r="S917" s="521">
        <f t="shared" ref="S917" si="2599">IF(AND(S916=I916,S916&gt;0.1),1,IF(S916&gt;I916,2,0))</f>
        <v>2</v>
      </c>
      <c r="T917" s="191"/>
      <c r="U917" s="195" t="s">
        <v>127</v>
      </c>
      <c r="V917" s="195">
        <f t="shared" ref="V917" si="2600">Q919</f>
        <v>141</v>
      </c>
      <c r="W917" s="195">
        <f t="shared" ref="W917" si="2601">Q920</f>
        <v>108</v>
      </c>
      <c r="X917" s="195">
        <f t="shared" ref="X917" si="2602">Q921</f>
        <v>132</v>
      </c>
      <c r="Y917" s="195">
        <f t="shared" ref="Y917" si="2603">Q922</f>
        <v>123</v>
      </c>
    </row>
    <row r="918" spans="1:25" ht="16.5" thickBot="1" x14ac:dyDescent="0.3">
      <c r="A918" s="529">
        <v>1</v>
      </c>
      <c r="B918" s="530"/>
      <c r="C918" s="26" t="s">
        <v>12</v>
      </c>
      <c r="D918" s="27">
        <f t="shared" ref="D918" si="2604">D914+D915+D916+D917</f>
        <v>353</v>
      </c>
      <c r="E918" s="28">
        <f t="shared" ref="E918:H918" si="2605">SUM(E914:E917)</f>
        <v>134</v>
      </c>
      <c r="F918" s="28">
        <f t="shared" si="2605"/>
        <v>8</v>
      </c>
      <c r="G918" s="29">
        <f t="shared" si="2605"/>
        <v>487</v>
      </c>
      <c r="H918" s="30">
        <f t="shared" si="2605"/>
        <v>2</v>
      </c>
      <c r="I918" s="522">
        <f t="shared" ref="I918" si="2606">IF(AND(G918=N918,G918&gt;1),1,IF(G918&gt;N918,2,0))</f>
        <v>2</v>
      </c>
      <c r="J918" s="2"/>
      <c r="K918" s="529">
        <v>1</v>
      </c>
      <c r="L918" s="530"/>
      <c r="M918" s="26" t="s">
        <v>12</v>
      </c>
      <c r="N918" s="31">
        <f t="shared" ref="N918" si="2607">SUM(N914:N917)</f>
        <v>342</v>
      </c>
      <c r="O918" s="31">
        <f t="shared" ref="O918:R918" si="2608">SUM(O914:O917)</f>
        <v>156</v>
      </c>
      <c r="P918" s="31">
        <f t="shared" si="2608"/>
        <v>10</v>
      </c>
      <c r="Q918" s="31">
        <f t="shared" si="2608"/>
        <v>498</v>
      </c>
      <c r="R918" s="30">
        <f t="shared" si="2608"/>
        <v>2</v>
      </c>
      <c r="S918" s="522">
        <f t="shared" ref="S918" si="2609">IF(AND(Q918=J918,Q918&gt;1),1,IF(Q918&gt;J918,2,0))</f>
        <v>2</v>
      </c>
      <c r="T918" s="191"/>
    </row>
    <row r="919" spans="1:25" x14ac:dyDescent="0.25">
      <c r="A919" s="555" t="s">
        <v>210</v>
      </c>
      <c r="B919" s="556"/>
      <c r="C919" s="3">
        <v>1</v>
      </c>
      <c r="D919" s="213">
        <v>93</v>
      </c>
      <c r="E919" s="214">
        <v>36</v>
      </c>
      <c r="F919" s="214">
        <v>1</v>
      </c>
      <c r="G919" s="37">
        <f t="shared" ref="G919" si="2610">SUM(D919:E919)</f>
        <v>129</v>
      </c>
      <c r="H919" s="33">
        <f t="shared" ref="H919:H922" si="2611">IF(AND(G919=Q919,G919&gt;1),0.5,IF(G919&gt;Q919,1,0))</f>
        <v>0</v>
      </c>
      <c r="I919" s="8"/>
      <c r="J919" s="2"/>
      <c r="K919" s="555" t="s">
        <v>253</v>
      </c>
      <c r="L919" s="556"/>
      <c r="M919" s="3">
        <v>1</v>
      </c>
      <c r="N919" s="213">
        <v>106</v>
      </c>
      <c r="O919" s="214">
        <v>35</v>
      </c>
      <c r="P919" s="214">
        <v>2</v>
      </c>
      <c r="Q919" s="32">
        <f t="shared" ref="Q919:Q922" si="2612">N919+O919</f>
        <v>141</v>
      </c>
      <c r="R919" s="33">
        <f t="shared" ref="R919:R922" si="2613">IF(AND(Q919=G919,Q919&gt;1),0.5,IF(Q919&gt;G919,1,0))</f>
        <v>1</v>
      </c>
      <c r="S919" s="8"/>
      <c r="T919" s="191"/>
      <c r="U919" s="200" t="s">
        <v>92</v>
      </c>
      <c r="V919" s="201" t="s">
        <v>93</v>
      </c>
      <c r="W919" s="200" t="s">
        <v>93</v>
      </c>
      <c r="X919" s="201" t="s">
        <v>92</v>
      </c>
    </row>
    <row r="920" spans="1:25" x14ac:dyDescent="0.25">
      <c r="A920" s="557"/>
      <c r="B920" s="558"/>
      <c r="C920" s="4">
        <v>2</v>
      </c>
      <c r="D920" s="215">
        <v>88</v>
      </c>
      <c r="E920" s="216">
        <v>44</v>
      </c>
      <c r="F920" s="216">
        <v>0</v>
      </c>
      <c r="G920" s="34">
        <f t="shared" ref="G920:G922" si="2614">SUM(D920:E920)</f>
        <v>132</v>
      </c>
      <c r="H920" s="35">
        <f t="shared" si="2611"/>
        <v>1</v>
      </c>
      <c r="I920" s="8"/>
      <c r="J920" s="2"/>
      <c r="K920" s="557"/>
      <c r="L920" s="558"/>
      <c r="M920" s="4">
        <v>2</v>
      </c>
      <c r="N920" s="215">
        <v>81</v>
      </c>
      <c r="O920" s="216">
        <v>27</v>
      </c>
      <c r="P920" s="216">
        <v>5</v>
      </c>
      <c r="Q920" s="34">
        <f t="shared" si="2612"/>
        <v>108</v>
      </c>
      <c r="R920" s="35">
        <f t="shared" si="2613"/>
        <v>0</v>
      </c>
      <c r="S920" s="8"/>
      <c r="T920" s="191"/>
      <c r="U920" s="202">
        <f t="shared" ref="U920" si="2615">I925</f>
        <v>0</v>
      </c>
      <c r="V920" s="203">
        <f t="shared" ref="V920" si="2616">S925</f>
        <v>6</v>
      </c>
      <c r="W920" s="202">
        <f t="shared" ref="W920" si="2617">S925</f>
        <v>6</v>
      </c>
      <c r="X920" s="203">
        <f t="shared" ref="X920" si="2618">I925</f>
        <v>0</v>
      </c>
    </row>
    <row r="921" spans="1:25" ht="15.75" thickBot="1" x14ac:dyDescent="0.3">
      <c r="A921" s="549" t="s">
        <v>211</v>
      </c>
      <c r="B921" s="550"/>
      <c r="C921" s="4">
        <v>3</v>
      </c>
      <c r="D921" s="215">
        <v>86</v>
      </c>
      <c r="E921" s="216">
        <v>44</v>
      </c>
      <c r="F921" s="216">
        <v>3</v>
      </c>
      <c r="G921" s="34">
        <f t="shared" si="2614"/>
        <v>130</v>
      </c>
      <c r="H921" s="35">
        <f t="shared" si="2611"/>
        <v>0</v>
      </c>
      <c r="I921" s="13">
        <f t="shared" ref="I921" si="2619">H923*1000+G923</f>
        <v>1511</v>
      </c>
      <c r="J921" s="2"/>
      <c r="K921" s="549" t="s">
        <v>254</v>
      </c>
      <c r="L921" s="550"/>
      <c r="M921" s="4">
        <v>3</v>
      </c>
      <c r="N921" s="215">
        <v>89</v>
      </c>
      <c r="O921" s="216">
        <v>43</v>
      </c>
      <c r="P921" s="216">
        <v>3</v>
      </c>
      <c r="Q921" s="34">
        <f t="shared" si="2612"/>
        <v>132</v>
      </c>
      <c r="R921" s="35">
        <f t="shared" si="2613"/>
        <v>1</v>
      </c>
      <c r="S921" s="13">
        <f t="shared" ref="S921" si="2620">R923*1000+Q923</f>
        <v>3504</v>
      </c>
      <c r="T921" s="191"/>
      <c r="U921" s="202">
        <f t="shared" ref="U921" si="2621">H925</f>
        <v>3</v>
      </c>
      <c r="V921" s="203">
        <f t="shared" ref="V921" si="2622">R925</f>
        <v>5</v>
      </c>
      <c r="W921" s="202">
        <f t="shared" ref="W921" si="2623">R925</f>
        <v>5</v>
      </c>
      <c r="X921" s="203">
        <f t="shared" ref="X921" si="2624">H925</f>
        <v>3</v>
      </c>
    </row>
    <row r="922" spans="1:25" x14ac:dyDescent="0.25">
      <c r="A922" s="551"/>
      <c r="B922" s="552"/>
      <c r="C922" s="5">
        <v>4</v>
      </c>
      <c r="D922" s="217">
        <v>84</v>
      </c>
      <c r="E922" s="218">
        <v>36</v>
      </c>
      <c r="F922" s="218">
        <v>3</v>
      </c>
      <c r="G922" s="38">
        <f t="shared" si="2614"/>
        <v>120</v>
      </c>
      <c r="H922" s="35">
        <f t="shared" si="2611"/>
        <v>0</v>
      </c>
      <c r="I922" s="521">
        <f t="shared" ref="I922" si="2625">IF(AND(I921=S921,I921&gt;0.1),1,IF(I921&gt;S921,2,0))</f>
        <v>0</v>
      </c>
      <c r="J922" s="2"/>
      <c r="K922" s="551"/>
      <c r="L922" s="552"/>
      <c r="M922" s="5">
        <v>4</v>
      </c>
      <c r="N922" s="217">
        <v>88</v>
      </c>
      <c r="O922" s="218">
        <v>35</v>
      </c>
      <c r="P922" s="218">
        <v>3</v>
      </c>
      <c r="Q922" s="34">
        <f t="shared" si="2612"/>
        <v>123</v>
      </c>
      <c r="R922" s="39">
        <f t="shared" si="2613"/>
        <v>1</v>
      </c>
      <c r="S922" s="521">
        <f t="shared" ref="S922" si="2626">IF(AND(S921=I921,S921&gt;0.1),1,IF(S921&gt;I921,2,0))</f>
        <v>2</v>
      </c>
      <c r="T922" s="191"/>
      <c r="U922" s="204">
        <f t="shared" ref="U922" si="2627">G925</f>
        <v>998</v>
      </c>
      <c r="V922" s="205">
        <f t="shared" ref="V922" si="2628">Q925</f>
        <v>1002</v>
      </c>
      <c r="W922" s="204">
        <f t="shared" ref="W922" si="2629">Q925</f>
        <v>1002</v>
      </c>
      <c r="X922" s="205">
        <f t="shared" ref="X922" si="2630">G925</f>
        <v>998</v>
      </c>
    </row>
    <row r="923" spans="1:25" ht="16.5" thickBot="1" x14ac:dyDescent="0.3">
      <c r="A923" s="529">
        <v>2</v>
      </c>
      <c r="B923" s="530"/>
      <c r="C923" s="26" t="s">
        <v>12</v>
      </c>
      <c r="D923" s="31">
        <f t="shared" ref="D923" si="2631">SUM(D919:D922)</f>
        <v>351</v>
      </c>
      <c r="E923" s="31">
        <f t="shared" ref="E923:H923" si="2632">SUM(E919:E922)</f>
        <v>160</v>
      </c>
      <c r="F923" s="31">
        <f t="shared" si="2632"/>
        <v>7</v>
      </c>
      <c r="G923" s="31">
        <f t="shared" si="2632"/>
        <v>511</v>
      </c>
      <c r="H923" s="30">
        <f t="shared" si="2632"/>
        <v>1</v>
      </c>
      <c r="I923" s="522">
        <f t="shared" ref="I923" si="2633">IF(AND(G923=N923,G923&gt;1),1,IF(G923&gt;N923,2,0))</f>
        <v>2</v>
      </c>
      <c r="J923" s="2"/>
      <c r="K923" s="529">
        <v>2</v>
      </c>
      <c r="L923" s="530"/>
      <c r="M923" s="26" t="s">
        <v>12</v>
      </c>
      <c r="N923" s="31">
        <f t="shared" ref="N923" si="2634">SUM(N919:N922)</f>
        <v>364</v>
      </c>
      <c r="O923" s="31">
        <f t="shared" ref="O923:R923" si="2635">SUM(O919:O922)</f>
        <v>140</v>
      </c>
      <c r="P923" s="31">
        <f t="shared" si="2635"/>
        <v>13</v>
      </c>
      <c r="Q923" s="40">
        <f t="shared" si="2635"/>
        <v>504</v>
      </c>
      <c r="R923" s="30">
        <f t="shared" si="2635"/>
        <v>3</v>
      </c>
      <c r="S923" s="522">
        <f t="shared" ref="S923" si="2636">IF(AND(Q923=X923,Q923&gt;1),1,IF(Q923&gt;X923,2,0))</f>
        <v>2</v>
      </c>
      <c r="T923" s="191"/>
    </row>
    <row r="924" spans="1:25" ht="15.75" thickBot="1" x14ac:dyDescent="0.3">
      <c r="A924" s="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191"/>
    </row>
    <row r="925" spans="1:25" ht="21" thickBot="1" x14ac:dyDescent="0.3">
      <c r="A925" s="17"/>
      <c r="B925" s="18"/>
      <c r="C925" s="19" t="s">
        <v>15</v>
      </c>
      <c r="D925" s="20">
        <f t="shared" ref="D925:H925" si="2637">D918+D923</f>
        <v>704</v>
      </c>
      <c r="E925" s="21">
        <f t="shared" si="2637"/>
        <v>294</v>
      </c>
      <c r="F925" s="21">
        <f t="shared" si="2637"/>
        <v>15</v>
      </c>
      <c r="G925" s="22">
        <f t="shared" si="2637"/>
        <v>998</v>
      </c>
      <c r="H925" s="22">
        <f t="shared" si="2637"/>
        <v>3</v>
      </c>
      <c r="I925" s="23">
        <f t="shared" ref="I925" si="2638">I917+I922+J925</f>
        <v>0</v>
      </c>
      <c r="J925" s="206">
        <f t="shared" ref="J925" si="2639">IF(AND(G925=Q925,G925&gt;0.1),1,IF(G925&gt;Q925,2,0))</f>
        <v>0</v>
      </c>
      <c r="K925" s="17"/>
      <c r="L925" s="18"/>
      <c r="M925" s="24" t="s">
        <v>15</v>
      </c>
      <c r="N925" s="20">
        <f t="shared" ref="N925:R925" si="2640">N918+N923</f>
        <v>706</v>
      </c>
      <c r="O925" s="21">
        <f t="shared" si="2640"/>
        <v>296</v>
      </c>
      <c r="P925" s="21">
        <f t="shared" si="2640"/>
        <v>23</v>
      </c>
      <c r="Q925" s="22">
        <f t="shared" si="2640"/>
        <v>1002</v>
      </c>
      <c r="R925" s="22">
        <f t="shared" si="2640"/>
        <v>5</v>
      </c>
      <c r="S925" s="25">
        <f t="shared" ref="S925" si="2641">S917+S922+T925</f>
        <v>6</v>
      </c>
      <c r="T925" s="206">
        <f t="shared" ref="T925" si="2642">IF(AND(Q925=G925,Q925&gt;0.1),1,IF(Q925&gt;G925,2,0))</f>
        <v>2</v>
      </c>
    </row>
    <row r="926" spans="1:25" ht="15.75" thickBot="1" x14ac:dyDescent="0.3">
      <c r="A926" s="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191"/>
    </row>
    <row r="927" spans="1:25" ht="21" thickBot="1" x14ac:dyDescent="0.3">
      <c r="A927" s="109" t="s">
        <v>19</v>
      </c>
      <c r="B927" s="9" t="s">
        <v>16</v>
      </c>
      <c r="C927" s="515"/>
      <c r="D927" s="515"/>
      <c r="E927" s="515"/>
      <c r="F927" s="10"/>
      <c r="G927" s="516" t="s">
        <v>17</v>
      </c>
      <c r="H927" s="516"/>
      <c r="I927" s="23">
        <f t="shared" ref="I927" si="2643">IF(AND(I925=S925,I925&gt;0.1),1,IF(I925&gt;S925,2,0))</f>
        <v>0</v>
      </c>
      <c r="J927" s="12"/>
      <c r="K927" s="14" t="s">
        <v>19</v>
      </c>
      <c r="L927" s="9" t="s">
        <v>20</v>
      </c>
      <c r="M927" s="515"/>
      <c r="N927" s="515"/>
      <c r="O927" s="515"/>
      <c r="P927" s="10"/>
      <c r="Q927" s="516" t="s">
        <v>17</v>
      </c>
      <c r="R927" s="516"/>
      <c r="S927" s="23">
        <f t="shared" ref="S927" si="2644">IF(AND(S925=I925,S925&gt;0.1),1,IF(S925&gt;I925,2,0))</f>
        <v>2</v>
      </c>
      <c r="T927" s="191"/>
    </row>
    <row r="928" spans="1:25" ht="23.25" x14ac:dyDescent="0.35">
      <c r="A928" s="6"/>
      <c r="B928" s="523" t="s">
        <v>18</v>
      </c>
      <c r="C928" s="523"/>
      <c r="D928" s="524" t="s">
        <v>0</v>
      </c>
      <c r="E928" s="524"/>
      <c r="F928" s="524"/>
      <c r="G928" s="524"/>
      <c r="H928" s="524"/>
      <c r="I928" s="524"/>
      <c r="J928" s="94">
        <v>43</v>
      </c>
      <c r="K928" s="190" t="s">
        <v>1</v>
      </c>
      <c r="L928" s="525" t="s">
        <v>21</v>
      </c>
      <c r="M928" s="525"/>
      <c r="N928" s="525"/>
      <c r="O928" s="526" t="s">
        <v>2</v>
      </c>
      <c r="P928" s="526"/>
      <c r="Q928" s="527">
        <v>43277</v>
      </c>
      <c r="R928" s="528"/>
      <c r="S928" s="528"/>
      <c r="T928" s="191"/>
    </row>
    <row r="929" spans="1:25" ht="24" thickBot="1" x14ac:dyDescent="0.3">
      <c r="A929" s="7"/>
      <c r="B929" s="16"/>
      <c r="C929" s="16"/>
      <c r="D929" s="15"/>
      <c r="E929" s="15"/>
      <c r="F929" s="15"/>
      <c r="G929" s="15"/>
      <c r="H929" s="15"/>
      <c r="I929" s="15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191"/>
    </row>
    <row r="930" spans="1:25" ht="18.75" thickBot="1" x14ac:dyDescent="0.3">
      <c r="A930" s="1" t="s">
        <v>3</v>
      </c>
      <c r="B930" s="535" t="s">
        <v>130</v>
      </c>
      <c r="C930" s="535"/>
      <c r="D930" s="535"/>
      <c r="E930" s="535"/>
      <c r="F930" s="535"/>
      <c r="G930" s="535"/>
      <c r="H930" s="535"/>
      <c r="I930" s="536"/>
      <c r="J930" s="537">
        <f t="shared" ref="J930" si="2645">G946-Q946</f>
        <v>-77</v>
      </c>
      <c r="K930" s="11" t="s">
        <v>4</v>
      </c>
      <c r="L930" s="535" t="s">
        <v>147</v>
      </c>
      <c r="M930" s="535"/>
      <c r="N930" s="535"/>
      <c r="O930" s="535"/>
      <c r="P930" s="535"/>
      <c r="Q930" s="535"/>
      <c r="R930" s="535"/>
      <c r="S930" s="536"/>
      <c r="T930" s="191"/>
    </row>
    <row r="931" spans="1:25" ht="15.75" thickBot="1" x14ac:dyDescent="0.3">
      <c r="A931" s="7"/>
      <c r="B931" s="2"/>
      <c r="C931" s="2"/>
      <c r="D931" s="2"/>
      <c r="E931" s="2"/>
      <c r="F931" s="2"/>
      <c r="G931" s="2"/>
      <c r="H931" s="2"/>
      <c r="I931" s="2"/>
      <c r="J931" s="538"/>
      <c r="K931" s="2"/>
      <c r="L931" s="2"/>
      <c r="M931" s="2"/>
      <c r="N931" s="2"/>
      <c r="O931" s="2"/>
      <c r="P931" s="2"/>
      <c r="Q931" s="2"/>
      <c r="R931" s="2"/>
      <c r="S931" s="2"/>
      <c r="T931" s="191"/>
    </row>
    <row r="932" spans="1:25" x14ac:dyDescent="0.25">
      <c r="A932" s="540" t="s">
        <v>5</v>
      </c>
      <c r="B932" s="541"/>
      <c r="C932" s="542" t="s">
        <v>6</v>
      </c>
      <c r="D932" s="544" t="s">
        <v>7</v>
      </c>
      <c r="E932" s="545"/>
      <c r="F932" s="545"/>
      <c r="G932" s="546"/>
      <c r="H932" s="544" t="s">
        <v>8</v>
      </c>
      <c r="I932" s="546"/>
      <c r="J932" s="538"/>
      <c r="K932" s="540" t="s">
        <v>5</v>
      </c>
      <c r="L932" s="541"/>
      <c r="M932" s="542" t="s">
        <v>6</v>
      </c>
      <c r="N932" s="544" t="s">
        <v>7</v>
      </c>
      <c r="O932" s="545"/>
      <c r="P932" s="545"/>
      <c r="Q932" s="546"/>
      <c r="R932" s="544" t="s">
        <v>8</v>
      </c>
      <c r="S932" s="546"/>
      <c r="T932" s="191"/>
    </row>
    <row r="933" spans="1:25" ht="15.75" thickBot="1" x14ac:dyDescent="0.3">
      <c r="A933" s="547"/>
      <c r="B933" s="548"/>
      <c r="C933" s="543"/>
      <c r="D933" s="110" t="s">
        <v>9</v>
      </c>
      <c r="E933" s="111" t="s">
        <v>10</v>
      </c>
      <c r="F933" s="111" t="s">
        <v>11</v>
      </c>
      <c r="G933" s="112" t="s">
        <v>12</v>
      </c>
      <c r="H933" s="113" t="s">
        <v>13</v>
      </c>
      <c r="I933" s="114" t="s">
        <v>14</v>
      </c>
      <c r="J933" s="539"/>
      <c r="K933" s="547"/>
      <c r="L933" s="548"/>
      <c r="M933" s="543"/>
      <c r="N933" s="110" t="s">
        <v>9</v>
      </c>
      <c r="O933" s="111" t="s">
        <v>10</v>
      </c>
      <c r="P933" s="111" t="s">
        <v>11</v>
      </c>
      <c r="Q933" s="112" t="s">
        <v>12</v>
      </c>
      <c r="R933" s="113" t="s">
        <v>13</v>
      </c>
      <c r="S933" s="114" t="s">
        <v>14</v>
      </c>
      <c r="T933" s="191"/>
    </row>
    <row r="934" spans="1:25" ht="15.75" thickBot="1" x14ac:dyDescent="0.3">
      <c r="A934" s="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191"/>
    </row>
    <row r="935" spans="1:25" x14ac:dyDescent="0.25">
      <c r="A935" s="555" t="s">
        <v>256</v>
      </c>
      <c r="B935" s="556"/>
      <c r="C935" s="3">
        <v>1</v>
      </c>
      <c r="D935" s="213">
        <v>95</v>
      </c>
      <c r="E935" s="214">
        <v>35</v>
      </c>
      <c r="F935" s="214">
        <v>2</v>
      </c>
      <c r="G935" s="32">
        <f t="shared" ref="G935:G938" si="2646">D935+E935</f>
        <v>130</v>
      </c>
      <c r="H935" s="33">
        <f t="shared" ref="H935:H938" si="2647">IF(AND(G935=Q935,G935&gt;1),0.5,IF(G935&gt;Q935,1,0))</f>
        <v>0</v>
      </c>
      <c r="I935" s="8"/>
      <c r="J935" s="2"/>
      <c r="K935" s="555" t="s">
        <v>246</v>
      </c>
      <c r="L935" s="556"/>
      <c r="M935" s="3">
        <v>1</v>
      </c>
      <c r="N935" s="213">
        <v>100</v>
      </c>
      <c r="O935" s="214">
        <v>44</v>
      </c>
      <c r="P935" s="214">
        <v>4</v>
      </c>
      <c r="Q935" s="32">
        <f t="shared" ref="Q935" si="2648">SUM(N935:O935)</f>
        <v>144</v>
      </c>
      <c r="R935" s="33">
        <f t="shared" ref="R935:R938" si="2649">IF(AND(Q935=G935,Q935&gt;1),0.5,IF(Q935&gt;G935,1,0))</f>
        <v>1</v>
      </c>
      <c r="S935" s="8"/>
      <c r="U935" s="195" t="s">
        <v>124</v>
      </c>
      <c r="V935" s="195">
        <f t="shared" ref="V935" si="2650">G935</f>
        <v>130</v>
      </c>
      <c r="W935" s="195">
        <f t="shared" ref="W935" si="2651">G936</f>
        <v>114</v>
      </c>
      <c r="X935" s="195">
        <f t="shared" ref="X935" si="2652">G937</f>
        <v>120</v>
      </c>
      <c r="Y935" s="195">
        <f t="shared" ref="Y935" si="2653">G938</f>
        <v>123</v>
      </c>
    </row>
    <row r="936" spans="1:25" x14ac:dyDescent="0.25">
      <c r="A936" s="557"/>
      <c r="B936" s="558"/>
      <c r="C936" s="4">
        <v>2</v>
      </c>
      <c r="D936" s="215">
        <v>80</v>
      </c>
      <c r="E936" s="216">
        <v>34</v>
      </c>
      <c r="F936" s="216">
        <v>3</v>
      </c>
      <c r="G936" s="34">
        <f t="shared" si="2646"/>
        <v>114</v>
      </c>
      <c r="H936" s="35">
        <f t="shared" si="2647"/>
        <v>0</v>
      </c>
      <c r="I936" s="8"/>
      <c r="J936" s="2"/>
      <c r="K936" s="557"/>
      <c r="L936" s="558"/>
      <c r="M936" s="4">
        <v>2</v>
      </c>
      <c r="N936" s="215">
        <v>93</v>
      </c>
      <c r="O936" s="216">
        <v>35</v>
      </c>
      <c r="P936" s="216">
        <v>3</v>
      </c>
      <c r="Q936" s="34">
        <f t="shared" ref="Q936:Q938" si="2654">SUM(N936:O936)</f>
        <v>128</v>
      </c>
      <c r="R936" s="35">
        <f t="shared" si="2649"/>
        <v>1</v>
      </c>
      <c r="S936" s="8"/>
      <c r="U936" s="195" t="s">
        <v>125</v>
      </c>
      <c r="V936" s="195">
        <f t="shared" ref="V936" si="2655">G940</f>
        <v>108</v>
      </c>
      <c r="W936" s="195">
        <f t="shared" ref="W936" si="2656">G941</f>
        <v>122</v>
      </c>
      <c r="X936" s="195">
        <f t="shared" ref="X936" si="2657">G942</f>
        <v>136</v>
      </c>
      <c r="Y936" s="195">
        <f t="shared" ref="Y936" si="2658">G943</f>
        <v>110</v>
      </c>
    </row>
    <row r="937" spans="1:25" ht="15.75" thickBot="1" x14ac:dyDescent="0.3">
      <c r="A937" s="549" t="s">
        <v>235</v>
      </c>
      <c r="B937" s="550"/>
      <c r="C937" s="4">
        <v>3</v>
      </c>
      <c r="D937" s="215">
        <v>85</v>
      </c>
      <c r="E937" s="216">
        <v>35</v>
      </c>
      <c r="F937" s="216">
        <v>2</v>
      </c>
      <c r="G937" s="34">
        <f t="shared" si="2646"/>
        <v>120</v>
      </c>
      <c r="H937" s="35">
        <f t="shared" si="2647"/>
        <v>1</v>
      </c>
      <c r="I937" s="13">
        <f t="shared" ref="I937" si="2659">H939*1000+G939</f>
        <v>2487</v>
      </c>
      <c r="J937" s="2"/>
      <c r="K937" s="549" t="s">
        <v>247</v>
      </c>
      <c r="L937" s="550"/>
      <c r="M937" s="4">
        <v>3</v>
      </c>
      <c r="N937" s="215">
        <v>84</v>
      </c>
      <c r="O937" s="216">
        <v>26</v>
      </c>
      <c r="P937" s="216">
        <v>4</v>
      </c>
      <c r="Q937" s="34">
        <f t="shared" si="2654"/>
        <v>110</v>
      </c>
      <c r="R937" s="35">
        <f t="shared" si="2649"/>
        <v>0</v>
      </c>
      <c r="S937" s="13">
        <f t="shared" ref="S937" si="2660">R939*1000+Q939</f>
        <v>2493</v>
      </c>
      <c r="T937" s="191"/>
      <c r="U937" s="195" t="s">
        <v>126</v>
      </c>
      <c r="V937" s="195">
        <f t="shared" ref="V937" si="2661">Q935</f>
        <v>144</v>
      </c>
      <c r="W937" s="195">
        <f t="shared" ref="W937" si="2662">Q936</f>
        <v>128</v>
      </c>
      <c r="X937" s="195">
        <f t="shared" ref="X937" si="2663">Q937</f>
        <v>110</v>
      </c>
      <c r="Y937" s="195">
        <f t="shared" ref="Y937" si="2664">Q938</f>
        <v>111</v>
      </c>
    </row>
    <row r="938" spans="1:25" x14ac:dyDescent="0.25">
      <c r="A938" s="551"/>
      <c r="B938" s="552"/>
      <c r="C938" s="5">
        <v>4</v>
      </c>
      <c r="D938" s="217">
        <v>79</v>
      </c>
      <c r="E938" s="218">
        <v>44</v>
      </c>
      <c r="F938" s="218">
        <v>3</v>
      </c>
      <c r="G938" s="36">
        <f t="shared" si="2646"/>
        <v>123</v>
      </c>
      <c r="H938" s="35">
        <f t="shared" si="2647"/>
        <v>1</v>
      </c>
      <c r="I938" s="521">
        <f t="shared" ref="I938" si="2665">IF(AND(I937=S937,I937&gt;0.1),1,IF(I937&gt;S937,2,0))</f>
        <v>0</v>
      </c>
      <c r="J938" s="2"/>
      <c r="K938" s="551"/>
      <c r="L938" s="552"/>
      <c r="M938" s="5">
        <v>4</v>
      </c>
      <c r="N938" s="217">
        <v>86</v>
      </c>
      <c r="O938" s="218">
        <v>25</v>
      </c>
      <c r="P938" s="218">
        <v>3</v>
      </c>
      <c r="Q938" s="34">
        <f t="shared" si="2654"/>
        <v>111</v>
      </c>
      <c r="R938" s="39">
        <f t="shared" si="2649"/>
        <v>0</v>
      </c>
      <c r="S938" s="521">
        <f t="shared" ref="S938" si="2666">IF(AND(S937=I937,S937&gt;0.1),1,IF(S937&gt;I937,2,0))</f>
        <v>2</v>
      </c>
      <c r="T938" s="191"/>
      <c r="U938" s="195" t="s">
        <v>127</v>
      </c>
      <c r="V938" s="195">
        <f t="shared" ref="V938" si="2667">Q940</f>
        <v>138</v>
      </c>
      <c r="W938" s="195">
        <f t="shared" ref="W938" si="2668">Q941</f>
        <v>126</v>
      </c>
      <c r="X938" s="195">
        <f t="shared" ref="X938" si="2669">Q942</f>
        <v>143</v>
      </c>
      <c r="Y938" s="195">
        <f t="shared" ref="Y938" si="2670">Q943</f>
        <v>140</v>
      </c>
    </row>
    <row r="939" spans="1:25" ht="16.5" thickBot="1" x14ac:dyDescent="0.3">
      <c r="A939" s="553"/>
      <c r="B939" s="554"/>
      <c r="C939" s="221" t="s">
        <v>12</v>
      </c>
      <c r="D939" s="222">
        <v>339</v>
      </c>
      <c r="E939" s="223">
        <v>148</v>
      </c>
      <c r="F939" s="223">
        <v>10</v>
      </c>
      <c r="G939" s="29">
        <f t="shared" ref="G939:H939" si="2671">SUM(G935:G938)</f>
        <v>487</v>
      </c>
      <c r="H939" s="30">
        <f t="shared" si="2671"/>
        <v>2</v>
      </c>
      <c r="I939" s="522">
        <f t="shared" ref="I939" si="2672">IF(AND(G939=N939,G939&gt;1),1,IF(G939&gt;N939,2,0))</f>
        <v>2</v>
      </c>
      <c r="J939" s="2"/>
      <c r="K939" s="553"/>
      <c r="L939" s="554"/>
      <c r="M939" s="221" t="s">
        <v>12</v>
      </c>
      <c r="N939" s="222">
        <v>363</v>
      </c>
      <c r="O939" s="223">
        <v>130</v>
      </c>
      <c r="P939" s="223">
        <v>14</v>
      </c>
      <c r="Q939" s="31">
        <f t="shared" ref="Q939:R939" si="2673">SUM(Q935:Q938)</f>
        <v>493</v>
      </c>
      <c r="R939" s="30">
        <f t="shared" si="2673"/>
        <v>2</v>
      </c>
      <c r="S939" s="522">
        <f t="shared" ref="S939" si="2674">IF(AND(Q939=J939,Q939&gt;1),1,IF(Q939&gt;J939,2,0))</f>
        <v>2</v>
      </c>
      <c r="T939" s="191"/>
    </row>
    <row r="940" spans="1:25" x14ac:dyDescent="0.25">
      <c r="A940" s="555" t="s">
        <v>236</v>
      </c>
      <c r="B940" s="556"/>
      <c r="C940" s="3">
        <v>1</v>
      </c>
      <c r="D940" s="213">
        <v>82</v>
      </c>
      <c r="E940" s="214">
        <v>26</v>
      </c>
      <c r="F940" s="214">
        <v>5</v>
      </c>
      <c r="G940" s="37">
        <f t="shared" ref="G940" si="2675">SUM(D940:E940)</f>
        <v>108</v>
      </c>
      <c r="H940" s="33">
        <f t="shared" ref="H940:H943" si="2676">IF(AND(G940=Q940,G940&gt;1),0.5,IF(G940&gt;Q940,1,0))</f>
        <v>0</v>
      </c>
      <c r="I940" s="8"/>
      <c r="J940" s="2"/>
      <c r="K940" s="555" t="s">
        <v>231</v>
      </c>
      <c r="L940" s="556"/>
      <c r="M940" s="3">
        <v>1</v>
      </c>
      <c r="N940" s="213">
        <v>79</v>
      </c>
      <c r="O940" s="214">
        <v>59</v>
      </c>
      <c r="P940" s="214">
        <v>0</v>
      </c>
      <c r="Q940" s="32">
        <f t="shared" ref="Q940:Q943" si="2677">N940+O940</f>
        <v>138</v>
      </c>
      <c r="R940" s="33">
        <f t="shared" ref="R940:R943" si="2678">IF(AND(Q940=G940,Q940&gt;1),0.5,IF(Q940&gt;G940,1,0))</f>
        <v>1</v>
      </c>
      <c r="S940" s="8"/>
      <c r="T940" s="191"/>
      <c r="U940" s="200" t="s">
        <v>92</v>
      </c>
      <c r="V940" s="201" t="s">
        <v>93</v>
      </c>
      <c r="W940" s="200" t="s">
        <v>93</v>
      </c>
      <c r="X940" s="201" t="s">
        <v>92</v>
      </c>
    </row>
    <row r="941" spans="1:25" x14ac:dyDescent="0.25">
      <c r="A941" s="557"/>
      <c r="B941" s="558"/>
      <c r="C941" s="4">
        <v>2</v>
      </c>
      <c r="D941" s="215">
        <v>86</v>
      </c>
      <c r="E941" s="216">
        <v>36</v>
      </c>
      <c r="F941" s="216">
        <v>5</v>
      </c>
      <c r="G941" s="34">
        <f t="shared" ref="G941:G943" si="2679">SUM(D941:E941)</f>
        <v>122</v>
      </c>
      <c r="H941" s="35">
        <f t="shared" si="2676"/>
        <v>0</v>
      </c>
      <c r="I941" s="8"/>
      <c r="J941" s="2"/>
      <c r="K941" s="557"/>
      <c r="L941" s="558"/>
      <c r="M941" s="4">
        <v>2</v>
      </c>
      <c r="N941" s="215">
        <v>85</v>
      </c>
      <c r="O941" s="216">
        <v>41</v>
      </c>
      <c r="P941" s="216">
        <v>1</v>
      </c>
      <c r="Q941" s="34">
        <f t="shared" si="2677"/>
        <v>126</v>
      </c>
      <c r="R941" s="35">
        <f t="shared" si="2678"/>
        <v>1</v>
      </c>
      <c r="S941" s="8"/>
      <c r="T941" s="191"/>
      <c r="U941" s="202">
        <f t="shared" ref="U941" si="2680">I946</f>
        <v>0</v>
      </c>
      <c r="V941" s="203">
        <f t="shared" ref="V941" si="2681">S946</f>
        <v>6</v>
      </c>
      <c r="W941" s="202">
        <f t="shared" ref="W941" si="2682">S946</f>
        <v>6</v>
      </c>
      <c r="X941" s="203">
        <f t="shared" ref="X941" si="2683">I946</f>
        <v>0</v>
      </c>
    </row>
    <row r="942" spans="1:25" ht="15.75" thickBot="1" x14ac:dyDescent="0.3">
      <c r="A942" s="549" t="s">
        <v>190</v>
      </c>
      <c r="B942" s="550"/>
      <c r="C942" s="4">
        <v>3</v>
      </c>
      <c r="D942" s="215">
        <v>87</v>
      </c>
      <c r="E942" s="216">
        <v>49</v>
      </c>
      <c r="F942" s="216">
        <v>0</v>
      </c>
      <c r="G942" s="34">
        <f t="shared" si="2679"/>
        <v>136</v>
      </c>
      <c r="H942" s="35">
        <f t="shared" si="2676"/>
        <v>0</v>
      </c>
      <c r="I942" s="13">
        <f t="shared" ref="I942" si="2684">H944*1000+G944</f>
        <v>476</v>
      </c>
      <c r="J942" s="2"/>
      <c r="K942" s="549" t="s">
        <v>245</v>
      </c>
      <c r="L942" s="550"/>
      <c r="M942" s="4">
        <v>3</v>
      </c>
      <c r="N942" s="215">
        <v>91</v>
      </c>
      <c r="O942" s="216">
        <v>52</v>
      </c>
      <c r="P942" s="216">
        <v>0</v>
      </c>
      <c r="Q942" s="34">
        <f t="shared" si="2677"/>
        <v>143</v>
      </c>
      <c r="R942" s="35">
        <f t="shared" si="2678"/>
        <v>1</v>
      </c>
      <c r="S942" s="13">
        <f t="shared" ref="S942" si="2685">R944*1000+Q944</f>
        <v>4547</v>
      </c>
      <c r="T942" s="191"/>
      <c r="U942" s="202">
        <f t="shared" ref="U942" si="2686">H946</f>
        <v>2</v>
      </c>
      <c r="V942" s="203">
        <f t="shared" ref="V942" si="2687">R946</f>
        <v>6</v>
      </c>
      <c r="W942" s="202">
        <f t="shared" ref="W942" si="2688">R946</f>
        <v>6</v>
      </c>
      <c r="X942" s="203">
        <f t="shared" ref="X942" si="2689">H946</f>
        <v>2</v>
      </c>
    </row>
    <row r="943" spans="1:25" x14ac:dyDescent="0.25">
      <c r="A943" s="551"/>
      <c r="B943" s="552"/>
      <c r="C943" s="5">
        <v>4</v>
      </c>
      <c r="D943" s="217">
        <v>86</v>
      </c>
      <c r="E943" s="218">
        <v>24</v>
      </c>
      <c r="F943" s="218">
        <v>3</v>
      </c>
      <c r="G943" s="38">
        <f t="shared" si="2679"/>
        <v>110</v>
      </c>
      <c r="H943" s="35">
        <f t="shared" si="2676"/>
        <v>0</v>
      </c>
      <c r="I943" s="521">
        <f t="shared" ref="I943" si="2690">IF(AND(I942=S942,I942&gt;0.1),1,IF(I942&gt;S942,2,0))</f>
        <v>0</v>
      </c>
      <c r="J943" s="2"/>
      <c r="K943" s="551"/>
      <c r="L943" s="552"/>
      <c r="M943" s="5">
        <v>4</v>
      </c>
      <c r="N943" s="217">
        <v>88</v>
      </c>
      <c r="O943" s="218">
        <v>52</v>
      </c>
      <c r="P943" s="218">
        <v>2</v>
      </c>
      <c r="Q943" s="34">
        <f t="shared" si="2677"/>
        <v>140</v>
      </c>
      <c r="R943" s="39">
        <f t="shared" si="2678"/>
        <v>1</v>
      </c>
      <c r="S943" s="521">
        <f t="shared" ref="S943" si="2691">IF(AND(S942=I942,S942&gt;0.1),1,IF(S942&gt;I942,2,0))</f>
        <v>2</v>
      </c>
      <c r="T943" s="191"/>
      <c r="U943" s="204">
        <f t="shared" ref="U943" si="2692">G946</f>
        <v>963</v>
      </c>
      <c r="V943" s="205">
        <f t="shared" ref="V943" si="2693">Q946</f>
        <v>1040</v>
      </c>
      <c r="W943" s="204">
        <f t="shared" ref="W943" si="2694">Q946</f>
        <v>1040</v>
      </c>
      <c r="X943" s="205">
        <f t="shared" ref="X943" si="2695">G946</f>
        <v>963</v>
      </c>
    </row>
    <row r="944" spans="1:25" ht="16.5" thickBot="1" x14ac:dyDescent="0.3">
      <c r="A944" s="553"/>
      <c r="B944" s="554"/>
      <c r="C944" s="221" t="s">
        <v>12</v>
      </c>
      <c r="D944" s="222">
        <v>341</v>
      </c>
      <c r="E944" s="223">
        <v>135</v>
      </c>
      <c r="F944" s="223">
        <v>13</v>
      </c>
      <c r="G944" s="31">
        <f t="shared" ref="G944:H944" si="2696">SUM(G940:G943)</f>
        <v>476</v>
      </c>
      <c r="H944" s="30">
        <f t="shared" si="2696"/>
        <v>0</v>
      </c>
      <c r="I944" s="522">
        <f t="shared" ref="I944" si="2697">IF(AND(G944=N944,G944&gt;1),1,IF(G944&gt;N944,2,0))</f>
        <v>2</v>
      </c>
      <c r="J944" s="2"/>
      <c r="K944" s="553"/>
      <c r="L944" s="554"/>
      <c r="M944" s="221" t="s">
        <v>12</v>
      </c>
      <c r="N944" s="222">
        <v>343</v>
      </c>
      <c r="O944" s="223">
        <v>204</v>
      </c>
      <c r="P944" s="223">
        <v>3</v>
      </c>
      <c r="Q944" s="40">
        <f t="shared" ref="Q944:R944" si="2698">SUM(Q940:Q943)</f>
        <v>547</v>
      </c>
      <c r="R944" s="30">
        <f t="shared" si="2698"/>
        <v>4</v>
      </c>
      <c r="S944" s="522">
        <f t="shared" ref="S944" si="2699">IF(AND(Q944=X944,Q944&gt;1),1,IF(Q944&gt;X944,2,0))</f>
        <v>2</v>
      </c>
      <c r="T944" s="191"/>
    </row>
    <row r="945" spans="1:25" ht="15.75" thickBot="1" x14ac:dyDescent="0.3">
      <c r="A945" s="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191"/>
    </row>
    <row r="946" spans="1:25" ht="21" thickBot="1" x14ac:dyDescent="0.3">
      <c r="A946" s="17"/>
      <c r="B946" s="18"/>
      <c r="C946" s="19" t="s">
        <v>15</v>
      </c>
      <c r="D946" s="20">
        <f t="shared" ref="D946:H946" si="2700">D939+D944</f>
        <v>680</v>
      </c>
      <c r="E946" s="21">
        <f t="shared" si="2700"/>
        <v>283</v>
      </c>
      <c r="F946" s="21">
        <f t="shared" si="2700"/>
        <v>23</v>
      </c>
      <c r="G946" s="22">
        <f t="shared" si="2700"/>
        <v>963</v>
      </c>
      <c r="H946" s="22">
        <f t="shared" si="2700"/>
        <v>2</v>
      </c>
      <c r="I946" s="23">
        <f t="shared" ref="I946" si="2701">I938+I943+J946</f>
        <v>0</v>
      </c>
      <c r="J946" s="206">
        <f t="shared" ref="J946" si="2702">IF(AND(G946=Q946,G946&gt;0.1),1,IF(G946&gt;Q946,2,0))</f>
        <v>0</v>
      </c>
      <c r="K946" s="17"/>
      <c r="L946" s="18"/>
      <c r="M946" s="24" t="s">
        <v>15</v>
      </c>
      <c r="N946" s="20">
        <f t="shared" ref="N946:R946" si="2703">N939+N944</f>
        <v>706</v>
      </c>
      <c r="O946" s="21">
        <f t="shared" si="2703"/>
        <v>334</v>
      </c>
      <c r="P946" s="21">
        <f t="shared" si="2703"/>
        <v>17</v>
      </c>
      <c r="Q946" s="22">
        <f t="shared" si="2703"/>
        <v>1040</v>
      </c>
      <c r="R946" s="22">
        <f t="shared" si="2703"/>
        <v>6</v>
      </c>
      <c r="S946" s="25">
        <f t="shared" ref="S946" si="2704">S938+S943+T946</f>
        <v>6</v>
      </c>
      <c r="T946" s="206">
        <f t="shared" ref="T946" si="2705">IF(AND(Q946=G946,Q946&gt;0.1),1,IF(Q946&gt;G946,2,0))</f>
        <v>2</v>
      </c>
    </row>
    <row r="947" spans="1:25" ht="15.75" thickBot="1" x14ac:dyDescent="0.3">
      <c r="A947" s="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191"/>
    </row>
    <row r="948" spans="1:25" ht="21" thickBot="1" x14ac:dyDescent="0.3">
      <c r="A948" s="109" t="s">
        <v>19</v>
      </c>
      <c r="B948" s="9" t="s">
        <v>16</v>
      </c>
      <c r="C948" s="515"/>
      <c r="D948" s="515"/>
      <c r="E948" s="515"/>
      <c r="F948" s="10"/>
      <c r="G948" s="516" t="s">
        <v>17</v>
      </c>
      <c r="H948" s="516"/>
      <c r="I948" s="23">
        <f t="shared" ref="I948" si="2706">IF(AND(I946=S946,I946&gt;0.1),1,IF(I946&gt;S946,2,0))</f>
        <v>0</v>
      </c>
      <c r="J948" s="12"/>
      <c r="K948" s="14" t="s">
        <v>19</v>
      </c>
      <c r="L948" s="9" t="s">
        <v>20</v>
      </c>
      <c r="M948" s="515"/>
      <c r="N948" s="515"/>
      <c r="O948" s="515"/>
      <c r="P948" s="10"/>
      <c r="Q948" s="516" t="s">
        <v>17</v>
      </c>
      <c r="R948" s="516"/>
      <c r="S948" s="23">
        <f t="shared" ref="S948" si="2707">IF(AND(S946=I946,S946&gt;0.1),1,IF(S946&gt;I946,2,0))</f>
        <v>2</v>
      </c>
      <c r="T948" s="191"/>
    </row>
    <row r="950" spans="1:25" ht="15.75" thickBot="1" x14ac:dyDescent="0.3"/>
    <row r="951" spans="1:25" ht="23.25" x14ac:dyDescent="0.35">
      <c r="A951" s="6"/>
      <c r="B951" s="523" t="s">
        <v>18</v>
      </c>
      <c r="C951" s="523"/>
      <c r="D951" s="524" t="s">
        <v>0</v>
      </c>
      <c r="E951" s="524"/>
      <c r="F951" s="524"/>
      <c r="G951" s="524"/>
      <c r="H951" s="524"/>
      <c r="I951" s="524"/>
      <c r="J951" s="94">
        <v>44</v>
      </c>
      <c r="K951" s="190" t="s">
        <v>1</v>
      </c>
      <c r="L951" s="525" t="s">
        <v>21</v>
      </c>
      <c r="M951" s="525"/>
      <c r="N951" s="525"/>
      <c r="O951" s="526" t="s">
        <v>2</v>
      </c>
      <c r="P951" s="526"/>
      <c r="Q951" s="527">
        <v>43216</v>
      </c>
      <c r="R951" s="528"/>
      <c r="S951" s="528"/>
      <c r="T951" s="191"/>
    </row>
    <row r="952" spans="1:25" ht="24" thickBot="1" x14ac:dyDescent="0.3">
      <c r="A952" s="7"/>
      <c r="B952" s="16"/>
      <c r="C952" s="16"/>
      <c r="D952" s="15"/>
      <c r="E952" s="15"/>
      <c r="F952" s="15"/>
      <c r="G952" s="15"/>
      <c r="H952" s="15"/>
      <c r="I952" s="15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191"/>
    </row>
    <row r="953" spans="1:25" ht="18.75" thickBot="1" x14ac:dyDescent="0.3">
      <c r="A953" s="1" t="s">
        <v>3</v>
      </c>
      <c r="B953" s="535" t="s">
        <v>113</v>
      </c>
      <c r="C953" s="535"/>
      <c r="D953" s="535"/>
      <c r="E953" s="535"/>
      <c r="F953" s="535"/>
      <c r="G953" s="535"/>
      <c r="H953" s="535"/>
      <c r="I953" s="536"/>
      <c r="J953" s="537">
        <f t="shared" ref="J953" si="2708">G969-Q969</f>
        <v>3</v>
      </c>
      <c r="K953" s="11" t="s">
        <v>4</v>
      </c>
      <c r="L953" s="535" t="s">
        <v>146</v>
      </c>
      <c r="M953" s="535"/>
      <c r="N953" s="535"/>
      <c r="O953" s="535"/>
      <c r="P953" s="535"/>
      <c r="Q953" s="535"/>
      <c r="R953" s="535"/>
      <c r="S953" s="536"/>
      <c r="T953" s="191"/>
    </row>
    <row r="954" spans="1:25" ht="15.75" thickBot="1" x14ac:dyDescent="0.3">
      <c r="A954" s="7"/>
      <c r="B954" s="2"/>
      <c r="C954" s="2"/>
      <c r="D954" s="2"/>
      <c r="E954" s="2"/>
      <c r="F954" s="2"/>
      <c r="G954" s="2"/>
      <c r="H954" s="2"/>
      <c r="I954" s="2"/>
      <c r="J954" s="538"/>
      <c r="K954" s="2"/>
      <c r="L954" s="2"/>
      <c r="M954" s="2"/>
      <c r="N954" s="2"/>
      <c r="O954" s="2"/>
      <c r="P954" s="2"/>
      <c r="Q954" s="2"/>
      <c r="R954" s="2"/>
      <c r="S954" s="2"/>
      <c r="T954" s="191"/>
    </row>
    <row r="955" spans="1:25" x14ac:dyDescent="0.25">
      <c r="A955" s="540" t="s">
        <v>5</v>
      </c>
      <c r="B955" s="541"/>
      <c r="C955" s="542" t="s">
        <v>6</v>
      </c>
      <c r="D955" s="544" t="s">
        <v>7</v>
      </c>
      <c r="E955" s="545"/>
      <c r="F955" s="545"/>
      <c r="G955" s="546"/>
      <c r="H955" s="544" t="s">
        <v>8</v>
      </c>
      <c r="I955" s="546"/>
      <c r="J955" s="538"/>
      <c r="K955" s="540" t="s">
        <v>5</v>
      </c>
      <c r="L955" s="541"/>
      <c r="M955" s="542" t="s">
        <v>6</v>
      </c>
      <c r="N955" s="544" t="s">
        <v>7</v>
      </c>
      <c r="O955" s="545"/>
      <c r="P955" s="545"/>
      <c r="Q955" s="546"/>
      <c r="R955" s="544" t="s">
        <v>8</v>
      </c>
      <c r="S955" s="546"/>
      <c r="T955" s="191"/>
    </row>
    <row r="956" spans="1:25" ht="15.75" thickBot="1" x14ac:dyDescent="0.3">
      <c r="A956" s="547"/>
      <c r="B956" s="548"/>
      <c r="C956" s="543"/>
      <c r="D956" s="110" t="s">
        <v>9</v>
      </c>
      <c r="E956" s="111" t="s">
        <v>10</v>
      </c>
      <c r="F956" s="111" t="s">
        <v>11</v>
      </c>
      <c r="G956" s="112" t="s">
        <v>12</v>
      </c>
      <c r="H956" s="113" t="s">
        <v>13</v>
      </c>
      <c r="I956" s="114" t="s">
        <v>14</v>
      </c>
      <c r="J956" s="539"/>
      <c r="K956" s="547"/>
      <c r="L956" s="548"/>
      <c r="M956" s="543"/>
      <c r="N956" s="110" t="s">
        <v>9</v>
      </c>
      <c r="O956" s="111" t="s">
        <v>10</v>
      </c>
      <c r="P956" s="111" t="s">
        <v>11</v>
      </c>
      <c r="Q956" s="112" t="s">
        <v>12</v>
      </c>
      <c r="R956" s="113" t="s">
        <v>13</v>
      </c>
      <c r="S956" s="114" t="s">
        <v>14</v>
      </c>
      <c r="T956" s="191"/>
    </row>
    <row r="957" spans="1:25" ht="15.75" thickBot="1" x14ac:dyDescent="0.3">
      <c r="A957" s="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191"/>
    </row>
    <row r="958" spans="1:25" x14ac:dyDescent="0.25">
      <c r="A958" s="531" t="s">
        <v>240</v>
      </c>
      <c r="B958" s="532"/>
      <c r="C958" s="3">
        <v>1</v>
      </c>
      <c r="D958" s="193">
        <v>87</v>
      </c>
      <c r="E958" s="194">
        <v>34</v>
      </c>
      <c r="F958" s="194">
        <v>4</v>
      </c>
      <c r="G958" s="32">
        <f t="shared" ref="G958:G961" si="2709">D958+E958</f>
        <v>121</v>
      </c>
      <c r="H958" s="33">
        <f t="shared" ref="H958:H961" si="2710">IF(AND(G958=Q958,G958&gt;1),0.5,IF(G958&gt;Q958,1,0))</f>
        <v>1</v>
      </c>
      <c r="I958" s="8"/>
      <c r="J958" s="2"/>
      <c r="K958" s="531" t="s">
        <v>249</v>
      </c>
      <c r="L958" s="532"/>
      <c r="M958" s="3">
        <v>1</v>
      </c>
      <c r="N958" s="193">
        <v>82</v>
      </c>
      <c r="O958" s="194">
        <v>23</v>
      </c>
      <c r="P958" s="194">
        <v>7</v>
      </c>
      <c r="Q958" s="32">
        <f t="shared" ref="Q958" si="2711">SUM(N958:O958)</f>
        <v>105</v>
      </c>
      <c r="R958" s="33">
        <f t="shared" ref="R958:R961" si="2712">IF(AND(Q958=G958,Q958&gt;1),0.5,IF(Q958&gt;G958,1,0))</f>
        <v>0</v>
      </c>
      <c r="S958" s="8"/>
      <c r="U958" s="195" t="s">
        <v>124</v>
      </c>
      <c r="V958" s="195">
        <f t="shared" ref="V958" si="2713">G958</f>
        <v>121</v>
      </c>
      <c r="W958" s="195">
        <f t="shared" ref="W958" si="2714">G959</f>
        <v>140</v>
      </c>
      <c r="X958" s="195">
        <f t="shared" ref="X958" si="2715">G960</f>
        <v>107</v>
      </c>
      <c r="Y958" s="195">
        <f t="shared" ref="Y958" si="2716">G961</f>
        <v>119</v>
      </c>
    </row>
    <row r="959" spans="1:25" x14ac:dyDescent="0.25">
      <c r="A959" s="533"/>
      <c r="B959" s="534"/>
      <c r="C959" s="4">
        <v>2</v>
      </c>
      <c r="D959" s="196">
        <v>95</v>
      </c>
      <c r="E959" s="197">
        <v>45</v>
      </c>
      <c r="F959" s="197">
        <v>0</v>
      </c>
      <c r="G959" s="34">
        <f t="shared" si="2709"/>
        <v>140</v>
      </c>
      <c r="H959" s="35">
        <f t="shared" si="2710"/>
        <v>1</v>
      </c>
      <c r="I959" s="8"/>
      <c r="J959" s="2"/>
      <c r="K959" s="533"/>
      <c r="L959" s="534"/>
      <c r="M959" s="4">
        <v>2</v>
      </c>
      <c r="N959" s="196">
        <v>91</v>
      </c>
      <c r="O959" s="197">
        <v>26</v>
      </c>
      <c r="P959" s="197">
        <v>8</v>
      </c>
      <c r="Q959" s="34">
        <f t="shared" ref="Q959:Q961" si="2717">SUM(N959:O959)</f>
        <v>117</v>
      </c>
      <c r="R959" s="35">
        <f t="shared" si="2712"/>
        <v>0</v>
      </c>
      <c r="S959" s="8"/>
      <c r="U959" s="195" t="s">
        <v>125</v>
      </c>
      <c r="V959" s="195">
        <f t="shared" ref="V959" si="2718">G963</f>
        <v>117</v>
      </c>
      <c r="W959" s="195">
        <f t="shared" ref="W959" si="2719">G964</f>
        <v>110</v>
      </c>
      <c r="X959" s="195">
        <f t="shared" ref="X959" si="2720">G965</f>
        <v>119</v>
      </c>
      <c r="Y959" s="195">
        <f t="shared" ref="Y959" si="2721">G966</f>
        <v>109</v>
      </c>
    </row>
    <row r="960" spans="1:25" ht="15.75" thickBot="1" x14ac:dyDescent="0.3">
      <c r="A960" s="517" t="s">
        <v>241</v>
      </c>
      <c r="B960" s="518"/>
      <c r="C960" s="4">
        <v>3</v>
      </c>
      <c r="D960" s="196">
        <v>83</v>
      </c>
      <c r="E960" s="197">
        <v>24</v>
      </c>
      <c r="F960" s="197">
        <v>6</v>
      </c>
      <c r="G960" s="34">
        <f t="shared" si="2709"/>
        <v>107</v>
      </c>
      <c r="H960" s="35">
        <f t="shared" si="2710"/>
        <v>0</v>
      </c>
      <c r="I960" s="13">
        <f t="shared" ref="I960" si="2722">H962*1000+G962</f>
        <v>3487</v>
      </c>
      <c r="J960" s="2"/>
      <c r="K960" s="517" t="s">
        <v>250</v>
      </c>
      <c r="L960" s="518"/>
      <c r="M960" s="4">
        <v>3</v>
      </c>
      <c r="N960" s="196">
        <v>91</v>
      </c>
      <c r="O960" s="197">
        <v>45</v>
      </c>
      <c r="P960" s="197">
        <v>3</v>
      </c>
      <c r="Q960" s="34">
        <f t="shared" si="2717"/>
        <v>136</v>
      </c>
      <c r="R960" s="35">
        <f t="shared" si="2712"/>
        <v>1</v>
      </c>
      <c r="S960" s="13">
        <f t="shared" ref="S960" si="2723">R962*1000+Q962</f>
        <v>1473</v>
      </c>
      <c r="T960" s="191"/>
      <c r="U960" s="195" t="s">
        <v>126</v>
      </c>
      <c r="V960" s="195">
        <f t="shared" ref="V960" si="2724">Q958</f>
        <v>105</v>
      </c>
      <c r="W960" s="195">
        <f t="shared" ref="W960" si="2725">Q959</f>
        <v>117</v>
      </c>
      <c r="X960" s="195">
        <f t="shared" ref="X960" si="2726">Q960</f>
        <v>136</v>
      </c>
      <c r="Y960" s="195">
        <f t="shared" ref="Y960" si="2727">Q961</f>
        <v>115</v>
      </c>
    </row>
    <row r="961" spans="1:25" x14ac:dyDescent="0.25">
      <c r="A961" s="519"/>
      <c r="B961" s="520"/>
      <c r="C961" s="5">
        <v>4</v>
      </c>
      <c r="D961" s="198">
        <v>84</v>
      </c>
      <c r="E961" s="199">
        <v>35</v>
      </c>
      <c r="F961" s="199">
        <v>3</v>
      </c>
      <c r="G961" s="36">
        <f t="shared" si="2709"/>
        <v>119</v>
      </c>
      <c r="H961" s="35">
        <f t="shared" si="2710"/>
        <v>1</v>
      </c>
      <c r="I961" s="521">
        <f t="shared" ref="I961" si="2728">IF(AND(I960=S960,I960&gt;0.1),1,IF(I960&gt;S960,2,0))</f>
        <v>2</v>
      </c>
      <c r="J961" s="2"/>
      <c r="K961" s="519"/>
      <c r="L961" s="520"/>
      <c r="M961" s="5">
        <v>4</v>
      </c>
      <c r="N961" s="198">
        <v>79</v>
      </c>
      <c r="O961" s="199">
        <v>36</v>
      </c>
      <c r="P961" s="199">
        <v>3</v>
      </c>
      <c r="Q961" s="34">
        <f t="shared" si="2717"/>
        <v>115</v>
      </c>
      <c r="R961" s="39">
        <f t="shared" si="2712"/>
        <v>0</v>
      </c>
      <c r="S961" s="521">
        <f t="shared" ref="S961" si="2729">IF(AND(S960=I960,S960&gt;0.1),1,IF(S960&gt;I960,2,0))</f>
        <v>0</v>
      </c>
      <c r="T961" s="191"/>
      <c r="U961" s="195" t="s">
        <v>127</v>
      </c>
      <c r="V961" s="195">
        <f t="shared" ref="V961" si="2730">Q963</f>
        <v>116</v>
      </c>
      <c r="W961" s="195">
        <f t="shared" ref="W961" si="2731">Q964</f>
        <v>123</v>
      </c>
      <c r="X961" s="195">
        <f t="shared" ref="X961" si="2732">Q965</f>
        <v>122</v>
      </c>
      <c r="Y961" s="195">
        <f t="shared" ref="Y961" si="2733">Q966</f>
        <v>105</v>
      </c>
    </row>
    <row r="962" spans="1:25" ht="16.5" thickBot="1" x14ac:dyDescent="0.3">
      <c r="A962" s="529">
        <v>1</v>
      </c>
      <c r="B962" s="530"/>
      <c r="C962" s="26" t="s">
        <v>12</v>
      </c>
      <c r="D962" s="27">
        <f t="shared" ref="D962" si="2734">D958+D959+D960+D961</f>
        <v>349</v>
      </c>
      <c r="E962" s="28">
        <f t="shared" ref="E962:H962" si="2735">SUM(E958:E961)</f>
        <v>138</v>
      </c>
      <c r="F962" s="28">
        <f t="shared" si="2735"/>
        <v>13</v>
      </c>
      <c r="G962" s="29">
        <f t="shared" si="2735"/>
        <v>487</v>
      </c>
      <c r="H962" s="30">
        <f t="shared" si="2735"/>
        <v>3</v>
      </c>
      <c r="I962" s="522">
        <f t="shared" ref="I962" si="2736">IF(AND(G962=N962,G962&gt;1),1,IF(G962&gt;N962,2,0))</f>
        <v>2</v>
      </c>
      <c r="J962" s="2"/>
      <c r="K962" s="529">
        <v>1</v>
      </c>
      <c r="L962" s="530"/>
      <c r="M962" s="26" t="s">
        <v>12</v>
      </c>
      <c r="N962" s="31">
        <f t="shared" ref="N962" si="2737">SUM(N958:N961)</f>
        <v>343</v>
      </c>
      <c r="O962" s="31">
        <f t="shared" ref="O962:R962" si="2738">SUM(O958:O961)</f>
        <v>130</v>
      </c>
      <c r="P962" s="31">
        <f t="shared" si="2738"/>
        <v>21</v>
      </c>
      <c r="Q962" s="31">
        <f t="shared" si="2738"/>
        <v>473</v>
      </c>
      <c r="R962" s="30">
        <f t="shared" si="2738"/>
        <v>1</v>
      </c>
      <c r="S962" s="522">
        <f t="shared" ref="S962" si="2739">IF(AND(Q962=J962,Q962&gt;1),1,IF(Q962&gt;J962,2,0))</f>
        <v>2</v>
      </c>
      <c r="T962" s="191"/>
    </row>
    <row r="963" spans="1:25" x14ac:dyDescent="0.25">
      <c r="A963" s="531" t="s">
        <v>204</v>
      </c>
      <c r="B963" s="532"/>
      <c r="C963" s="3">
        <v>1</v>
      </c>
      <c r="D963" s="193">
        <v>84</v>
      </c>
      <c r="E963" s="194">
        <v>33</v>
      </c>
      <c r="F963" s="194">
        <v>3</v>
      </c>
      <c r="G963" s="37">
        <f t="shared" ref="G963" si="2740">SUM(D963:E963)</f>
        <v>117</v>
      </c>
      <c r="H963" s="33">
        <f t="shared" ref="H963:H966" si="2741">IF(AND(G963=Q963,G963&gt;1),0.5,IF(G963&gt;Q963,1,0))</f>
        <v>1</v>
      </c>
      <c r="I963" s="8"/>
      <c r="J963" s="2"/>
      <c r="K963" s="531" t="s">
        <v>210</v>
      </c>
      <c r="L963" s="532"/>
      <c r="M963" s="3">
        <v>1</v>
      </c>
      <c r="N963" s="193">
        <v>72</v>
      </c>
      <c r="O963" s="194">
        <v>44</v>
      </c>
      <c r="P963" s="194">
        <v>4</v>
      </c>
      <c r="Q963" s="32">
        <f t="shared" ref="Q963:Q966" si="2742">N963+O963</f>
        <v>116</v>
      </c>
      <c r="R963" s="33">
        <f t="shared" ref="R963:R966" si="2743">IF(AND(Q963=G963,Q963&gt;1),0.5,IF(Q963&gt;G963,1,0))</f>
        <v>0</v>
      </c>
      <c r="S963" s="8"/>
      <c r="T963" s="191"/>
      <c r="U963" s="200" t="s">
        <v>92</v>
      </c>
      <c r="V963" s="201" t="s">
        <v>93</v>
      </c>
      <c r="W963" s="200" t="s">
        <v>93</v>
      </c>
      <c r="X963" s="201" t="s">
        <v>92</v>
      </c>
    </row>
    <row r="964" spans="1:25" x14ac:dyDescent="0.25">
      <c r="A964" s="533"/>
      <c r="B964" s="534"/>
      <c r="C964" s="4">
        <v>2</v>
      </c>
      <c r="D964" s="196">
        <v>74</v>
      </c>
      <c r="E964" s="197">
        <v>36</v>
      </c>
      <c r="F964" s="197">
        <v>5</v>
      </c>
      <c r="G964" s="34">
        <f t="shared" ref="G964:G966" si="2744">SUM(D964:E964)</f>
        <v>110</v>
      </c>
      <c r="H964" s="35">
        <f t="shared" si="2741"/>
        <v>0</v>
      </c>
      <c r="I964" s="8"/>
      <c r="J964" s="2"/>
      <c r="K964" s="533"/>
      <c r="L964" s="534"/>
      <c r="M964" s="4">
        <v>2</v>
      </c>
      <c r="N964" s="196">
        <v>80</v>
      </c>
      <c r="O964" s="197">
        <v>43</v>
      </c>
      <c r="P964" s="197">
        <v>0</v>
      </c>
      <c r="Q964" s="34">
        <f t="shared" si="2742"/>
        <v>123</v>
      </c>
      <c r="R964" s="35">
        <f t="shared" si="2743"/>
        <v>1</v>
      </c>
      <c r="S964" s="8"/>
      <c r="T964" s="191"/>
      <c r="U964" s="202">
        <f t="shared" ref="U964" si="2745">I969</f>
        <v>4</v>
      </c>
      <c r="V964" s="203">
        <f t="shared" ref="V964" si="2746">S969</f>
        <v>2</v>
      </c>
      <c r="W964" s="202">
        <f t="shared" ref="W964" si="2747">S969</f>
        <v>2</v>
      </c>
      <c r="X964" s="203">
        <f t="shared" ref="X964" si="2748">I969</f>
        <v>4</v>
      </c>
    </row>
    <row r="965" spans="1:25" ht="15.75" thickBot="1" x14ac:dyDescent="0.3">
      <c r="A965" s="517" t="s">
        <v>237</v>
      </c>
      <c r="B965" s="518"/>
      <c r="C965" s="4">
        <v>3</v>
      </c>
      <c r="D965" s="196">
        <v>83</v>
      </c>
      <c r="E965" s="197">
        <v>36</v>
      </c>
      <c r="F965" s="197">
        <v>5</v>
      </c>
      <c r="G965" s="34">
        <f t="shared" si="2744"/>
        <v>119</v>
      </c>
      <c r="H965" s="35">
        <f t="shared" si="2741"/>
        <v>0</v>
      </c>
      <c r="I965" s="13">
        <f t="shared" ref="I965" si="2749">H967*1000+G967</f>
        <v>2455</v>
      </c>
      <c r="J965" s="2"/>
      <c r="K965" s="517" t="s">
        <v>233</v>
      </c>
      <c r="L965" s="518"/>
      <c r="M965" s="4">
        <v>3</v>
      </c>
      <c r="N965" s="196">
        <v>81</v>
      </c>
      <c r="O965" s="197">
        <v>41</v>
      </c>
      <c r="P965" s="197">
        <v>2</v>
      </c>
      <c r="Q965" s="34">
        <f t="shared" si="2742"/>
        <v>122</v>
      </c>
      <c r="R965" s="35">
        <f t="shared" si="2743"/>
        <v>1</v>
      </c>
      <c r="S965" s="13">
        <f t="shared" ref="S965" si="2750">R967*1000+Q967</f>
        <v>2466</v>
      </c>
      <c r="T965" s="191"/>
      <c r="U965" s="202">
        <f t="shared" ref="U965" si="2751">H969</f>
        <v>5</v>
      </c>
      <c r="V965" s="203">
        <f t="shared" ref="V965" si="2752">R969</f>
        <v>3</v>
      </c>
      <c r="W965" s="202">
        <f t="shared" ref="W965" si="2753">R969</f>
        <v>3</v>
      </c>
      <c r="X965" s="203">
        <f t="shared" ref="X965" si="2754">H969</f>
        <v>5</v>
      </c>
    </row>
    <row r="966" spans="1:25" x14ac:dyDescent="0.25">
      <c r="A966" s="519"/>
      <c r="B966" s="520"/>
      <c r="C966" s="5">
        <v>4</v>
      </c>
      <c r="D966" s="198">
        <v>83</v>
      </c>
      <c r="E966" s="199">
        <v>26</v>
      </c>
      <c r="F966" s="199">
        <v>6</v>
      </c>
      <c r="G966" s="38">
        <f t="shared" si="2744"/>
        <v>109</v>
      </c>
      <c r="H966" s="35">
        <f t="shared" si="2741"/>
        <v>1</v>
      </c>
      <c r="I966" s="521">
        <f t="shared" ref="I966" si="2755">IF(AND(I965=S965,I965&gt;0.1),1,IF(I965&gt;S965,2,0))</f>
        <v>0</v>
      </c>
      <c r="J966" s="2"/>
      <c r="K966" s="519"/>
      <c r="L966" s="520"/>
      <c r="M966" s="5">
        <v>4</v>
      </c>
      <c r="N966" s="198">
        <v>79</v>
      </c>
      <c r="O966" s="199">
        <v>26</v>
      </c>
      <c r="P966" s="199">
        <v>4</v>
      </c>
      <c r="Q966" s="34">
        <f t="shared" si="2742"/>
        <v>105</v>
      </c>
      <c r="R966" s="39">
        <f t="shared" si="2743"/>
        <v>0</v>
      </c>
      <c r="S966" s="521">
        <f t="shared" ref="S966" si="2756">IF(AND(S965=I965,S965&gt;0.1),1,IF(S965&gt;I965,2,0))</f>
        <v>2</v>
      </c>
      <c r="T966" s="191"/>
      <c r="U966" s="204">
        <f t="shared" ref="U966" si="2757">G969</f>
        <v>942</v>
      </c>
      <c r="V966" s="205">
        <f t="shared" ref="V966" si="2758">Q969</f>
        <v>939</v>
      </c>
      <c r="W966" s="204">
        <f t="shared" ref="W966" si="2759">Q969</f>
        <v>939</v>
      </c>
      <c r="X966" s="205">
        <f t="shared" ref="X966" si="2760">G969</f>
        <v>942</v>
      </c>
    </row>
    <row r="967" spans="1:25" ht="16.5" thickBot="1" x14ac:dyDescent="0.3">
      <c r="A967" s="529">
        <v>2</v>
      </c>
      <c r="B967" s="530"/>
      <c r="C967" s="26" t="s">
        <v>12</v>
      </c>
      <c r="D967" s="31">
        <f t="shared" ref="D967" si="2761">SUM(D963:D966)</f>
        <v>324</v>
      </c>
      <c r="E967" s="31">
        <f t="shared" ref="E967:H967" si="2762">SUM(E963:E966)</f>
        <v>131</v>
      </c>
      <c r="F967" s="31">
        <f t="shared" si="2762"/>
        <v>19</v>
      </c>
      <c r="G967" s="31">
        <f t="shared" si="2762"/>
        <v>455</v>
      </c>
      <c r="H967" s="30">
        <f t="shared" si="2762"/>
        <v>2</v>
      </c>
      <c r="I967" s="522">
        <f t="shared" ref="I967" si="2763">IF(AND(G967=N967,G967&gt;1),1,IF(G967&gt;N967,2,0))</f>
        <v>2</v>
      </c>
      <c r="J967" s="2"/>
      <c r="K967" s="529">
        <v>2</v>
      </c>
      <c r="L967" s="530"/>
      <c r="M967" s="26" t="s">
        <v>12</v>
      </c>
      <c r="N967" s="31">
        <f t="shared" ref="N967" si="2764">SUM(N963:N966)</f>
        <v>312</v>
      </c>
      <c r="O967" s="31">
        <f t="shared" ref="O967:R967" si="2765">SUM(O963:O966)</f>
        <v>154</v>
      </c>
      <c r="P967" s="31">
        <f t="shared" si="2765"/>
        <v>10</v>
      </c>
      <c r="Q967" s="40">
        <f t="shared" si="2765"/>
        <v>466</v>
      </c>
      <c r="R967" s="30">
        <f t="shared" si="2765"/>
        <v>2</v>
      </c>
      <c r="S967" s="522">
        <f t="shared" ref="S967" si="2766">IF(AND(Q967=X967,Q967&gt;1),1,IF(Q967&gt;X967,2,0))</f>
        <v>2</v>
      </c>
      <c r="T967" s="191"/>
    </row>
    <row r="968" spans="1:25" ht="15.75" thickBot="1" x14ac:dyDescent="0.3">
      <c r="A968" s="7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191"/>
    </row>
    <row r="969" spans="1:25" ht="21" thickBot="1" x14ac:dyDescent="0.3">
      <c r="A969" s="17"/>
      <c r="B969" s="18"/>
      <c r="C969" s="19" t="s">
        <v>15</v>
      </c>
      <c r="D969" s="20">
        <f t="shared" ref="D969:H969" si="2767">D962+D967</f>
        <v>673</v>
      </c>
      <c r="E969" s="21">
        <f t="shared" si="2767"/>
        <v>269</v>
      </c>
      <c r="F969" s="21">
        <f t="shared" si="2767"/>
        <v>32</v>
      </c>
      <c r="G969" s="22">
        <f t="shared" si="2767"/>
        <v>942</v>
      </c>
      <c r="H969" s="22">
        <f t="shared" si="2767"/>
        <v>5</v>
      </c>
      <c r="I969" s="23">
        <f t="shared" ref="I969" si="2768">I961+I966+J969</f>
        <v>4</v>
      </c>
      <c r="J969" s="206">
        <f t="shared" ref="J969" si="2769">IF(AND(G969=Q969,G969&gt;0.1),1,IF(G969&gt;Q969,2,0))</f>
        <v>2</v>
      </c>
      <c r="K969" s="17"/>
      <c r="L969" s="18"/>
      <c r="M969" s="24" t="s">
        <v>15</v>
      </c>
      <c r="N969" s="20">
        <f t="shared" ref="N969:R969" si="2770">N962+N967</f>
        <v>655</v>
      </c>
      <c r="O969" s="21">
        <f t="shared" si="2770"/>
        <v>284</v>
      </c>
      <c r="P969" s="21">
        <f t="shared" si="2770"/>
        <v>31</v>
      </c>
      <c r="Q969" s="22">
        <f t="shared" si="2770"/>
        <v>939</v>
      </c>
      <c r="R969" s="22">
        <f t="shared" si="2770"/>
        <v>3</v>
      </c>
      <c r="S969" s="25">
        <f t="shared" ref="S969" si="2771">S961+S966+T969</f>
        <v>2</v>
      </c>
      <c r="T969" s="206">
        <f t="shared" ref="T969" si="2772">IF(AND(Q969=G969,Q969&gt;0.1),1,IF(Q969&gt;G969,2,0))</f>
        <v>0</v>
      </c>
    </row>
    <row r="970" spans="1:25" ht="15.75" thickBot="1" x14ac:dyDescent="0.3">
      <c r="A970" s="7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191"/>
    </row>
    <row r="971" spans="1:25" ht="21" thickBot="1" x14ac:dyDescent="0.3">
      <c r="A971" s="109" t="s">
        <v>19</v>
      </c>
      <c r="B971" s="9" t="s">
        <v>16</v>
      </c>
      <c r="C971" s="515"/>
      <c r="D971" s="515"/>
      <c r="E971" s="515"/>
      <c r="F971" s="10"/>
      <c r="G971" s="516" t="s">
        <v>17</v>
      </c>
      <c r="H971" s="516"/>
      <c r="I971" s="23">
        <f t="shared" ref="I971" si="2773">IF(AND(I969=S969,I969&gt;0.1),1,IF(I969&gt;S969,2,0))</f>
        <v>2</v>
      </c>
      <c r="J971" s="12"/>
      <c r="K971" s="14" t="s">
        <v>19</v>
      </c>
      <c r="L971" s="9" t="s">
        <v>20</v>
      </c>
      <c r="M971" s="515"/>
      <c r="N971" s="515"/>
      <c r="O971" s="515"/>
      <c r="P971" s="10"/>
      <c r="Q971" s="516" t="s">
        <v>17</v>
      </c>
      <c r="R971" s="516"/>
      <c r="S971" s="23">
        <f t="shared" ref="S971" si="2774">IF(AND(S969=I969,S969&gt;0.1),1,IF(S969&gt;I969,2,0))</f>
        <v>0</v>
      </c>
      <c r="T971" s="191"/>
    </row>
    <row r="972" spans="1:25" ht="23.25" x14ac:dyDescent="0.35">
      <c r="A972" s="6"/>
      <c r="B972" s="523" t="s">
        <v>18</v>
      </c>
      <c r="C972" s="523"/>
      <c r="D972" s="524" t="s">
        <v>0</v>
      </c>
      <c r="E972" s="524"/>
      <c r="F972" s="524"/>
      <c r="G972" s="524"/>
      <c r="H972" s="524"/>
      <c r="I972" s="524"/>
      <c r="J972" s="94">
        <v>45</v>
      </c>
      <c r="K972" s="190" t="s">
        <v>1</v>
      </c>
      <c r="L972" s="525" t="s">
        <v>21</v>
      </c>
      <c r="M972" s="525"/>
      <c r="N972" s="525"/>
      <c r="O972" s="526" t="s">
        <v>2</v>
      </c>
      <c r="P972" s="526"/>
      <c r="Q972" s="527">
        <v>43250</v>
      </c>
      <c r="R972" s="528"/>
      <c r="S972" s="528"/>
      <c r="T972" s="191"/>
    </row>
    <row r="973" spans="1:25" ht="24" thickBot="1" x14ac:dyDescent="0.3">
      <c r="A973" s="7"/>
      <c r="B973" s="16"/>
      <c r="C973" s="16"/>
      <c r="D973" s="15"/>
      <c r="E973" s="15"/>
      <c r="F973" s="15"/>
      <c r="G973" s="15"/>
      <c r="H973" s="15"/>
      <c r="I973" s="15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191"/>
    </row>
    <row r="974" spans="1:25" ht="18.75" thickBot="1" x14ac:dyDescent="0.3">
      <c r="A974" s="1" t="s">
        <v>3</v>
      </c>
      <c r="B974" s="535" t="s">
        <v>140</v>
      </c>
      <c r="C974" s="535"/>
      <c r="D974" s="535"/>
      <c r="E974" s="535"/>
      <c r="F974" s="535"/>
      <c r="G974" s="535"/>
      <c r="H974" s="535"/>
      <c r="I974" s="536"/>
      <c r="J974" s="537">
        <f t="shared" ref="J974" si="2775">G990-Q990</f>
        <v>-13</v>
      </c>
      <c r="K974" s="11" t="s">
        <v>4</v>
      </c>
      <c r="L974" s="535" t="s">
        <v>111</v>
      </c>
      <c r="M974" s="535"/>
      <c r="N974" s="535"/>
      <c r="O974" s="535"/>
      <c r="P974" s="535"/>
      <c r="Q974" s="535"/>
      <c r="R974" s="535"/>
      <c r="S974" s="536"/>
      <c r="T974" s="191"/>
    </row>
    <row r="975" spans="1:25" ht="15.75" thickBot="1" x14ac:dyDescent="0.3">
      <c r="A975" s="7"/>
      <c r="B975" s="2"/>
      <c r="C975" s="2"/>
      <c r="D975" s="2"/>
      <c r="E975" s="2"/>
      <c r="F975" s="2"/>
      <c r="G975" s="2"/>
      <c r="H975" s="2"/>
      <c r="I975" s="2"/>
      <c r="J975" s="538"/>
      <c r="K975" s="2"/>
      <c r="L975" s="2"/>
      <c r="M975" s="2"/>
      <c r="N975" s="2"/>
      <c r="O975" s="2"/>
      <c r="P975" s="2"/>
      <c r="Q975" s="2"/>
      <c r="R975" s="2"/>
      <c r="S975" s="2"/>
      <c r="T975" s="191"/>
    </row>
    <row r="976" spans="1:25" x14ac:dyDescent="0.25">
      <c r="A976" s="540" t="s">
        <v>5</v>
      </c>
      <c r="B976" s="541"/>
      <c r="C976" s="542" t="s">
        <v>6</v>
      </c>
      <c r="D976" s="544" t="s">
        <v>7</v>
      </c>
      <c r="E976" s="545"/>
      <c r="F976" s="545"/>
      <c r="G976" s="546"/>
      <c r="H976" s="544" t="s">
        <v>8</v>
      </c>
      <c r="I976" s="546"/>
      <c r="J976" s="538"/>
      <c r="K976" s="540" t="s">
        <v>5</v>
      </c>
      <c r="L976" s="541"/>
      <c r="M976" s="542" t="s">
        <v>6</v>
      </c>
      <c r="N976" s="544" t="s">
        <v>7</v>
      </c>
      <c r="O976" s="545"/>
      <c r="P976" s="545"/>
      <c r="Q976" s="546"/>
      <c r="R976" s="544" t="s">
        <v>8</v>
      </c>
      <c r="S976" s="546"/>
      <c r="T976" s="191"/>
    </row>
    <row r="977" spans="1:25" ht="15.75" thickBot="1" x14ac:dyDescent="0.3">
      <c r="A977" s="547"/>
      <c r="B977" s="548"/>
      <c r="C977" s="543"/>
      <c r="D977" s="110" t="s">
        <v>9</v>
      </c>
      <c r="E977" s="111" t="s">
        <v>10</v>
      </c>
      <c r="F977" s="111" t="s">
        <v>11</v>
      </c>
      <c r="G977" s="112" t="s">
        <v>12</v>
      </c>
      <c r="H977" s="113" t="s">
        <v>13</v>
      </c>
      <c r="I977" s="114" t="s">
        <v>14</v>
      </c>
      <c r="J977" s="539"/>
      <c r="K977" s="547"/>
      <c r="L977" s="548"/>
      <c r="M977" s="543"/>
      <c r="N977" s="110" t="s">
        <v>9</v>
      </c>
      <c r="O977" s="111" t="s">
        <v>10</v>
      </c>
      <c r="P977" s="111" t="s">
        <v>11</v>
      </c>
      <c r="Q977" s="112" t="s">
        <v>12</v>
      </c>
      <c r="R977" s="113" t="s">
        <v>13</v>
      </c>
      <c r="S977" s="114" t="s">
        <v>14</v>
      </c>
      <c r="T977" s="191"/>
    </row>
    <row r="978" spans="1:25" ht="15.75" thickBot="1" x14ac:dyDescent="0.3">
      <c r="A978" s="7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191"/>
    </row>
    <row r="979" spans="1:25" x14ac:dyDescent="0.25">
      <c r="A979" s="555" t="s">
        <v>220</v>
      </c>
      <c r="B979" s="556"/>
      <c r="C979" s="3">
        <v>1</v>
      </c>
      <c r="D979" s="213">
        <v>85</v>
      </c>
      <c r="E979" s="214">
        <v>42</v>
      </c>
      <c r="F979" s="214">
        <v>4</v>
      </c>
      <c r="G979" s="32">
        <f t="shared" ref="G979:G982" si="2776">D979+E979</f>
        <v>127</v>
      </c>
      <c r="H979" s="33">
        <f t="shared" ref="H979:H982" si="2777">IF(AND(G979=Q979,G979&gt;1),0.5,IF(G979&gt;Q979,1,0))</f>
        <v>1</v>
      </c>
      <c r="I979" s="8"/>
      <c r="J979" s="2"/>
      <c r="K979" s="555" t="s">
        <v>204</v>
      </c>
      <c r="L979" s="556"/>
      <c r="M979" s="3">
        <v>1</v>
      </c>
      <c r="N979" s="213">
        <v>80</v>
      </c>
      <c r="O979" s="214">
        <v>45</v>
      </c>
      <c r="P979" s="214">
        <v>0</v>
      </c>
      <c r="Q979" s="32">
        <f t="shared" ref="Q979" si="2778">SUM(N979:O979)</f>
        <v>125</v>
      </c>
      <c r="R979" s="33">
        <f t="shared" ref="R979:R982" si="2779">IF(AND(Q979=G979,Q979&gt;1),0.5,IF(Q979&gt;G979,1,0))</f>
        <v>0</v>
      </c>
      <c r="S979" s="8"/>
      <c r="U979" s="195" t="s">
        <v>124</v>
      </c>
      <c r="V979" s="195">
        <f t="shared" ref="V979" si="2780">G979</f>
        <v>127</v>
      </c>
      <c r="W979" s="195">
        <f t="shared" ref="W979" si="2781">G980</f>
        <v>113</v>
      </c>
      <c r="X979" s="195">
        <f t="shared" ref="X979" si="2782">G981</f>
        <v>132</v>
      </c>
      <c r="Y979" s="195">
        <f t="shared" ref="Y979" si="2783">G982</f>
        <v>117</v>
      </c>
    </row>
    <row r="980" spans="1:25" x14ac:dyDescent="0.25">
      <c r="A980" s="557"/>
      <c r="B980" s="558"/>
      <c r="C980" s="4">
        <v>2</v>
      </c>
      <c r="D980" s="215">
        <v>78</v>
      </c>
      <c r="E980" s="216">
        <v>35</v>
      </c>
      <c r="F980" s="216">
        <v>1</v>
      </c>
      <c r="G980" s="34">
        <f t="shared" si="2776"/>
        <v>113</v>
      </c>
      <c r="H980" s="35">
        <f t="shared" si="2777"/>
        <v>0</v>
      </c>
      <c r="I980" s="8"/>
      <c r="J980" s="2"/>
      <c r="K980" s="557"/>
      <c r="L980" s="558"/>
      <c r="M980" s="4">
        <v>2</v>
      </c>
      <c r="N980" s="215">
        <v>81</v>
      </c>
      <c r="O980" s="216">
        <v>45</v>
      </c>
      <c r="P980" s="216">
        <v>0</v>
      </c>
      <c r="Q980" s="34">
        <f t="shared" ref="Q980:Q982" si="2784">SUM(N980:O980)</f>
        <v>126</v>
      </c>
      <c r="R980" s="35">
        <f t="shared" si="2779"/>
        <v>1</v>
      </c>
      <c r="S980" s="8"/>
      <c r="U980" s="195" t="s">
        <v>125</v>
      </c>
      <c r="V980" s="195">
        <f t="shared" ref="V980" si="2785">G984</f>
        <v>113</v>
      </c>
      <c r="W980" s="195">
        <f t="shared" ref="W980" si="2786">G985</f>
        <v>117</v>
      </c>
      <c r="X980" s="195">
        <f t="shared" ref="X980" si="2787">G986</f>
        <v>134</v>
      </c>
      <c r="Y980" s="195">
        <f t="shared" ref="Y980" si="2788">G987</f>
        <v>123</v>
      </c>
    </row>
    <row r="981" spans="1:25" ht="15.75" thickBot="1" x14ac:dyDescent="0.3">
      <c r="A981" s="549" t="s">
        <v>221</v>
      </c>
      <c r="B981" s="550"/>
      <c r="C981" s="4">
        <v>3</v>
      </c>
      <c r="D981" s="215">
        <v>87</v>
      </c>
      <c r="E981" s="216">
        <v>45</v>
      </c>
      <c r="F981" s="216">
        <v>1</v>
      </c>
      <c r="G981" s="34">
        <f t="shared" si="2776"/>
        <v>132</v>
      </c>
      <c r="H981" s="35">
        <f t="shared" si="2777"/>
        <v>0</v>
      </c>
      <c r="I981" s="13">
        <f t="shared" ref="I981" si="2789">H983*1000+G983</f>
        <v>2489</v>
      </c>
      <c r="J981" s="2"/>
      <c r="K981" s="549" t="s">
        <v>205</v>
      </c>
      <c r="L981" s="550"/>
      <c r="M981" s="4">
        <v>3</v>
      </c>
      <c r="N981" s="215">
        <v>93</v>
      </c>
      <c r="O981" s="216">
        <v>43</v>
      </c>
      <c r="P981" s="216">
        <v>0</v>
      </c>
      <c r="Q981" s="34">
        <f t="shared" si="2784"/>
        <v>136</v>
      </c>
      <c r="R981" s="35">
        <f t="shared" si="2779"/>
        <v>1</v>
      </c>
      <c r="S981" s="13">
        <f t="shared" ref="S981" si="2790">R983*1000+Q983</f>
        <v>2498</v>
      </c>
      <c r="T981" s="191"/>
      <c r="U981" s="195" t="s">
        <v>126</v>
      </c>
      <c r="V981" s="195">
        <f t="shared" ref="V981" si="2791">Q979</f>
        <v>125</v>
      </c>
      <c r="W981" s="195">
        <f t="shared" ref="W981" si="2792">Q980</f>
        <v>126</v>
      </c>
      <c r="X981" s="195">
        <f t="shared" ref="X981" si="2793">Q981</f>
        <v>136</v>
      </c>
      <c r="Y981" s="195">
        <f t="shared" ref="Y981" si="2794">Q982</f>
        <v>111</v>
      </c>
    </row>
    <row r="982" spans="1:25" x14ac:dyDescent="0.25">
      <c r="A982" s="551"/>
      <c r="B982" s="552"/>
      <c r="C982" s="5">
        <v>4</v>
      </c>
      <c r="D982" s="217">
        <v>84</v>
      </c>
      <c r="E982" s="218">
        <v>33</v>
      </c>
      <c r="F982" s="218">
        <v>3</v>
      </c>
      <c r="G982" s="36">
        <f t="shared" si="2776"/>
        <v>117</v>
      </c>
      <c r="H982" s="35">
        <f t="shared" si="2777"/>
        <v>1</v>
      </c>
      <c r="I982" s="521">
        <f t="shared" ref="I982" si="2795">IF(AND(I981=S981,I981&gt;0.1),1,IF(I981&gt;S981,2,0))</f>
        <v>0</v>
      </c>
      <c r="J982" s="2"/>
      <c r="K982" s="551"/>
      <c r="L982" s="552"/>
      <c r="M982" s="5">
        <v>4</v>
      </c>
      <c r="N982" s="217">
        <v>84</v>
      </c>
      <c r="O982" s="218">
        <v>27</v>
      </c>
      <c r="P982" s="218">
        <v>4</v>
      </c>
      <c r="Q982" s="34">
        <f t="shared" si="2784"/>
        <v>111</v>
      </c>
      <c r="R982" s="39">
        <f t="shared" si="2779"/>
        <v>0</v>
      </c>
      <c r="S982" s="521">
        <f t="shared" ref="S982" si="2796">IF(AND(S981=I981,S981&gt;0.1),1,IF(S981&gt;I981,2,0))</f>
        <v>2</v>
      </c>
      <c r="T982" s="191"/>
      <c r="U982" s="195" t="s">
        <v>127</v>
      </c>
      <c r="V982" s="195">
        <f t="shared" ref="V982" si="2797">Q984</f>
        <v>134</v>
      </c>
      <c r="W982" s="195">
        <f t="shared" ref="W982" si="2798">Q985</f>
        <v>127</v>
      </c>
      <c r="X982" s="195">
        <f t="shared" ref="X982" si="2799">Q986</f>
        <v>106</v>
      </c>
      <c r="Y982" s="195">
        <f t="shared" ref="Y982" si="2800">Q987</f>
        <v>124</v>
      </c>
    </row>
    <row r="983" spans="1:25" ht="16.5" thickBot="1" x14ac:dyDescent="0.3">
      <c r="A983" s="553"/>
      <c r="B983" s="554"/>
      <c r="C983" s="221" t="s">
        <v>12</v>
      </c>
      <c r="D983" s="222">
        <v>334</v>
      </c>
      <c r="E983" s="223">
        <v>155</v>
      </c>
      <c r="F983" s="223">
        <v>9</v>
      </c>
      <c r="G983" s="29">
        <f t="shared" ref="G983:H983" si="2801">SUM(G979:G982)</f>
        <v>489</v>
      </c>
      <c r="H983" s="30">
        <f t="shared" si="2801"/>
        <v>2</v>
      </c>
      <c r="I983" s="522">
        <f t="shared" ref="I983" si="2802">IF(AND(G983=N983,G983&gt;1),1,IF(G983&gt;N983,2,0))</f>
        <v>2</v>
      </c>
      <c r="J983" s="2"/>
      <c r="K983" s="553"/>
      <c r="L983" s="554"/>
      <c r="M983" s="221" t="s">
        <v>12</v>
      </c>
      <c r="N983" s="222">
        <v>338</v>
      </c>
      <c r="O983" s="223">
        <v>160</v>
      </c>
      <c r="P983" s="223">
        <v>4</v>
      </c>
      <c r="Q983" s="31">
        <f t="shared" ref="Q983:R983" si="2803">SUM(Q979:Q982)</f>
        <v>498</v>
      </c>
      <c r="R983" s="30">
        <f t="shared" si="2803"/>
        <v>2</v>
      </c>
      <c r="S983" s="522">
        <f t="shared" ref="S983" si="2804">IF(AND(Q983=J983,Q983&gt;1),1,IF(Q983&gt;J983,2,0))</f>
        <v>2</v>
      </c>
      <c r="T983" s="191"/>
    </row>
    <row r="984" spans="1:25" x14ac:dyDescent="0.25">
      <c r="A984" s="555" t="s">
        <v>222</v>
      </c>
      <c r="B984" s="556"/>
      <c r="C984" s="3">
        <v>1</v>
      </c>
      <c r="D984" s="213">
        <v>87</v>
      </c>
      <c r="E984" s="214">
        <v>26</v>
      </c>
      <c r="F984" s="214">
        <v>5</v>
      </c>
      <c r="G984" s="37">
        <f t="shared" ref="G984" si="2805">SUM(D984:E984)</f>
        <v>113</v>
      </c>
      <c r="H984" s="33">
        <f t="shared" ref="H984:H987" si="2806">IF(AND(G984=Q984,G984&gt;1),0.5,IF(G984&gt;Q984,1,0))</f>
        <v>0</v>
      </c>
      <c r="I984" s="8"/>
      <c r="J984" s="2"/>
      <c r="K984" s="555" t="s">
        <v>259</v>
      </c>
      <c r="L984" s="556"/>
      <c r="M984" s="3">
        <v>1</v>
      </c>
      <c r="N984" s="213">
        <v>98</v>
      </c>
      <c r="O984" s="214">
        <v>36</v>
      </c>
      <c r="P984" s="214">
        <v>0</v>
      </c>
      <c r="Q984" s="32">
        <f t="shared" ref="Q984:Q987" si="2807">N984+O984</f>
        <v>134</v>
      </c>
      <c r="R984" s="33">
        <f t="shared" ref="R984:R987" si="2808">IF(AND(Q984=G984,Q984&gt;1),0.5,IF(Q984&gt;G984,1,0))</f>
        <v>1</v>
      </c>
      <c r="S984" s="8"/>
      <c r="T984" s="191"/>
      <c r="U984" s="200" t="s">
        <v>92</v>
      </c>
      <c r="V984" s="201" t="s">
        <v>93</v>
      </c>
      <c r="W984" s="200" t="s">
        <v>93</v>
      </c>
      <c r="X984" s="201" t="s">
        <v>92</v>
      </c>
    </row>
    <row r="985" spans="1:25" x14ac:dyDescent="0.25">
      <c r="A985" s="557"/>
      <c r="B985" s="558"/>
      <c r="C985" s="4">
        <v>2</v>
      </c>
      <c r="D985" s="215">
        <v>90</v>
      </c>
      <c r="E985" s="216">
        <v>27</v>
      </c>
      <c r="F985" s="216">
        <v>4</v>
      </c>
      <c r="G985" s="34">
        <f t="shared" ref="G985:G987" si="2809">SUM(D985:E985)</f>
        <v>117</v>
      </c>
      <c r="H985" s="35">
        <f t="shared" si="2806"/>
        <v>0</v>
      </c>
      <c r="I985" s="8"/>
      <c r="J985" s="2"/>
      <c r="K985" s="557"/>
      <c r="L985" s="558"/>
      <c r="M985" s="4">
        <v>2</v>
      </c>
      <c r="N985" s="215">
        <v>92</v>
      </c>
      <c r="O985" s="216">
        <v>35</v>
      </c>
      <c r="P985" s="216">
        <v>3</v>
      </c>
      <c r="Q985" s="34">
        <f t="shared" si="2807"/>
        <v>127</v>
      </c>
      <c r="R985" s="35">
        <f t="shared" si="2808"/>
        <v>1</v>
      </c>
      <c r="S985" s="8"/>
      <c r="T985" s="191"/>
      <c r="U985" s="202">
        <f t="shared" ref="U985" si="2810">I990</f>
        <v>0</v>
      </c>
      <c r="V985" s="203">
        <f t="shared" ref="V985" si="2811">S990</f>
        <v>6</v>
      </c>
      <c r="W985" s="202">
        <f t="shared" ref="W985" si="2812">S990</f>
        <v>6</v>
      </c>
      <c r="X985" s="203">
        <f t="shared" ref="X985" si="2813">I990</f>
        <v>0</v>
      </c>
    </row>
    <row r="986" spans="1:25" ht="15.75" thickBot="1" x14ac:dyDescent="0.3">
      <c r="A986" s="549" t="s">
        <v>223</v>
      </c>
      <c r="B986" s="550"/>
      <c r="C986" s="4">
        <v>3</v>
      </c>
      <c r="D986" s="215">
        <v>83</v>
      </c>
      <c r="E986" s="216">
        <v>51</v>
      </c>
      <c r="F986" s="216">
        <v>2</v>
      </c>
      <c r="G986" s="34">
        <f t="shared" si="2809"/>
        <v>134</v>
      </c>
      <c r="H986" s="35">
        <f t="shared" si="2806"/>
        <v>1</v>
      </c>
      <c r="I986" s="13">
        <f t="shared" ref="I986" si="2814">H988*1000+G988</f>
        <v>1487</v>
      </c>
      <c r="J986" s="2"/>
      <c r="K986" s="549" t="s">
        <v>260</v>
      </c>
      <c r="L986" s="550"/>
      <c r="M986" s="4">
        <v>3</v>
      </c>
      <c r="N986" s="215">
        <v>88</v>
      </c>
      <c r="O986" s="216">
        <v>18</v>
      </c>
      <c r="P986" s="216">
        <v>4</v>
      </c>
      <c r="Q986" s="34">
        <f t="shared" si="2807"/>
        <v>106</v>
      </c>
      <c r="R986" s="35">
        <f t="shared" si="2808"/>
        <v>0</v>
      </c>
      <c r="S986" s="13">
        <f t="shared" ref="S986" si="2815">R988*1000+Q988</f>
        <v>3491</v>
      </c>
      <c r="T986" s="191"/>
      <c r="U986" s="202">
        <f t="shared" ref="U986" si="2816">H990</f>
        <v>3</v>
      </c>
      <c r="V986" s="203">
        <f t="shared" ref="V986" si="2817">R990</f>
        <v>5</v>
      </c>
      <c r="W986" s="202">
        <f t="shared" ref="W986" si="2818">R990</f>
        <v>5</v>
      </c>
      <c r="X986" s="203">
        <f t="shared" ref="X986" si="2819">H990</f>
        <v>3</v>
      </c>
    </row>
    <row r="987" spans="1:25" x14ac:dyDescent="0.25">
      <c r="A987" s="551"/>
      <c r="B987" s="552"/>
      <c r="C987" s="5">
        <v>4</v>
      </c>
      <c r="D987" s="217">
        <v>75</v>
      </c>
      <c r="E987" s="218">
        <v>48</v>
      </c>
      <c r="F987" s="218">
        <v>1</v>
      </c>
      <c r="G987" s="38">
        <f t="shared" si="2809"/>
        <v>123</v>
      </c>
      <c r="H987" s="35">
        <f t="shared" si="2806"/>
        <v>0</v>
      </c>
      <c r="I987" s="521">
        <f t="shared" ref="I987" si="2820">IF(AND(I986=S986,I986&gt;0.1),1,IF(I986&gt;S986,2,0))</f>
        <v>0</v>
      </c>
      <c r="J987" s="2"/>
      <c r="K987" s="551"/>
      <c r="L987" s="552"/>
      <c r="M987" s="5">
        <v>4</v>
      </c>
      <c r="N987" s="217">
        <v>88</v>
      </c>
      <c r="O987" s="218">
        <v>36</v>
      </c>
      <c r="P987" s="218">
        <v>3</v>
      </c>
      <c r="Q987" s="34">
        <f t="shared" si="2807"/>
        <v>124</v>
      </c>
      <c r="R987" s="39">
        <f t="shared" si="2808"/>
        <v>1</v>
      </c>
      <c r="S987" s="521">
        <f t="shared" ref="S987" si="2821">IF(AND(S986=I986,S986&gt;0.1),1,IF(S986&gt;I986,2,0))</f>
        <v>2</v>
      </c>
      <c r="T987" s="191"/>
      <c r="U987" s="204">
        <f t="shared" ref="U987" si="2822">G990</f>
        <v>976</v>
      </c>
      <c r="V987" s="205">
        <f t="shared" ref="V987" si="2823">Q990</f>
        <v>989</v>
      </c>
      <c r="W987" s="204">
        <f t="shared" ref="W987" si="2824">Q990</f>
        <v>989</v>
      </c>
      <c r="X987" s="205">
        <f t="shared" ref="X987" si="2825">G990</f>
        <v>976</v>
      </c>
    </row>
    <row r="988" spans="1:25" ht="16.5" thickBot="1" x14ac:dyDescent="0.3">
      <c r="A988" s="553"/>
      <c r="B988" s="554"/>
      <c r="C988" s="221" t="s">
        <v>12</v>
      </c>
      <c r="D988" s="222">
        <v>335</v>
      </c>
      <c r="E988" s="223">
        <v>152</v>
      </c>
      <c r="F988" s="223">
        <v>12</v>
      </c>
      <c r="G988" s="31">
        <f t="shared" ref="G988:H988" si="2826">SUM(G984:G987)</f>
        <v>487</v>
      </c>
      <c r="H988" s="30">
        <f t="shared" si="2826"/>
        <v>1</v>
      </c>
      <c r="I988" s="522">
        <f t="shared" ref="I988" si="2827">IF(AND(G988=N988,G988&gt;1),1,IF(G988&gt;N988,2,0))</f>
        <v>2</v>
      </c>
      <c r="J988" s="2"/>
      <c r="K988" s="553"/>
      <c r="L988" s="554"/>
      <c r="M988" s="221" t="s">
        <v>12</v>
      </c>
      <c r="N988" s="222">
        <v>366</v>
      </c>
      <c r="O988" s="223">
        <v>125</v>
      </c>
      <c r="P988" s="223">
        <v>10</v>
      </c>
      <c r="Q988" s="40">
        <f t="shared" ref="Q988:R988" si="2828">SUM(Q984:Q987)</f>
        <v>491</v>
      </c>
      <c r="R988" s="30">
        <f t="shared" si="2828"/>
        <v>3</v>
      </c>
      <c r="S988" s="522">
        <f t="shared" ref="S988" si="2829">IF(AND(Q988=X988,Q988&gt;1),1,IF(Q988&gt;X988,2,0))</f>
        <v>2</v>
      </c>
      <c r="T988" s="191"/>
    </row>
    <row r="989" spans="1:25" ht="15.75" thickBot="1" x14ac:dyDescent="0.3">
      <c r="A989" s="7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191"/>
    </row>
    <row r="990" spans="1:25" ht="21" thickBot="1" x14ac:dyDescent="0.3">
      <c r="A990" s="17"/>
      <c r="B990" s="18"/>
      <c r="C990" s="19" t="s">
        <v>15</v>
      </c>
      <c r="D990" s="20">
        <f t="shared" ref="D990:H990" si="2830">D983+D988</f>
        <v>669</v>
      </c>
      <c r="E990" s="21">
        <f t="shared" si="2830"/>
        <v>307</v>
      </c>
      <c r="F990" s="21">
        <f t="shared" si="2830"/>
        <v>21</v>
      </c>
      <c r="G990" s="22">
        <f t="shared" si="2830"/>
        <v>976</v>
      </c>
      <c r="H990" s="22">
        <f t="shared" si="2830"/>
        <v>3</v>
      </c>
      <c r="I990" s="23">
        <f t="shared" ref="I990" si="2831">I982+I987+J990</f>
        <v>0</v>
      </c>
      <c r="J990" s="206">
        <f t="shared" ref="J990" si="2832">IF(AND(G990=Q990,G990&gt;0.1),1,IF(G990&gt;Q990,2,0))</f>
        <v>0</v>
      </c>
      <c r="K990" s="17"/>
      <c r="L990" s="18"/>
      <c r="M990" s="24" t="s">
        <v>15</v>
      </c>
      <c r="N990" s="20">
        <f t="shared" ref="N990:R990" si="2833">N983+N988</f>
        <v>704</v>
      </c>
      <c r="O990" s="21">
        <f t="shared" si="2833"/>
        <v>285</v>
      </c>
      <c r="P990" s="21">
        <f t="shared" si="2833"/>
        <v>14</v>
      </c>
      <c r="Q990" s="22">
        <f t="shared" si="2833"/>
        <v>989</v>
      </c>
      <c r="R990" s="22">
        <f t="shared" si="2833"/>
        <v>5</v>
      </c>
      <c r="S990" s="25">
        <f t="shared" ref="S990" si="2834">S982+S987+T990</f>
        <v>6</v>
      </c>
      <c r="T990" s="206">
        <f t="shared" ref="T990" si="2835">IF(AND(Q990=G990,Q990&gt;0.1),1,IF(Q990&gt;G990,2,0))</f>
        <v>2</v>
      </c>
    </row>
    <row r="991" spans="1:25" ht="15.75" thickBot="1" x14ac:dyDescent="0.3">
      <c r="A991" s="7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191"/>
    </row>
    <row r="992" spans="1:25" ht="21" thickBot="1" x14ac:dyDescent="0.3">
      <c r="A992" s="109" t="s">
        <v>19</v>
      </c>
      <c r="B992" s="9" t="s">
        <v>16</v>
      </c>
      <c r="C992" s="515"/>
      <c r="D992" s="515"/>
      <c r="E992" s="515"/>
      <c r="F992" s="10"/>
      <c r="G992" s="516" t="s">
        <v>17</v>
      </c>
      <c r="H992" s="516"/>
      <c r="I992" s="23">
        <f t="shared" ref="I992" si="2836">IF(AND(I990=S990,I990&gt;0.1),1,IF(I990&gt;S990,2,0))</f>
        <v>0</v>
      </c>
      <c r="J992" s="12"/>
      <c r="K992" s="14" t="s">
        <v>19</v>
      </c>
      <c r="L992" s="9" t="s">
        <v>20</v>
      </c>
      <c r="M992" s="515"/>
      <c r="N992" s="515"/>
      <c r="O992" s="515"/>
      <c r="P992" s="10"/>
      <c r="Q992" s="516" t="s">
        <v>17</v>
      </c>
      <c r="R992" s="516"/>
      <c r="S992" s="23">
        <f t="shared" ref="S992" si="2837">IF(AND(S990=I990,S990&gt;0.1),1,IF(S990&gt;I990,2,0))</f>
        <v>2</v>
      </c>
      <c r="T992" s="191"/>
    </row>
    <row r="994" spans="1:25" ht="15.75" thickBot="1" x14ac:dyDescent="0.3"/>
    <row r="995" spans="1:25" ht="23.25" x14ac:dyDescent="0.35">
      <c r="A995" s="6"/>
      <c r="B995" s="523" t="s">
        <v>18</v>
      </c>
      <c r="C995" s="523"/>
      <c r="D995" s="524" t="s">
        <v>0</v>
      </c>
      <c r="E995" s="524"/>
      <c r="F995" s="524"/>
      <c r="G995" s="524"/>
      <c r="H995" s="524"/>
      <c r="I995" s="524"/>
      <c r="J995" s="94">
        <v>46</v>
      </c>
      <c r="K995" s="190" t="s">
        <v>1</v>
      </c>
      <c r="L995" s="525" t="s">
        <v>21</v>
      </c>
      <c r="M995" s="525"/>
      <c r="N995" s="525"/>
      <c r="O995" s="526" t="s">
        <v>2</v>
      </c>
      <c r="P995" s="526"/>
      <c r="Q995" s="527">
        <v>43256</v>
      </c>
      <c r="R995" s="528"/>
      <c r="S995" s="528"/>
      <c r="T995" s="191"/>
    </row>
    <row r="996" spans="1:25" ht="24" thickBot="1" x14ac:dyDescent="0.3">
      <c r="A996" s="7"/>
      <c r="B996" s="16"/>
      <c r="C996" s="16"/>
      <c r="D996" s="15"/>
      <c r="E996" s="15"/>
      <c r="F996" s="15"/>
      <c r="G996" s="15"/>
      <c r="H996" s="15"/>
      <c r="I996" s="15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191"/>
    </row>
    <row r="997" spans="1:25" ht="18.75" thickBot="1" x14ac:dyDescent="0.3">
      <c r="A997" s="1" t="s">
        <v>3</v>
      </c>
      <c r="B997" s="535" t="s">
        <v>108</v>
      </c>
      <c r="C997" s="535"/>
      <c r="D997" s="535"/>
      <c r="E997" s="535"/>
      <c r="F997" s="535"/>
      <c r="G997" s="535"/>
      <c r="H997" s="535"/>
      <c r="I997" s="536"/>
      <c r="J997" s="537">
        <f t="shared" ref="J997" si="2838">G1013-Q1013</f>
        <v>154</v>
      </c>
      <c r="K997" s="11" t="s">
        <v>4</v>
      </c>
      <c r="L997" s="535" t="s">
        <v>143</v>
      </c>
      <c r="M997" s="535"/>
      <c r="N997" s="535"/>
      <c r="O997" s="535"/>
      <c r="P997" s="535"/>
      <c r="Q997" s="535"/>
      <c r="R997" s="535"/>
      <c r="S997" s="536"/>
      <c r="T997" s="191"/>
    </row>
    <row r="998" spans="1:25" ht="15.75" thickBot="1" x14ac:dyDescent="0.3">
      <c r="A998" s="7"/>
      <c r="B998" s="2"/>
      <c r="C998" s="2"/>
      <c r="D998" s="2"/>
      <c r="E998" s="2"/>
      <c r="F998" s="2"/>
      <c r="G998" s="2"/>
      <c r="H998" s="2"/>
      <c r="I998" s="2"/>
      <c r="J998" s="538"/>
      <c r="K998" s="2"/>
      <c r="L998" s="2"/>
      <c r="M998" s="2"/>
      <c r="N998" s="2"/>
      <c r="O998" s="2"/>
      <c r="P998" s="2"/>
      <c r="Q998" s="2"/>
      <c r="R998" s="2"/>
      <c r="S998" s="2"/>
      <c r="T998" s="191"/>
    </row>
    <row r="999" spans="1:25" x14ac:dyDescent="0.25">
      <c r="A999" s="540" t="s">
        <v>5</v>
      </c>
      <c r="B999" s="541"/>
      <c r="C999" s="542" t="s">
        <v>6</v>
      </c>
      <c r="D999" s="544" t="s">
        <v>7</v>
      </c>
      <c r="E999" s="545"/>
      <c r="F999" s="545"/>
      <c r="G999" s="546"/>
      <c r="H999" s="544" t="s">
        <v>8</v>
      </c>
      <c r="I999" s="546"/>
      <c r="J999" s="538"/>
      <c r="K999" s="540" t="s">
        <v>5</v>
      </c>
      <c r="L999" s="541"/>
      <c r="M999" s="542" t="s">
        <v>6</v>
      </c>
      <c r="N999" s="544" t="s">
        <v>7</v>
      </c>
      <c r="O999" s="545"/>
      <c r="P999" s="545"/>
      <c r="Q999" s="546"/>
      <c r="R999" s="544" t="s">
        <v>8</v>
      </c>
      <c r="S999" s="546"/>
      <c r="T999" s="191"/>
    </row>
    <row r="1000" spans="1:25" ht="15.75" thickBot="1" x14ac:dyDescent="0.3">
      <c r="A1000" s="547"/>
      <c r="B1000" s="548"/>
      <c r="C1000" s="543"/>
      <c r="D1000" s="110" t="s">
        <v>9</v>
      </c>
      <c r="E1000" s="111" t="s">
        <v>10</v>
      </c>
      <c r="F1000" s="111" t="s">
        <v>11</v>
      </c>
      <c r="G1000" s="112" t="s">
        <v>12</v>
      </c>
      <c r="H1000" s="113" t="s">
        <v>13</v>
      </c>
      <c r="I1000" s="114" t="s">
        <v>14</v>
      </c>
      <c r="J1000" s="539"/>
      <c r="K1000" s="547"/>
      <c r="L1000" s="548"/>
      <c r="M1000" s="543"/>
      <c r="N1000" s="110" t="s">
        <v>9</v>
      </c>
      <c r="O1000" s="111" t="s">
        <v>10</v>
      </c>
      <c r="P1000" s="111" t="s">
        <v>11</v>
      </c>
      <c r="Q1000" s="112" t="s">
        <v>12</v>
      </c>
      <c r="R1000" s="113" t="s">
        <v>13</v>
      </c>
      <c r="S1000" s="114" t="s">
        <v>14</v>
      </c>
      <c r="T1000" s="191"/>
    </row>
    <row r="1001" spans="1:25" ht="15.75" thickBot="1" x14ac:dyDescent="0.3">
      <c r="A1001" s="7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191"/>
    </row>
    <row r="1002" spans="1:25" x14ac:dyDescent="0.25">
      <c r="A1002" s="531" t="s">
        <v>191</v>
      </c>
      <c r="B1002" s="532"/>
      <c r="C1002" s="3"/>
      <c r="D1002" s="193">
        <v>87</v>
      </c>
      <c r="E1002" s="194">
        <v>45</v>
      </c>
      <c r="F1002" s="194">
        <v>1</v>
      </c>
      <c r="G1002" s="32">
        <f t="shared" ref="G1002:G1005" si="2839">D1002+E1002</f>
        <v>132</v>
      </c>
      <c r="H1002" s="33">
        <f t="shared" ref="H1002:H1005" si="2840">IF(AND(G1002=Q1002,G1002&gt;1),0.5,IF(G1002&gt;Q1002,1,0))</f>
        <v>1</v>
      </c>
      <c r="I1002" s="8"/>
      <c r="J1002" s="2"/>
      <c r="K1002" s="531" t="s">
        <v>214</v>
      </c>
      <c r="L1002" s="532"/>
      <c r="M1002" s="3"/>
      <c r="N1002" s="193">
        <v>79</v>
      </c>
      <c r="O1002" s="194">
        <v>26</v>
      </c>
      <c r="P1002" s="194">
        <v>6</v>
      </c>
      <c r="Q1002" s="32">
        <f t="shared" ref="Q1002" si="2841">SUM(N1002:O1002)</f>
        <v>105</v>
      </c>
      <c r="R1002" s="33">
        <f t="shared" ref="R1002:R1005" si="2842">IF(AND(Q1002=G1002,Q1002&gt;1),0.5,IF(Q1002&gt;G1002,1,0))</f>
        <v>0</v>
      </c>
      <c r="S1002" s="8"/>
      <c r="U1002" s="195" t="s">
        <v>124</v>
      </c>
      <c r="V1002" s="195">
        <f t="shared" ref="V1002" si="2843">G1002</f>
        <v>132</v>
      </c>
      <c r="W1002" s="195">
        <f t="shared" ref="W1002" si="2844">G1003</f>
        <v>125</v>
      </c>
      <c r="X1002" s="195">
        <f t="shared" ref="X1002" si="2845">G1004</f>
        <v>141</v>
      </c>
      <c r="Y1002" s="195">
        <f t="shared" ref="Y1002" si="2846">G1005</f>
        <v>122</v>
      </c>
    </row>
    <row r="1003" spans="1:25" x14ac:dyDescent="0.25">
      <c r="A1003" s="533"/>
      <c r="B1003" s="534"/>
      <c r="C1003" s="4"/>
      <c r="D1003" s="196">
        <v>74</v>
      </c>
      <c r="E1003" s="197">
        <v>51</v>
      </c>
      <c r="F1003" s="197">
        <v>1</v>
      </c>
      <c r="G1003" s="34">
        <f t="shared" si="2839"/>
        <v>125</v>
      </c>
      <c r="H1003" s="35">
        <f t="shared" si="2840"/>
        <v>1</v>
      </c>
      <c r="I1003" s="8"/>
      <c r="J1003" s="2"/>
      <c r="K1003" s="533"/>
      <c r="L1003" s="534"/>
      <c r="M1003" s="4"/>
      <c r="N1003" s="196">
        <v>86</v>
      </c>
      <c r="O1003" s="197">
        <v>18</v>
      </c>
      <c r="P1003" s="197">
        <v>6</v>
      </c>
      <c r="Q1003" s="34">
        <f t="shared" ref="Q1003:Q1005" si="2847">SUM(N1003:O1003)</f>
        <v>104</v>
      </c>
      <c r="R1003" s="35">
        <f t="shared" si="2842"/>
        <v>0</v>
      </c>
      <c r="S1003" s="8"/>
      <c r="U1003" s="195" t="s">
        <v>125</v>
      </c>
      <c r="V1003" s="195">
        <f t="shared" ref="V1003" si="2848">G1007</f>
        <v>124</v>
      </c>
      <c r="W1003" s="195">
        <f t="shared" ref="W1003" si="2849">G1008</f>
        <v>114</v>
      </c>
      <c r="X1003" s="195">
        <f t="shared" ref="X1003" si="2850">G1009</f>
        <v>114</v>
      </c>
      <c r="Y1003" s="195">
        <f t="shared" ref="Y1003" si="2851">G1010</f>
        <v>130</v>
      </c>
    </row>
    <row r="1004" spans="1:25" ht="15.75" thickBot="1" x14ac:dyDescent="0.3">
      <c r="A1004" s="517" t="s">
        <v>190</v>
      </c>
      <c r="B1004" s="518"/>
      <c r="C1004" s="4"/>
      <c r="D1004" s="196">
        <v>82</v>
      </c>
      <c r="E1004" s="197">
        <v>59</v>
      </c>
      <c r="F1004" s="197">
        <v>1</v>
      </c>
      <c r="G1004" s="34">
        <f t="shared" si="2839"/>
        <v>141</v>
      </c>
      <c r="H1004" s="35">
        <f t="shared" si="2840"/>
        <v>1</v>
      </c>
      <c r="I1004" s="13">
        <f t="shared" ref="I1004" si="2852">H1006*1000+G1006</f>
        <v>4520</v>
      </c>
      <c r="J1004" s="2"/>
      <c r="K1004" s="517" t="s">
        <v>237</v>
      </c>
      <c r="L1004" s="518"/>
      <c r="M1004" s="4"/>
      <c r="N1004" s="196">
        <v>62</v>
      </c>
      <c r="O1004" s="197">
        <v>26</v>
      </c>
      <c r="P1004" s="197">
        <v>6</v>
      </c>
      <c r="Q1004" s="34">
        <f t="shared" si="2847"/>
        <v>88</v>
      </c>
      <c r="R1004" s="35">
        <f t="shared" si="2842"/>
        <v>0</v>
      </c>
      <c r="S1004" s="13">
        <f t="shared" ref="S1004" si="2853">R1006*1000+Q1006</f>
        <v>404</v>
      </c>
      <c r="T1004" s="191"/>
      <c r="U1004" s="195" t="s">
        <v>126</v>
      </c>
      <c r="V1004" s="195">
        <f t="shared" ref="V1004" si="2854">Q1002</f>
        <v>105</v>
      </c>
      <c r="W1004" s="195">
        <f t="shared" ref="W1004" si="2855">Q1003</f>
        <v>104</v>
      </c>
      <c r="X1004" s="195">
        <f t="shared" ref="X1004" si="2856">Q1004</f>
        <v>88</v>
      </c>
      <c r="Y1004" s="195">
        <f t="shared" ref="Y1004" si="2857">Q1005</f>
        <v>107</v>
      </c>
    </row>
    <row r="1005" spans="1:25" x14ac:dyDescent="0.25">
      <c r="A1005" s="519"/>
      <c r="B1005" s="520"/>
      <c r="C1005" s="5"/>
      <c r="D1005" s="198">
        <v>87</v>
      </c>
      <c r="E1005" s="199">
        <v>35</v>
      </c>
      <c r="F1005" s="199">
        <v>1</v>
      </c>
      <c r="G1005" s="36">
        <f t="shared" si="2839"/>
        <v>122</v>
      </c>
      <c r="H1005" s="35">
        <f t="shared" si="2840"/>
        <v>1</v>
      </c>
      <c r="I1005" s="521">
        <f t="shared" ref="I1005" si="2858">IF(AND(I1004=S1004,I1004&gt;0.1),1,IF(I1004&gt;S1004,2,0))</f>
        <v>2</v>
      </c>
      <c r="J1005" s="2"/>
      <c r="K1005" s="519"/>
      <c r="L1005" s="520"/>
      <c r="M1005" s="5"/>
      <c r="N1005" s="198">
        <v>89</v>
      </c>
      <c r="O1005" s="199">
        <v>18</v>
      </c>
      <c r="P1005" s="199">
        <v>6</v>
      </c>
      <c r="Q1005" s="34">
        <f t="shared" si="2847"/>
        <v>107</v>
      </c>
      <c r="R1005" s="39">
        <f t="shared" si="2842"/>
        <v>0</v>
      </c>
      <c r="S1005" s="521">
        <f t="shared" ref="S1005" si="2859">IF(AND(S1004=I1004,S1004&gt;0.1),1,IF(S1004&gt;I1004,2,0))</f>
        <v>0</v>
      </c>
      <c r="T1005" s="191"/>
      <c r="U1005" s="195" t="s">
        <v>127</v>
      </c>
      <c r="V1005" s="195">
        <f t="shared" ref="V1005" si="2860">Q1007</f>
        <v>94</v>
      </c>
      <c r="W1005" s="195">
        <f t="shared" ref="W1005" si="2861">Q1008</f>
        <v>121</v>
      </c>
      <c r="X1005" s="195">
        <f t="shared" ref="X1005" si="2862">Q1009</f>
        <v>103</v>
      </c>
      <c r="Y1005" s="195">
        <f t="shared" ref="Y1005" si="2863">Q1010</f>
        <v>126</v>
      </c>
    </row>
    <row r="1006" spans="1:25" ht="16.5" thickBot="1" x14ac:dyDescent="0.3">
      <c r="A1006" s="529">
        <v>1</v>
      </c>
      <c r="B1006" s="530"/>
      <c r="C1006" s="26" t="s">
        <v>12</v>
      </c>
      <c r="D1006" s="27">
        <f t="shared" ref="D1006" si="2864">D1002+D1003+D1004+D1005</f>
        <v>330</v>
      </c>
      <c r="E1006" s="28">
        <f t="shared" ref="E1006:H1006" si="2865">SUM(E1002:E1005)</f>
        <v>190</v>
      </c>
      <c r="F1006" s="28">
        <f t="shared" si="2865"/>
        <v>4</v>
      </c>
      <c r="G1006" s="29">
        <f t="shared" si="2865"/>
        <v>520</v>
      </c>
      <c r="H1006" s="30">
        <f t="shared" si="2865"/>
        <v>4</v>
      </c>
      <c r="I1006" s="522">
        <f t="shared" ref="I1006" si="2866">IF(AND(G1006=N1006,G1006&gt;1),1,IF(G1006&gt;N1006,2,0))</f>
        <v>2</v>
      </c>
      <c r="J1006" s="2"/>
      <c r="K1006" s="529">
        <v>1</v>
      </c>
      <c r="L1006" s="530"/>
      <c r="M1006" s="26" t="s">
        <v>12</v>
      </c>
      <c r="N1006" s="31">
        <f t="shared" ref="N1006" si="2867">SUM(N1002:N1005)</f>
        <v>316</v>
      </c>
      <c r="O1006" s="31">
        <f t="shared" ref="O1006:R1006" si="2868">SUM(O1002:O1005)</f>
        <v>88</v>
      </c>
      <c r="P1006" s="31">
        <f t="shared" si="2868"/>
        <v>24</v>
      </c>
      <c r="Q1006" s="31">
        <f t="shared" si="2868"/>
        <v>404</v>
      </c>
      <c r="R1006" s="30">
        <f t="shared" si="2868"/>
        <v>0</v>
      </c>
      <c r="S1006" s="522">
        <f t="shared" ref="S1006" si="2869">IF(AND(Q1006=J1006,Q1006&gt;1),1,IF(Q1006&gt;J1006,2,0))</f>
        <v>2</v>
      </c>
      <c r="T1006" s="191"/>
    </row>
    <row r="1007" spans="1:25" x14ac:dyDescent="0.25">
      <c r="A1007" s="531" t="s">
        <v>188</v>
      </c>
      <c r="B1007" s="532"/>
      <c r="C1007" s="3"/>
      <c r="D1007" s="193">
        <v>90</v>
      </c>
      <c r="E1007" s="194">
        <v>34</v>
      </c>
      <c r="F1007" s="194">
        <v>3</v>
      </c>
      <c r="G1007" s="37">
        <f t="shared" ref="G1007" si="2870">SUM(D1007:E1007)</f>
        <v>124</v>
      </c>
      <c r="H1007" s="33">
        <f t="shared" ref="H1007:H1010" si="2871">IF(AND(G1007=Q1007,G1007&gt;1),0.5,IF(G1007&gt;Q1007,1,0))</f>
        <v>1</v>
      </c>
      <c r="I1007" s="8"/>
      <c r="J1007" s="2"/>
      <c r="K1007" s="531" t="s">
        <v>212</v>
      </c>
      <c r="L1007" s="532"/>
      <c r="M1007" s="3"/>
      <c r="N1007" s="193">
        <v>67</v>
      </c>
      <c r="O1007" s="194">
        <v>27</v>
      </c>
      <c r="P1007" s="194">
        <v>3</v>
      </c>
      <c r="Q1007" s="32">
        <f t="shared" ref="Q1007:Q1010" si="2872">N1007+O1007</f>
        <v>94</v>
      </c>
      <c r="R1007" s="33">
        <f t="shared" ref="R1007:R1010" si="2873">IF(AND(Q1007=G1007,Q1007&gt;1),0.5,IF(Q1007&gt;G1007,1,0))</f>
        <v>0</v>
      </c>
      <c r="S1007" s="8"/>
      <c r="T1007" s="191"/>
      <c r="U1007" s="200" t="s">
        <v>92</v>
      </c>
      <c r="V1007" s="201" t="s">
        <v>93</v>
      </c>
      <c r="W1007" s="200" t="s">
        <v>93</v>
      </c>
      <c r="X1007" s="201" t="s">
        <v>92</v>
      </c>
    </row>
    <row r="1008" spans="1:25" x14ac:dyDescent="0.25">
      <c r="A1008" s="533"/>
      <c r="B1008" s="534"/>
      <c r="C1008" s="4"/>
      <c r="D1008" s="196">
        <v>79</v>
      </c>
      <c r="E1008" s="197">
        <v>35</v>
      </c>
      <c r="F1008" s="197">
        <v>3</v>
      </c>
      <c r="G1008" s="34">
        <f t="shared" ref="G1008:G1010" si="2874">SUM(D1008:E1008)</f>
        <v>114</v>
      </c>
      <c r="H1008" s="35">
        <f t="shared" si="2871"/>
        <v>0</v>
      </c>
      <c r="I1008" s="8"/>
      <c r="J1008" s="2"/>
      <c r="K1008" s="533"/>
      <c r="L1008" s="534"/>
      <c r="M1008" s="4"/>
      <c r="N1008" s="196">
        <v>89</v>
      </c>
      <c r="O1008" s="197">
        <v>32</v>
      </c>
      <c r="P1008" s="197">
        <v>4</v>
      </c>
      <c r="Q1008" s="34">
        <f t="shared" si="2872"/>
        <v>121</v>
      </c>
      <c r="R1008" s="35">
        <f t="shared" si="2873"/>
        <v>1</v>
      </c>
      <c r="S1008" s="8"/>
      <c r="T1008" s="191"/>
      <c r="U1008" s="202">
        <f t="shared" ref="U1008" si="2875">I1013</f>
        <v>6</v>
      </c>
      <c r="V1008" s="203">
        <f t="shared" ref="V1008" si="2876">S1013</f>
        <v>0</v>
      </c>
      <c r="W1008" s="202">
        <f t="shared" ref="W1008" si="2877">S1013</f>
        <v>0</v>
      </c>
      <c r="X1008" s="203">
        <f t="shared" ref="X1008" si="2878">I1013</f>
        <v>6</v>
      </c>
    </row>
    <row r="1009" spans="1:25" ht="15.75" thickBot="1" x14ac:dyDescent="0.3">
      <c r="A1009" s="517" t="s">
        <v>189</v>
      </c>
      <c r="B1009" s="518"/>
      <c r="C1009" s="4"/>
      <c r="D1009" s="196">
        <v>87</v>
      </c>
      <c r="E1009" s="197">
        <v>27</v>
      </c>
      <c r="F1009" s="197">
        <v>3</v>
      </c>
      <c r="G1009" s="34">
        <f t="shared" si="2874"/>
        <v>114</v>
      </c>
      <c r="H1009" s="35">
        <f t="shared" si="2871"/>
        <v>1</v>
      </c>
      <c r="I1009" s="13">
        <f t="shared" ref="I1009" si="2879">H1011*1000+G1011</f>
        <v>3482</v>
      </c>
      <c r="J1009" s="2"/>
      <c r="K1009" s="517" t="s">
        <v>213</v>
      </c>
      <c r="L1009" s="518"/>
      <c r="M1009" s="4"/>
      <c r="N1009" s="196">
        <v>77</v>
      </c>
      <c r="O1009" s="197">
        <v>26</v>
      </c>
      <c r="P1009" s="197">
        <v>3</v>
      </c>
      <c r="Q1009" s="34">
        <f t="shared" si="2872"/>
        <v>103</v>
      </c>
      <c r="R1009" s="35">
        <f t="shared" si="2873"/>
        <v>0</v>
      </c>
      <c r="S1009" s="13">
        <f t="shared" ref="S1009" si="2880">R1011*1000+Q1011</f>
        <v>1444</v>
      </c>
      <c r="T1009" s="191"/>
      <c r="U1009" s="202">
        <f t="shared" ref="U1009" si="2881">H1013</f>
        <v>7</v>
      </c>
      <c r="V1009" s="203">
        <f t="shared" ref="V1009" si="2882">R1013</f>
        <v>1</v>
      </c>
      <c r="W1009" s="202">
        <f t="shared" ref="W1009" si="2883">R1013</f>
        <v>1</v>
      </c>
      <c r="X1009" s="203">
        <f t="shared" ref="X1009" si="2884">H1013</f>
        <v>7</v>
      </c>
    </row>
    <row r="1010" spans="1:25" x14ac:dyDescent="0.25">
      <c r="A1010" s="519"/>
      <c r="B1010" s="520"/>
      <c r="C1010" s="5"/>
      <c r="D1010" s="198">
        <v>95</v>
      </c>
      <c r="E1010" s="199">
        <v>35</v>
      </c>
      <c r="F1010" s="199">
        <v>3</v>
      </c>
      <c r="G1010" s="38">
        <f t="shared" si="2874"/>
        <v>130</v>
      </c>
      <c r="H1010" s="35">
        <f t="shared" si="2871"/>
        <v>1</v>
      </c>
      <c r="I1010" s="521">
        <f t="shared" ref="I1010" si="2885">IF(AND(I1009=S1009,I1009&gt;0.1),1,IF(I1009&gt;S1009,2,0))</f>
        <v>2</v>
      </c>
      <c r="J1010" s="2"/>
      <c r="K1010" s="519"/>
      <c r="L1010" s="520"/>
      <c r="M1010" s="5"/>
      <c r="N1010" s="198">
        <v>90</v>
      </c>
      <c r="O1010" s="199">
        <v>36</v>
      </c>
      <c r="P1010" s="199">
        <v>4</v>
      </c>
      <c r="Q1010" s="34">
        <f t="shared" si="2872"/>
        <v>126</v>
      </c>
      <c r="R1010" s="39">
        <f t="shared" si="2873"/>
        <v>0</v>
      </c>
      <c r="S1010" s="521">
        <f t="shared" ref="S1010" si="2886">IF(AND(S1009=I1009,S1009&gt;0.1),1,IF(S1009&gt;I1009,2,0))</f>
        <v>0</v>
      </c>
      <c r="T1010" s="191"/>
      <c r="U1010" s="204">
        <f t="shared" ref="U1010" si="2887">G1013</f>
        <v>1002</v>
      </c>
      <c r="V1010" s="205">
        <f t="shared" ref="V1010" si="2888">Q1013</f>
        <v>848</v>
      </c>
      <c r="W1010" s="204">
        <f t="shared" ref="W1010" si="2889">Q1013</f>
        <v>848</v>
      </c>
      <c r="X1010" s="205">
        <f t="shared" ref="X1010" si="2890">G1013</f>
        <v>1002</v>
      </c>
    </row>
    <row r="1011" spans="1:25" ht="16.5" thickBot="1" x14ac:dyDescent="0.3">
      <c r="A1011" s="529">
        <v>2</v>
      </c>
      <c r="B1011" s="530"/>
      <c r="C1011" s="26" t="s">
        <v>12</v>
      </c>
      <c r="D1011" s="31">
        <f t="shared" ref="D1011" si="2891">SUM(D1007:D1010)</f>
        <v>351</v>
      </c>
      <c r="E1011" s="31">
        <f t="shared" ref="E1011:H1011" si="2892">SUM(E1007:E1010)</f>
        <v>131</v>
      </c>
      <c r="F1011" s="31">
        <f t="shared" si="2892"/>
        <v>12</v>
      </c>
      <c r="G1011" s="31">
        <f t="shared" si="2892"/>
        <v>482</v>
      </c>
      <c r="H1011" s="30">
        <f t="shared" si="2892"/>
        <v>3</v>
      </c>
      <c r="I1011" s="522">
        <f t="shared" ref="I1011" si="2893">IF(AND(G1011=N1011,G1011&gt;1),1,IF(G1011&gt;N1011,2,0))</f>
        <v>2</v>
      </c>
      <c r="J1011" s="2"/>
      <c r="K1011" s="529">
        <v>2</v>
      </c>
      <c r="L1011" s="530"/>
      <c r="M1011" s="26" t="s">
        <v>12</v>
      </c>
      <c r="N1011" s="31">
        <f t="shared" ref="N1011" si="2894">SUM(N1007:N1010)</f>
        <v>323</v>
      </c>
      <c r="O1011" s="31">
        <f t="shared" ref="O1011:R1011" si="2895">SUM(O1007:O1010)</f>
        <v>121</v>
      </c>
      <c r="P1011" s="31">
        <f t="shared" si="2895"/>
        <v>14</v>
      </c>
      <c r="Q1011" s="40">
        <f t="shared" si="2895"/>
        <v>444</v>
      </c>
      <c r="R1011" s="30">
        <f t="shared" si="2895"/>
        <v>1</v>
      </c>
      <c r="S1011" s="522">
        <f t="shared" ref="S1011" si="2896">IF(AND(Q1011=X1011,Q1011&gt;1),1,IF(Q1011&gt;X1011,2,0))</f>
        <v>2</v>
      </c>
      <c r="T1011" s="191"/>
    </row>
    <row r="1012" spans="1:25" ht="15.75" thickBot="1" x14ac:dyDescent="0.3">
      <c r="A1012" s="7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191"/>
    </row>
    <row r="1013" spans="1:25" ht="21" thickBot="1" x14ac:dyDescent="0.3">
      <c r="A1013" s="17"/>
      <c r="B1013" s="18"/>
      <c r="C1013" s="19" t="s">
        <v>15</v>
      </c>
      <c r="D1013" s="20">
        <f t="shared" ref="D1013:H1013" si="2897">D1006+D1011</f>
        <v>681</v>
      </c>
      <c r="E1013" s="21">
        <f t="shared" si="2897"/>
        <v>321</v>
      </c>
      <c r="F1013" s="21">
        <f t="shared" si="2897"/>
        <v>16</v>
      </c>
      <c r="G1013" s="22">
        <f t="shared" si="2897"/>
        <v>1002</v>
      </c>
      <c r="H1013" s="22">
        <f t="shared" si="2897"/>
        <v>7</v>
      </c>
      <c r="I1013" s="23">
        <f t="shared" ref="I1013" si="2898">I1005+I1010+J1013</f>
        <v>6</v>
      </c>
      <c r="J1013" s="206">
        <f t="shared" ref="J1013" si="2899">IF(AND(G1013=Q1013,G1013&gt;0.1),1,IF(G1013&gt;Q1013,2,0))</f>
        <v>2</v>
      </c>
      <c r="K1013" s="17"/>
      <c r="L1013" s="18"/>
      <c r="M1013" s="24" t="s">
        <v>15</v>
      </c>
      <c r="N1013" s="20">
        <f t="shared" ref="N1013:R1013" si="2900">N1006+N1011</f>
        <v>639</v>
      </c>
      <c r="O1013" s="21">
        <f t="shared" si="2900"/>
        <v>209</v>
      </c>
      <c r="P1013" s="21">
        <f t="shared" si="2900"/>
        <v>38</v>
      </c>
      <c r="Q1013" s="22">
        <f t="shared" si="2900"/>
        <v>848</v>
      </c>
      <c r="R1013" s="22">
        <f t="shared" si="2900"/>
        <v>1</v>
      </c>
      <c r="S1013" s="25">
        <f t="shared" ref="S1013" si="2901">S1005+S1010+T1013</f>
        <v>0</v>
      </c>
      <c r="T1013" s="206">
        <f t="shared" ref="T1013" si="2902">IF(AND(Q1013=G1013,Q1013&gt;0.1),1,IF(Q1013&gt;G1013,2,0))</f>
        <v>0</v>
      </c>
    </row>
    <row r="1014" spans="1:25" ht="15.75" thickBot="1" x14ac:dyDescent="0.3">
      <c r="A1014" s="7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191"/>
    </row>
    <row r="1015" spans="1:25" ht="21" thickBot="1" x14ac:dyDescent="0.3">
      <c r="A1015" s="109" t="s">
        <v>19</v>
      </c>
      <c r="B1015" s="9" t="s">
        <v>16</v>
      </c>
      <c r="C1015" s="515"/>
      <c r="D1015" s="515"/>
      <c r="E1015" s="515"/>
      <c r="F1015" s="10"/>
      <c r="G1015" s="516" t="s">
        <v>17</v>
      </c>
      <c r="H1015" s="516"/>
      <c r="I1015" s="23">
        <f t="shared" ref="I1015" si="2903">IF(AND(I1013=S1013,I1013&gt;0.1),1,IF(I1013&gt;S1013,2,0))</f>
        <v>2</v>
      </c>
      <c r="J1015" s="12"/>
      <c r="K1015" s="14" t="s">
        <v>19</v>
      </c>
      <c r="L1015" s="9" t="s">
        <v>20</v>
      </c>
      <c r="M1015" s="515"/>
      <c r="N1015" s="515"/>
      <c r="O1015" s="515"/>
      <c r="P1015" s="10"/>
      <c r="Q1015" s="516" t="s">
        <v>17</v>
      </c>
      <c r="R1015" s="516"/>
      <c r="S1015" s="23">
        <f t="shared" ref="S1015" si="2904">IF(AND(S1013=I1013,S1013&gt;0.1),1,IF(S1013&gt;I1013,2,0))</f>
        <v>0</v>
      </c>
      <c r="T1015" s="191"/>
    </row>
    <row r="1016" spans="1:25" ht="23.25" x14ac:dyDescent="0.35">
      <c r="A1016" s="6"/>
      <c r="B1016" s="523" t="s">
        <v>18</v>
      </c>
      <c r="C1016" s="523"/>
      <c r="D1016" s="524" t="s">
        <v>0</v>
      </c>
      <c r="E1016" s="524"/>
      <c r="F1016" s="524"/>
      <c r="G1016" s="524"/>
      <c r="H1016" s="524"/>
      <c r="I1016" s="524"/>
      <c r="J1016" s="94">
        <v>47</v>
      </c>
      <c r="K1016" s="190" t="s">
        <v>1</v>
      </c>
      <c r="L1016" s="525" t="s">
        <v>21</v>
      </c>
      <c r="M1016" s="525"/>
      <c r="N1016" s="525"/>
      <c r="O1016" s="526" t="s">
        <v>2</v>
      </c>
      <c r="P1016" s="526"/>
      <c r="Q1016" s="527">
        <v>43223</v>
      </c>
      <c r="R1016" s="528"/>
      <c r="S1016" s="528"/>
      <c r="T1016" s="191"/>
    </row>
    <row r="1017" spans="1:25" ht="24" thickBot="1" x14ac:dyDescent="0.3">
      <c r="A1017" s="7"/>
      <c r="B1017" s="16"/>
      <c r="C1017" s="16"/>
      <c r="D1017" s="15"/>
      <c r="E1017" s="15"/>
      <c r="F1017" s="15"/>
      <c r="G1017" s="15"/>
      <c r="H1017" s="15"/>
      <c r="I1017" s="15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191"/>
    </row>
    <row r="1018" spans="1:25" ht="18.75" thickBot="1" x14ac:dyDescent="0.3">
      <c r="A1018" s="1" t="s">
        <v>3</v>
      </c>
      <c r="B1018" s="535" t="s">
        <v>153</v>
      </c>
      <c r="C1018" s="535"/>
      <c r="D1018" s="535"/>
      <c r="E1018" s="535"/>
      <c r="F1018" s="535"/>
      <c r="G1018" s="535"/>
      <c r="H1018" s="535"/>
      <c r="I1018" s="536"/>
      <c r="J1018" s="537">
        <f t="shared" ref="J1018" si="2905">G1034-Q1034</f>
        <v>-60</v>
      </c>
      <c r="K1018" s="11" t="s">
        <v>4</v>
      </c>
      <c r="L1018" s="535" t="s">
        <v>150</v>
      </c>
      <c r="M1018" s="535"/>
      <c r="N1018" s="535"/>
      <c r="O1018" s="535"/>
      <c r="P1018" s="535"/>
      <c r="Q1018" s="535"/>
      <c r="R1018" s="535"/>
      <c r="S1018" s="536"/>
      <c r="T1018" s="191"/>
    </row>
    <row r="1019" spans="1:25" ht="15.75" thickBot="1" x14ac:dyDescent="0.3">
      <c r="A1019" s="7"/>
      <c r="B1019" s="2"/>
      <c r="C1019" s="2"/>
      <c r="D1019" s="2"/>
      <c r="E1019" s="2"/>
      <c r="F1019" s="2"/>
      <c r="G1019" s="2"/>
      <c r="H1019" s="2"/>
      <c r="I1019" s="2"/>
      <c r="J1019" s="538"/>
      <c r="K1019" s="2"/>
      <c r="L1019" s="2"/>
      <c r="M1019" s="2"/>
      <c r="N1019" s="2"/>
      <c r="O1019" s="2"/>
      <c r="P1019" s="2"/>
      <c r="Q1019" s="2"/>
      <c r="R1019" s="2"/>
      <c r="S1019" s="2"/>
      <c r="T1019" s="191"/>
    </row>
    <row r="1020" spans="1:25" x14ac:dyDescent="0.25">
      <c r="A1020" s="540" t="s">
        <v>5</v>
      </c>
      <c r="B1020" s="541"/>
      <c r="C1020" s="542" t="s">
        <v>6</v>
      </c>
      <c r="D1020" s="544" t="s">
        <v>7</v>
      </c>
      <c r="E1020" s="545"/>
      <c r="F1020" s="545"/>
      <c r="G1020" s="546"/>
      <c r="H1020" s="544" t="s">
        <v>8</v>
      </c>
      <c r="I1020" s="546"/>
      <c r="J1020" s="538"/>
      <c r="K1020" s="540" t="s">
        <v>5</v>
      </c>
      <c r="L1020" s="541"/>
      <c r="M1020" s="542" t="s">
        <v>6</v>
      </c>
      <c r="N1020" s="544" t="s">
        <v>7</v>
      </c>
      <c r="O1020" s="545"/>
      <c r="P1020" s="545"/>
      <c r="Q1020" s="546"/>
      <c r="R1020" s="544" t="s">
        <v>8</v>
      </c>
      <c r="S1020" s="546"/>
      <c r="T1020" s="191"/>
    </row>
    <row r="1021" spans="1:25" ht="15.75" thickBot="1" x14ac:dyDescent="0.3">
      <c r="A1021" s="547"/>
      <c r="B1021" s="548"/>
      <c r="C1021" s="543"/>
      <c r="D1021" s="110" t="s">
        <v>9</v>
      </c>
      <c r="E1021" s="111" t="s">
        <v>10</v>
      </c>
      <c r="F1021" s="111" t="s">
        <v>11</v>
      </c>
      <c r="G1021" s="112" t="s">
        <v>12</v>
      </c>
      <c r="H1021" s="113" t="s">
        <v>13</v>
      </c>
      <c r="I1021" s="114" t="s">
        <v>14</v>
      </c>
      <c r="J1021" s="539"/>
      <c r="K1021" s="547"/>
      <c r="L1021" s="548"/>
      <c r="M1021" s="543"/>
      <c r="N1021" s="110" t="s">
        <v>9</v>
      </c>
      <c r="O1021" s="111" t="s">
        <v>10</v>
      </c>
      <c r="P1021" s="111" t="s">
        <v>11</v>
      </c>
      <c r="Q1021" s="112" t="s">
        <v>12</v>
      </c>
      <c r="R1021" s="113" t="s">
        <v>13</v>
      </c>
      <c r="S1021" s="114" t="s">
        <v>14</v>
      </c>
      <c r="T1021" s="191"/>
    </row>
    <row r="1022" spans="1:25" ht="15.75" thickBot="1" x14ac:dyDescent="0.3">
      <c r="A1022" s="7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191"/>
    </row>
    <row r="1023" spans="1:25" x14ac:dyDescent="0.25">
      <c r="A1023" s="555" t="s">
        <v>226</v>
      </c>
      <c r="B1023" s="556"/>
      <c r="C1023" s="3">
        <v>1</v>
      </c>
      <c r="D1023" s="213">
        <v>83</v>
      </c>
      <c r="E1023" s="214">
        <v>17</v>
      </c>
      <c r="F1023" s="214">
        <v>9</v>
      </c>
      <c r="G1023" s="32">
        <f t="shared" ref="G1023:G1026" si="2906">D1023+E1023</f>
        <v>100</v>
      </c>
      <c r="H1023" s="33">
        <f t="shared" ref="H1023:H1026" si="2907">IF(AND(G1023=Q1023,G1023&gt;1),0.5,IF(G1023&gt;Q1023,1,0))</f>
        <v>0</v>
      </c>
      <c r="I1023" s="8"/>
      <c r="J1023" s="2"/>
      <c r="K1023" s="555" t="s">
        <v>192</v>
      </c>
      <c r="L1023" s="556"/>
      <c r="M1023" s="3">
        <v>1</v>
      </c>
      <c r="N1023" s="213">
        <v>93</v>
      </c>
      <c r="O1023" s="214">
        <v>43</v>
      </c>
      <c r="P1023" s="214">
        <v>2</v>
      </c>
      <c r="Q1023" s="32">
        <f t="shared" ref="Q1023" si="2908">SUM(N1023:O1023)</f>
        <v>136</v>
      </c>
      <c r="R1023" s="33">
        <f t="shared" ref="R1023:R1026" si="2909">IF(AND(Q1023=G1023,Q1023&gt;1),0.5,IF(Q1023&gt;G1023,1,0))</f>
        <v>1</v>
      </c>
      <c r="S1023" s="8"/>
      <c r="U1023" s="195" t="s">
        <v>124</v>
      </c>
      <c r="V1023" s="195">
        <f t="shared" ref="V1023" si="2910">G1023</f>
        <v>100</v>
      </c>
      <c r="W1023" s="195">
        <f t="shared" ref="W1023" si="2911">G1024</f>
        <v>127</v>
      </c>
      <c r="X1023" s="195">
        <f t="shared" ref="X1023" si="2912">G1025</f>
        <v>118</v>
      </c>
      <c r="Y1023" s="195">
        <f t="shared" ref="Y1023" si="2913">G1026</f>
        <v>124</v>
      </c>
    </row>
    <row r="1024" spans="1:25" x14ac:dyDescent="0.25">
      <c r="A1024" s="557"/>
      <c r="B1024" s="558"/>
      <c r="C1024" s="4">
        <v>2</v>
      </c>
      <c r="D1024" s="215">
        <v>91</v>
      </c>
      <c r="E1024" s="216">
        <v>36</v>
      </c>
      <c r="F1024" s="216">
        <v>2</v>
      </c>
      <c r="G1024" s="34">
        <f t="shared" si="2906"/>
        <v>127</v>
      </c>
      <c r="H1024" s="35">
        <f t="shared" si="2907"/>
        <v>0</v>
      </c>
      <c r="I1024" s="8"/>
      <c r="J1024" s="2"/>
      <c r="K1024" s="557"/>
      <c r="L1024" s="558"/>
      <c r="M1024" s="4">
        <v>2</v>
      </c>
      <c r="N1024" s="215">
        <v>89</v>
      </c>
      <c r="O1024" s="216">
        <v>50</v>
      </c>
      <c r="P1024" s="216">
        <v>1</v>
      </c>
      <c r="Q1024" s="34">
        <f t="shared" ref="Q1024:Q1026" si="2914">SUM(N1024:O1024)</f>
        <v>139</v>
      </c>
      <c r="R1024" s="35">
        <f t="shared" si="2909"/>
        <v>1</v>
      </c>
      <c r="S1024" s="8"/>
      <c r="U1024" s="195" t="s">
        <v>125</v>
      </c>
      <c r="V1024" s="195">
        <f t="shared" ref="V1024" si="2915">G1028</f>
        <v>110</v>
      </c>
      <c r="W1024" s="195">
        <f t="shared" ref="W1024" si="2916">G1029</f>
        <v>126</v>
      </c>
      <c r="X1024" s="195">
        <f t="shared" ref="X1024" si="2917">G1030</f>
        <v>121</v>
      </c>
      <c r="Y1024" s="195">
        <f t="shared" ref="Y1024" si="2918">G1031</f>
        <v>115</v>
      </c>
    </row>
    <row r="1025" spans="1:25" ht="15.75" thickBot="1" x14ac:dyDescent="0.3">
      <c r="A1025" s="549" t="s">
        <v>227</v>
      </c>
      <c r="B1025" s="550"/>
      <c r="C1025" s="4">
        <v>3</v>
      </c>
      <c r="D1025" s="215">
        <v>75</v>
      </c>
      <c r="E1025" s="216">
        <v>43</v>
      </c>
      <c r="F1025" s="216">
        <v>2</v>
      </c>
      <c r="G1025" s="34">
        <f t="shared" si="2906"/>
        <v>118</v>
      </c>
      <c r="H1025" s="35">
        <f t="shared" si="2907"/>
        <v>0</v>
      </c>
      <c r="I1025" s="13">
        <f t="shared" ref="I1025" si="2919">H1027*1000+G1027</f>
        <v>469</v>
      </c>
      <c r="J1025" s="2"/>
      <c r="K1025" s="549" t="s">
        <v>193</v>
      </c>
      <c r="L1025" s="550"/>
      <c r="M1025" s="4">
        <v>3</v>
      </c>
      <c r="N1025" s="215">
        <v>94</v>
      </c>
      <c r="O1025" s="216">
        <v>36</v>
      </c>
      <c r="P1025" s="216">
        <v>1</v>
      </c>
      <c r="Q1025" s="34">
        <f t="shared" si="2914"/>
        <v>130</v>
      </c>
      <c r="R1025" s="35">
        <f t="shared" si="2909"/>
        <v>1</v>
      </c>
      <c r="S1025" s="13">
        <f t="shared" ref="S1025" si="2920">R1027*1000+Q1027</f>
        <v>4539</v>
      </c>
      <c r="T1025" s="191"/>
      <c r="U1025" s="195" t="s">
        <v>126</v>
      </c>
      <c r="V1025" s="195">
        <f t="shared" ref="V1025" si="2921">Q1023</f>
        <v>136</v>
      </c>
      <c r="W1025" s="195">
        <f t="shared" ref="W1025" si="2922">Q1024</f>
        <v>139</v>
      </c>
      <c r="X1025" s="195">
        <f t="shared" ref="X1025" si="2923">Q1025</f>
        <v>130</v>
      </c>
      <c r="Y1025" s="195">
        <f t="shared" ref="Y1025" si="2924">Q1026</f>
        <v>134</v>
      </c>
    </row>
    <row r="1026" spans="1:25" x14ac:dyDescent="0.25">
      <c r="A1026" s="551"/>
      <c r="B1026" s="552"/>
      <c r="C1026" s="5">
        <v>4</v>
      </c>
      <c r="D1026" s="217">
        <v>90</v>
      </c>
      <c r="E1026" s="218">
        <v>34</v>
      </c>
      <c r="F1026" s="218">
        <v>2</v>
      </c>
      <c r="G1026" s="36">
        <f t="shared" si="2906"/>
        <v>124</v>
      </c>
      <c r="H1026" s="35">
        <f t="shared" si="2907"/>
        <v>0</v>
      </c>
      <c r="I1026" s="521">
        <f t="shared" ref="I1026" si="2925">IF(AND(I1025=S1025,I1025&gt;0.1),1,IF(I1025&gt;S1025,2,0))</f>
        <v>0</v>
      </c>
      <c r="J1026" s="2"/>
      <c r="K1026" s="551"/>
      <c r="L1026" s="552"/>
      <c r="M1026" s="5">
        <v>4</v>
      </c>
      <c r="N1026" s="217">
        <v>91</v>
      </c>
      <c r="O1026" s="218">
        <v>43</v>
      </c>
      <c r="P1026" s="218">
        <v>0</v>
      </c>
      <c r="Q1026" s="34">
        <f t="shared" si="2914"/>
        <v>134</v>
      </c>
      <c r="R1026" s="39">
        <f t="shared" si="2909"/>
        <v>1</v>
      </c>
      <c r="S1026" s="521">
        <f t="shared" ref="S1026" si="2926">IF(AND(S1025=I1025,S1025&gt;0.1),1,IF(S1025&gt;I1025,2,0))</f>
        <v>2</v>
      </c>
      <c r="T1026" s="191"/>
      <c r="U1026" s="195" t="s">
        <v>127</v>
      </c>
      <c r="V1026" s="195">
        <f t="shared" ref="V1026" si="2927">Q1028</f>
        <v>128</v>
      </c>
      <c r="W1026" s="195">
        <f t="shared" ref="W1026" si="2928">Q1029</f>
        <v>118</v>
      </c>
      <c r="X1026" s="195">
        <f t="shared" ref="X1026" si="2929">Q1030</f>
        <v>106</v>
      </c>
      <c r="Y1026" s="195">
        <f t="shared" ref="Y1026" si="2930">Q1031</f>
        <v>110</v>
      </c>
    </row>
    <row r="1027" spans="1:25" ht="16.5" thickBot="1" x14ac:dyDescent="0.3">
      <c r="A1027" s="529">
        <v>1</v>
      </c>
      <c r="B1027" s="530"/>
      <c r="C1027" s="26" t="s">
        <v>12</v>
      </c>
      <c r="D1027" s="122">
        <f t="shared" ref="D1027" si="2931">D1023+D1024+D1025+D1026</f>
        <v>339</v>
      </c>
      <c r="E1027" s="28">
        <f t="shared" ref="E1027:H1027" si="2932">SUM(E1023:E1026)</f>
        <v>130</v>
      </c>
      <c r="F1027" s="28">
        <f t="shared" si="2932"/>
        <v>15</v>
      </c>
      <c r="G1027" s="29">
        <f t="shared" si="2932"/>
        <v>469</v>
      </c>
      <c r="H1027" s="30">
        <f t="shared" si="2932"/>
        <v>0</v>
      </c>
      <c r="I1027" s="522">
        <f t="shared" ref="I1027" si="2933">IF(AND(G1027=N1027,G1027&gt;1),1,IF(G1027&gt;N1027,2,0))</f>
        <v>2</v>
      </c>
      <c r="J1027" s="2"/>
      <c r="K1027" s="529">
        <v>1</v>
      </c>
      <c r="L1027" s="530"/>
      <c r="M1027" s="26" t="s">
        <v>12</v>
      </c>
      <c r="N1027" s="31">
        <f t="shared" ref="N1027" si="2934">SUM(N1023:N1026)</f>
        <v>367</v>
      </c>
      <c r="O1027" s="31">
        <f t="shared" ref="O1027:R1027" si="2935">SUM(O1023:O1026)</f>
        <v>172</v>
      </c>
      <c r="P1027" s="31">
        <f t="shared" si="2935"/>
        <v>4</v>
      </c>
      <c r="Q1027" s="31">
        <f t="shared" si="2935"/>
        <v>539</v>
      </c>
      <c r="R1027" s="30">
        <f t="shared" si="2935"/>
        <v>4</v>
      </c>
      <c r="S1027" s="522">
        <f t="shared" ref="S1027" si="2936">IF(AND(Q1027=J1027,Q1027&gt;1),1,IF(Q1027&gt;J1027,2,0))</f>
        <v>2</v>
      </c>
      <c r="T1027" s="191"/>
    </row>
    <row r="1028" spans="1:25" x14ac:dyDescent="0.25">
      <c r="A1028" s="555" t="s">
        <v>224</v>
      </c>
      <c r="B1028" s="556"/>
      <c r="C1028" s="3">
        <v>1</v>
      </c>
      <c r="D1028" s="213">
        <v>67</v>
      </c>
      <c r="E1028" s="214">
        <v>43</v>
      </c>
      <c r="F1028" s="214">
        <v>2</v>
      </c>
      <c r="G1028" s="37">
        <f t="shared" ref="G1028" si="2937">SUM(D1028:E1028)</f>
        <v>110</v>
      </c>
      <c r="H1028" s="33">
        <f t="shared" ref="H1028:H1031" si="2938">IF(AND(G1028=Q1028,G1028&gt;1),0.5,IF(G1028&gt;Q1028,1,0))</f>
        <v>0</v>
      </c>
      <c r="I1028" s="8"/>
      <c r="J1028" s="2"/>
      <c r="K1028" s="555" t="s">
        <v>194</v>
      </c>
      <c r="L1028" s="556"/>
      <c r="M1028" s="3">
        <v>1</v>
      </c>
      <c r="N1028" s="213">
        <v>92</v>
      </c>
      <c r="O1028" s="214">
        <v>36</v>
      </c>
      <c r="P1028" s="214">
        <v>0</v>
      </c>
      <c r="Q1028" s="32">
        <f t="shared" ref="Q1028:Q1031" si="2939">N1028+O1028</f>
        <v>128</v>
      </c>
      <c r="R1028" s="33">
        <f t="shared" ref="R1028:R1031" si="2940">IF(AND(Q1028=G1028,Q1028&gt;1),0.5,IF(Q1028&gt;G1028,1,0))</f>
        <v>1</v>
      </c>
      <c r="S1028" s="8"/>
      <c r="T1028" s="191"/>
      <c r="U1028" s="200" t="s">
        <v>92</v>
      </c>
      <c r="V1028" s="201" t="s">
        <v>93</v>
      </c>
      <c r="W1028" s="200" t="s">
        <v>93</v>
      </c>
      <c r="X1028" s="201" t="s">
        <v>92</v>
      </c>
    </row>
    <row r="1029" spans="1:25" x14ac:dyDescent="0.25">
      <c r="A1029" s="557"/>
      <c r="B1029" s="558"/>
      <c r="C1029" s="4">
        <v>2</v>
      </c>
      <c r="D1029" s="215">
        <v>90</v>
      </c>
      <c r="E1029" s="216">
        <v>36</v>
      </c>
      <c r="F1029" s="216">
        <v>3</v>
      </c>
      <c r="G1029" s="34">
        <f t="shared" ref="G1029:G1031" si="2941">SUM(D1029:E1029)</f>
        <v>126</v>
      </c>
      <c r="H1029" s="35">
        <f t="shared" si="2938"/>
        <v>1</v>
      </c>
      <c r="I1029" s="8"/>
      <c r="J1029" s="2"/>
      <c r="K1029" s="557"/>
      <c r="L1029" s="558"/>
      <c r="M1029" s="4">
        <v>2</v>
      </c>
      <c r="N1029" s="215">
        <v>76</v>
      </c>
      <c r="O1029" s="216">
        <v>42</v>
      </c>
      <c r="P1029" s="216">
        <v>1</v>
      </c>
      <c r="Q1029" s="34">
        <f t="shared" si="2939"/>
        <v>118</v>
      </c>
      <c r="R1029" s="35">
        <f t="shared" si="2940"/>
        <v>0</v>
      </c>
      <c r="S1029" s="8"/>
      <c r="T1029" s="191"/>
      <c r="U1029" s="202">
        <f t="shared" ref="U1029" si="2942">I1034</f>
        <v>2</v>
      </c>
      <c r="V1029" s="203">
        <f t="shared" ref="V1029" si="2943">S1034</f>
        <v>4</v>
      </c>
      <c r="W1029" s="202">
        <f t="shared" ref="W1029" si="2944">S1034</f>
        <v>4</v>
      </c>
      <c r="X1029" s="203">
        <f t="shared" ref="X1029" si="2945">I1034</f>
        <v>2</v>
      </c>
    </row>
    <row r="1030" spans="1:25" ht="15.75" thickBot="1" x14ac:dyDescent="0.3">
      <c r="A1030" s="549" t="s">
        <v>244</v>
      </c>
      <c r="B1030" s="550"/>
      <c r="C1030" s="4">
        <v>3</v>
      </c>
      <c r="D1030" s="215">
        <v>85</v>
      </c>
      <c r="E1030" s="216">
        <v>36</v>
      </c>
      <c r="F1030" s="216">
        <v>3</v>
      </c>
      <c r="G1030" s="34">
        <f t="shared" si="2941"/>
        <v>121</v>
      </c>
      <c r="H1030" s="35">
        <f t="shared" si="2938"/>
        <v>1</v>
      </c>
      <c r="I1030" s="13">
        <f t="shared" ref="I1030" si="2946">H1032*1000+G1032</f>
        <v>3472</v>
      </c>
      <c r="J1030" s="2"/>
      <c r="K1030" s="549" t="s">
        <v>195</v>
      </c>
      <c r="L1030" s="550"/>
      <c r="M1030" s="4">
        <v>3</v>
      </c>
      <c r="N1030" s="215">
        <v>79</v>
      </c>
      <c r="O1030" s="216">
        <v>27</v>
      </c>
      <c r="P1030" s="216">
        <v>3</v>
      </c>
      <c r="Q1030" s="34">
        <f t="shared" si="2939"/>
        <v>106</v>
      </c>
      <c r="R1030" s="35">
        <f t="shared" si="2940"/>
        <v>0</v>
      </c>
      <c r="S1030" s="13">
        <f t="shared" ref="S1030" si="2947">R1032*1000+Q1032</f>
        <v>1462</v>
      </c>
      <c r="T1030" s="191"/>
      <c r="U1030" s="202">
        <f t="shared" ref="U1030" si="2948">H1034</f>
        <v>3</v>
      </c>
      <c r="V1030" s="203">
        <f t="shared" ref="V1030" si="2949">R1034</f>
        <v>5</v>
      </c>
      <c r="W1030" s="202">
        <f t="shared" ref="W1030" si="2950">R1034</f>
        <v>5</v>
      </c>
      <c r="X1030" s="203">
        <f t="shared" ref="X1030" si="2951">H1034</f>
        <v>3</v>
      </c>
    </row>
    <row r="1031" spans="1:25" x14ac:dyDescent="0.25">
      <c r="A1031" s="551"/>
      <c r="B1031" s="552"/>
      <c r="C1031" s="5">
        <v>4</v>
      </c>
      <c r="D1031" s="217">
        <v>81</v>
      </c>
      <c r="E1031" s="218">
        <v>34</v>
      </c>
      <c r="F1031" s="218">
        <v>1</v>
      </c>
      <c r="G1031" s="38">
        <f t="shared" si="2941"/>
        <v>115</v>
      </c>
      <c r="H1031" s="35">
        <f t="shared" si="2938"/>
        <v>1</v>
      </c>
      <c r="I1031" s="521">
        <f t="shared" ref="I1031" si="2952">IF(AND(I1030=S1030,I1030&gt;0.1),1,IF(I1030&gt;S1030,2,0))</f>
        <v>2</v>
      </c>
      <c r="J1031" s="2"/>
      <c r="K1031" s="551"/>
      <c r="L1031" s="552"/>
      <c r="M1031" s="5">
        <v>4</v>
      </c>
      <c r="N1031" s="217">
        <v>75</v>
      </c>
      <c r="O1031" s="218">
        <v>35</v>
      </c>
      <c r="P1031" s="218">
        <v>2</v>
      </c>
      <c r="Q1031" s="34">
        <f t="shared" si="2939"/>
        <v>110</v>
      </c>
      <c r="R1031" s="39">
        <f t="shared" si="2940"/>
        <v>0</v>
      </c>
      <c r="S1031" s="521">
        <f t="shared" ref="S1031" si="2953">IF(AND(S1030=I1030,S1030&gt;0.1),1,IF(S1030&gt;I1030,2,0))</f>
        <v>0</v>
      </c>
      <c r="T1031" s="191"/>
      <c r="U1031" s="204">
        <f t="shared" ref="U1031" si="2954">G1034</f>
        <v>941</v>
      </c>
      <c r="V1031" s="205">
        <f t="shared" ref="V1031" si="2955">Q1034</f>
        <v>1001</v>
      </c>
      <c r="W1031" s="204">
        <f t="shared" ref="W1031" si="2956">Q1034</f>
        <v>1001</v>
      </c>
      <c r="X1031" s="205">
        <f t="shared" ref="X1031" si="2957">G1034</f>
        <v>941</v>
      </c>
    </row>
    <row r="1032" spans="1:25" ht="16.5" thickBot="1" x14ac:dyDescent="0.3">
      <c r="A1032" s="529">
        <v>2</v>
      </c>
      <c r="B1032" s="530"/>
      <c r="C1032" s="26" t="s">
        <v>12</v>
      </c>
      <c r="D1032" s="31">
        <f t="shared" ref="D1032" si="2958">SUM(D1028:D1031)</f>
        <v>323</v>
      </c>
      <c r="E1032" s="31">
        <f t="shared" ref="E1032:H1032" si="2959">SUM(E1028:E1031)</f>
        <v>149</v>
      </c>
      <c r="F1032" s="31">
        <f t="shared" si="2959"/>
        <v>9</v>
      </c>
      <c r="G1032" s="31">
        <f t="shared" si="2959"/>
        <v>472</v>
      </c>
      <c r="H1032" s="30">
        <f t="shared" si="2959"/>
        <v>3</v>
      </c>
      <c r="I1032" s="522">
        <f t="shared" ref="I1032" si="2960">IF(AND(G1032=N1032,G1032&gt;1),1,IF(G1032&gt;N1032,2,0))</f>
        <v>2</v>
      </c>
      <c r="J1032" s="2"/>
      <c r="K1032" s="529">
        <v>2</v>
      </c>
      <c r="L1032" s="530"/>
      <c r="M1032" s="26" t="s">
        <v>12</v>
      </c>
      <c r="N1032" s="31">
        <f t="shared" ref="N1032" si="2961">SUM(N1028:N1031)</f>
        <v>322</v>
      </c>
      <c r="O1032" s="31">
        <f t="shared" ref="O1032:R1032" si="2962">SUM(O1028:O1031)</f>
        <v>140</v>
      </c>
      <c r="P1032" s="31">
        <f t="shared" si="2962"/>
        <v>6</v>
      </c>
      <c r="Q1032" s="40">
        <f t="shared" si="2962"/>
        <v>462</v>
      </c>
      <c r="R1032" s="30">
        <f t="shared" si="2962"/>
        <v>1</v>
      </c>
      <c r="S1032" s="522">
        <f t="shared" ref="S1032" si="2963">IF(AND(Q1032=X1032,Q1032&gt;1),1,IF(Q1032&gt;X1032,2,0))</f>
        <v>2</v>
      </c>
      <c r="T1032" s="191"/>
    </row>
    <row r="1033" spans="1:25" ht="15.75" thickBot="1" x14ac:dyDescent="0.3">
      <c r="A1033" s="7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191"/>
    </row>
    <row r="1034" spans="1:25" ht="21" thickBot="1" x14ac:dyDescent="0.3">
      <c r="A1034" s="17"/>
      <c r="B1034" s="18"/>
      <c r="C1034" s="19" t="s">
        <v>15</v>
      </c>
      <c r="D1034" s="20">
        <f t="shared" ref="D1034:H1034" si="2964">D1027+D1032</f>
        <v>662</v>
      </c>
      <c r="E1034" s="21">
        <f t="shared" si="2964"/>
        <v>279</v>
      </c>
      <c r="F1034" s="21">
        <f t="shared" si="2964"/>
        <v>24</v>
      </c>
      <c r="G1034" s="22">
        <f t="shared" si="2964"/>
        <v>941</v>
      </c>
      <c r="H1034" s="22">
        <f t="shared" si="2964"/>
        <v>3</v>
      </c>
      <c r="I1034" s="23">
        <f t="shared" ref="I1034" si="2965">I1026+I1031+J1034</f>
        <v>2</v>
      </c>
      <c r="J1034" s="206">
        <f t="shared" ref="J1034" si="2966">IF(AND(G1034=Q1034,G1034&gt;0.1),1,IF(G1034&gt;Q1034,2,0))</f>
        <v>0</v>
      </c>
      <c r="K1034" s="17"/>
      <c r="L1034" s="18"/>
      <c r="M1034" s="24" t="s">
        <v>15</v>
      </c>
      <c r="N1034" s="20">
        <f t="shared" ref="N1034:R1034" si="2967">N1027+N1032</f>
        <v>689</v>
      </c>
      <c r="O1034" s="21">
        <f t="shared" si="2967"/>
        <v>312</v>
      </c>
      <c r="P1034" s="21">
        <f t="shared" si="2967"/>
        <v>10</v>
      </c>
      <c r="Q1034" s="22">
        <f t="shared" si="2967"/>
        <v>1001</v>
      </c>
      <c r="R1034" s="22">
        <f t="shared" si="2967"/>
        <v>5</v>
      </c>
      <c r="S1034" s="25">
        <f t="shared" ref="S1034" si="2968">S1026+S1031+T1034</f>
        <v>4</v>
      </c>
      <c r="T1034" s="206">
        <f t="shared" ref="T1034" si="2969">IF(AND(Q1034=G1034,Q1034&gt;0.1),1,IF(Q1034&gt;G1034,2,0))</f>
        <v>2</v>
      </c>
    </row>
    <row r="1035" spans="1:25" ht="15.75" thickBot="1" x14ac:dyDescent="0.3">
      <c r="A1035" s="7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191"/>
    </row>
    <row r="1036" spans="1:25" ht="21" thickBot="1" x14ac:dyDescent="0.3">
      <c r="A1036" s="109" t="s">
        <v>19</v>
      </c>
      <c r="B1036" s="9" t="s">
        <v>16</v>
      </c>
      <c r="C1036" s="515"/>
      <c r="D1036" s="515"/>
      <c r="E1036" s="515"/>
      <c r="F1036" s="10"/>
      <c r="G1036" s="516" t="s">
        <v>17</v>
      </c>
      <c r="H1036" s="516"/>
      <c r="I1036" s="23">
        <f t="shared" ref="I1036" si="2970">IF(AND(I1034=S1034,I1034&gt;0.1),1,IF(I1034&gt;S1034,2,0))</f>
        <v>0</v>
      </c>
      <c r="J1036" s="12"/>
      <c r="K1036" s="14" t="s">
        <v>19</v>
      </c>
      <c r="L1036" s="9" t="s">
        <v>20</v>
      </c>
      <c r="M1036" s="515"/>
      <c r="N1036" s="515"/>
      <c r="O1036" s="515"/>
      <c r="P1036" s="10"/>
      <c r="Q1036" s="516" t="s">
        <v>17</v>
      </c>
      <c r="R1036" s="516"/>
      <c r="S1036" s="23">
        <f t="shared" ref="S1036" si="2971">IF(AND(S1034=I1034,S1034&gt;0.1),1,IF(S1034&gt;I1034,2,0))</f>
        <v>2</v>
      </c>
      <c r="T1036" s="191"/>
    </row>
    <row r="1038" spans="1:25" ht="15.75" thickBot="1" x14ac:dyDescent="0.3"/>
    <row r="1039" spans="1:25" ht="23.25" x14ac:dyDescent="0.35">
      <c r="A1039" s="6"/>
      <c r="B1039" s="523" t="s">
        <v>18</v>
      </c>
      <c r="C1039" s="523"/>
      <c r="D1039" s="524" t="s">
        <v>0</v>
      </c>
      <c r="E1039" s="524"/>
      <c r="F1039" s="524"/>
      <c r="G1039" s="524"/>
      <c r="H1039" s="524"/>
      <c r="I1039" s="524"/>
      <c r="J1039" s="94">
        <v>48</v>
      </c>
      <c r="K1039" s="190" t="s">
        <v>1</v>
      </c>
      <c r="L1039" s="525" t="s">
        <v>21</v>
      </c>
      <c r="M1039" s="525"/>
      <c r="N1039" s="525"/>
      <c r="O1039" s="526" t="s">
        <v>2</v>
      </c>
      <c r="P1039" s="526"/>
      <c r="Q1039" s="527">
        <v>43432</v>
      </c>
      <c r="R1039" s="528"/>
      <c r="S1039" s="528"/>
      <c r="T1039" s="191"/>
    </row>
    <row r="1040" spans="1:25" ht="24" thickBot="1" x14ac:dyDescent="0.3">
      <c r="A1040" s="7"/>
      <c r="B1040" s="16"/>
      <c r="C1040" s="16"/>
      <c r="D1040" s="15"/>
      <c r="E1040" s="15"/>
      <c r="F1040" s="15"/>
      <c r="G1040" s="15"/>
      <c r="H1040" s="15"/>
      <c r="I1040" s="15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191"/>
    </row>
    <row r="1041" spans="1:25" ht="18.75" thickBot="1" x14ac:dyDescent="0.3">
      <c r="A1041" s="1" t="s">
        <v>3</v>
      </c>
      <c r="B1041" s="535" t="s">
        <v>169</v>
      </c>
      <c r="C1041" s="535"/>
      <c r="D1041" s="535"/>
      <c r="E1041" s="535"/>
      <c r="F1041" s="535"/>
      <c r="G1041" s="535"/>
      <c r="H1041" s="535"/>
      <c r="I1041" s="536"/>
      <c r="J1041" s="537">
        <f t="shared" ref="J1041" si="2972">G1057-Q1057</f>
        <v>16</v>
      </c>
      <c r="K1041" s="11" t="s">
        <v>4</v>
      </c>
      <c r="L1041" s="535" t="s">
        <v>186</v>
      </c>
      <c r="M1041" s="535"/>
      <c r="N1041" s="535"/>
      <c r="O1041" s="535"/>
      <c r="P1041" s="535"/>
      <c r="Q1041" s="535"/>
      <c r="R1041" s="535"/>
      <c r="S1041" s="536"/>
      <c r="T1041" s="191"/>
    </row>
    <row r="1042" spans="1:25" ht="15.75" thickBot="1" x14ac:dyDescent="0.3">
      <c r="A1042" s="7"/>
      <c r="B1042" s="2"/>
      <c r="C1042" s="2"/>
      <c r="D1042" s="2"/>
      <c r="E1042" s="2"/>
      <c r="F1042" s="2"/>
      <c r="G1042" s="2"/>
      <c r="H1042" s="2"/>
      <c r="I1042" s="2"/>
      <c r="J1042" s="538"/>
      <c r="K1042" s="2"/>
      <c r="L1042" s="2"/>
      <c r="M1042" s="2"/>
      <c r="N1042" s="2"/>
      <c r="O1042" s="2"/>
      <c r="P1042" s="2"/>
      <c r="Q1042" s="2"/>
      <c r="R1042" s="2"/>
      <c r="S1042" s="2"/>
      <c r="T1042" s="191"/>
    </row>
    <row r="1043" spans="1:25" x14ac:dyDescent="0.25">
      <c r="A1043" s="540" t="s">
        <v>5</v>
      </c>
      <c r="B1043" s="541"/>
      <c r="C1043" s="542" t="s">
        <v>6</v>
      </c>
      <c r="D1043" s="544" t="s">
        <v>7</v>
      </c>
      <c r="E1043" s="545"/>
      <c r="F1043" s="545"/>
      <c r="G1043" s="546"/>
      <c r="H1043" s="544" t="s">
        <v>8</v>
      </c>
      <c r="I1043" s="546"/>
      <c r="J1043" s="538"/>
      <c r="K1043" s="540" t="s">
        <v>5</v>
      </c>
      <c r="L1043" s="541"/>
      <c r="M1043" s="542" t="s">
        <v>6</v>
      </c>
      <c r="N1043" s="544" t="s">
        <v>7</v>
      </c>
      <c r="O1043" s="545"/>
      <c r="P1043" s="545"/>
      <c r="Q1043" s="546"/>
      <c r="R1043" s="544" t="s">
        <v>8</v>
      </c>
      <c r="S1043" s="546"/>
      <c r="T1043" s="191"/>
    </row>
    <row r="1044" spans="1:25" ht="15.75" thickBot="1" x14ac:dyDescent="0.3">
      <c r="A1044" s="547"/>
      <c r="B1044" s="548"/>
      <c r="C1044" s="543"/>
      <c r="D1044" s="110" t="s">
        <v>9</v>
      </c>
      <c r="E1044" s="111" t="s">
        <v>10</v>
      </c>
      <c r="F1044" s="111" t="s">
        <v>11</v>
      </c>
      <c r="G1044" s="112" t="s">
        <v>12</v>
      </c>
      <c r="H1044" s="113" t="s">
        <v>13</v>
      </c>
      <c r="I1044" s="114" t="s">
        <v>14</v>
      </c>
      <c r="J1044" s="539"/>
      <c r="K1044" s="547"/>
      <c r="L1044" s="548"/>
      <c r="M1044" s="543"/>
      <c r="N1044" s="110" t="s">
        <v>9</v>
      </c>
      <c r="O1044" s="111" t="s">
        <v>10</v>
      </c>
      <c r="P1044" s="111" t="s">
        <v>11</v>
      </c>
      <c r="Q1044" s="112" t="s">
        <v>12</v>
      </c>
      <c r="R1044" s="113" t="s">
        <v>13</v>
      </c>
      <c r="S1044" s="114" t="s">
        <v>14</v>
      </c>
      <c r="T1044" s="191"/>
    </row>
    <row r="1045" spans="1:25" ht="15.75" thickBot="1" x14ac:dyDescent="0.3">
      <c r="A1045" s="7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191"/>
    </row>
    <row r="1046" spans="1:25" x14ac:dyDescent="0.25">
      <c r="A1046" s="531" t="s">
        <v>270</v>
      </c>
      <c r="B1046" s="532"/>
      <c r="C1046" s="3"/>
      <c r="D1046" s="193">
        <v>86</v>
      </c>
      <c r="E1046" s="194">
        <v>36</v>
      </c>
      <c r="F1046" s="194">
        <v>1</v>
      </c>
      <c r="G1046" s="32">
        <f t="shared" ref="G1046:G1049" si="2973">D1046+E1046</f>
        <v>122</v>
      </c>
      <c r="H1046" s="33">
        <f t="shared" ref="H1046:H1049" si="2974">IF(AND(G1046=Q1046,G1046&gt;1),0.5,IF(G1046&gt;Q1046,1,0))</f>
        <v>0</v>
      </c>
      <c r="I1046" s="8"/>
      <c r="J1046" s="2"/>
      <c r="K1046" s="531" t="s">
        <v>228</v>
      </c>
      <c r="L1046" s="532"/>
      <c r="M1046" s="3"/>
      <c r="N1046" s="193">
        <v>94</v>
      </c>
      <c r="O1046" s="194">
        <v>43</v>
      </c>
      <c r="P1046" s="194">
        <v>0</v>
      </c>
      <c r="Q1046" s="32">
        <f t="shared" ref="Q1046" si="2975">SUM(N1046:O1046)</f>
        <v>137</v>
      </c>
      <c r="R1046" s="33">
        <f t="shared" ref="R1046:R1049" si="2976">IF(AND(Q1046=G1046,Q1046&gt;1),0.5,IF(Q1046&gt;G1046,1,0))</f>
        <v>1</v>
      </c>
      <c r="S1046" s="8"/>
      <c r="U1046" s="195" t="s">
        <v>124</v>
      </c>
      <c r="V1046" s="195">
        <f t="shared" ref="V1046" si="2977">G1046</f>
        <v>122</v>
      </c>
      <c r="W1046" s="195">
        <f t="shared" ref="W1046" si="2978">G1047</f>
        <v>132</v>
      </c>
      <c r="X1046" s="195">
        <f t="shared" ref="X1046" si="2979">G1048</f>
        <v>146</v>
      </c>
      <c r="Y1046" s="195">
        <f t="shared" ref="Y1046" si="2980">G1049</f>
        <v>135</v>
      </c>
    </row>
    <row r="1047" spans="1:25" x14ac:dyDescent="0.25">
      <c r="A1047" s="533"/>
      <c r="B1047" s="534"/>
      <c r="C1047" s="4"/>
      <c r="D1047" s="196">
        <v>96</v>
      </c>
      <c r="E1047" s="197">
        <v>36</v>
      </c>
      <c r="F1047" s="197">
        <v>0</v>
      </c>
      <c r="G1047" s="34">
        <f t="shared" si="2973"/>
        <v>132</v>
      </c>
      <c r="H1047" s="35">
        <f t="shared" si="2974"/>
        <v>0</v>
      </c>
      <c r="I1047" s="8"/>
      <c r="J1047" s="2"/>
      <c r="K1047" s="533"/>
      <c r="L1047" s="534"/>
      <c r="M1047" s="4"/>
      <c r="N1047" s="196">
        <v>89</v>
      </c>
      <c r="O1047" s="197">
        <v>51</v>
      </c>
      <c r="P1047" s="197">
        <v>0</v>
      </c>
      <c r="Q1047" s="34">
        <f t="shared" ref="Q1047:Q1049" si="2981">SUM(N1047:O1047)</f>
        <v>140</v>
      </c>
      <c r="R1047" s="35">
        <f t="shared" si="2976"/>
        <v>1</v>
      </c>
      <c r="S1047" s="8"/>
      <c r="U1047" s="195" t="s">
        <v>125</v>
      </c>
      <c r="V1047" s="195">
        <f t="shared" ref="V1047" si="2982">G1051</f>
        <v>116</v>
      </c>
      <c r="W1047" s="195">
        <f t="shared" ref="W1047" si="2983">G1052</f>
        <v>113</v>
      </c>
      <c r="X1047" s="195">
        <f t="shared" ref="X1047" si="2984">G1053</f>
        <v>156</v>
      </c>
      <c r="Y1047" s="195">
        <f t="shared" ref="Y1047" si="2985">G1054</f>
        <v>107</v>
      </c>
    </row>
    <row r="1048" spans="1:25" ht="15.75" thickBot="1" x14ac:dyDescent="0.3">
      <c r="A1048" s="517" t="s">
        <v>197</v>
      </c>
      <c r="B1048" s="518"/>
      <c r="C1048" s="4"/>
      <c r="D1048" s="196">
        <v>92</v>
      </c>
      <c r="E1048" s="197">
        <v>54</v>
      </c>
      <c r="F1048" s="197">
        <v>0</v>
      </c>
      <c r="G1048" s="34">
        <f t="shared" si="2973"/>
        <v>146</v>
      </c>
      <c r="H1048" s="35">
        <f t="shared" si="2974"/>
        <v>1</v>
      </c>
      <c r="I1048" s="13">
        <f t="shared" ref="I1048" si="2986">H1050*1000+G1050</f>
        <v>2535</v>
      </c>
      <c r="J1048" s="2"/>
      <c r="K1048" s="517" t="s">
        <v>230</v>
      </c>
      <c r="L1048" s="518"/>
      <c r="M1048" s="4"/>
      <c r="N1048" s="196">
        <v>87</v>
      </c>
      <c r="O1048" s="197">
        <v>44</v>
      </c>
      <c r="P1048" s="197">
        <v>1</v>
      </c>
      <c r="Q1048" s="34">
        <f t="shared" si="2981"/>
        <v>131</v>
      </c>
      <c r="R1048" s="35">
        <f t="shared" si="2976"/>
        <v>0</v>
      </c>
      <c r="S1048" s="13">
        <f t="shared" ref="S1048" si="2987">R1050*1000+Q1050</f>
        <v>2532</v>
      </c>
      <c r="T1048" s="191"/>
      <c r="U1048" s="195" t="s">
        <v>126</v>
      </c>
      <c r="V1048" s="195">
        <f t="shared" ref="V1048" si="2988">Q1046</f>
        <v>137</v>
      </c>
      <c r="W1048" s="195">
        <f t="shared" ref="W1048" si="2989">Q1047</f>
        <v>140</v>
      </c>
      <c r="X1048" s="195">
        <f t="shared" ref="X1048" si="2990">Q1048</f>
        <v>131</v>
      </c>
      <c r="Y1048" s="195">
        <f t="shared" ref="Y1048" si="2991">Q1049</f>
        <v>124</v>
      </c>
    </row>
    <row r="1049" spans="1:25" x14ac:dyDescent="0.25">
      <c r="A1049" s="519"/>
      <c r="B1049" s="520"/>
      <c r="C1049" s="5"/>
      <c r="D1049" s="198">
        <v>81</v>
      </c>
      <c r="E1049" s="199">
        <v>54</v>
      </c>
      <c r="F1049" s="199">
        <v>0</v>
      </c>
      <c r="G1049" s="36">
        <f t="shared" si="2973"/>
        <v>135</v>
      </c>
      <c r="H1049" s="35">
        <f t="shared" si="2974"/>
        <v>1</v>
      </c>
      <c r="I1049" s="521">
        <f t="shared" ref="I1049" si="2992">IF(AND(I1048=S1048,I1048&gt;0.1),1,IF(I1048&gt;S1048,2,0))</f>
        <v>2</v>
      </c>
      <c r="J1049" s="2"/>
      <c r="K1049" s="519"/>
      <c r="L1049" s="520"/>
      <c r="M1049" s="5"/>
      <c r="N1049" s="198">
        <v>91</v>
      </c>
      <c r="O1049" s="199">
        <v>33</v>
      </c>
      <c r="P1049" s="199">
        <v>2</v>
      </c>
      <c r="Q1049" s="34">
        <f t="shared" si="2981"/>
        <v>124</v>
      </c>
      <c r="R1049" s="39">
        <f t="shared" si="2976"/>
        <v>0</v>
      </c>
      <c r="S1049" s="521">
        <f t="shared" ref="S1049" si="2993">IF(AND(S1048=I1048,S1048&gt;0.1),1,IF(S1048&gt;I1048,2,0))</f>
        <v>0</v>
      </c>
      <c r="T1049" s="191"/>
      <c r="U1049" s="195" t="s">
        <v>127</v>
      </c>
      <c r="V1049" s="195">
        <f t="shared" ref="V1049" si="2994">Q1051</f>
        <v>134</v>
      </c>
      <c r="W1049" s="195">
        <f t="shared" ref="W1049" si="2995">Q1052</f>
        <v>127</v>
      </c>
      <c r="X1049" s="195">
        <f t="shared" ref="X1049" si="2996">Q1053</f>
        <v>114</v>
      </c>
      <c r="Y1049" s="195">
        <f t="shared" ref="Y1049" si="2997">Q1054</f>
        <v>104</v>
      </c>
    </row>
    <row r="1050" spans="1:25" ht="16.5" thickBot="1" x14ac:dyDescent="0.3">
      <c r="A1050" s="529">
        <v>1</v>
      </c>
      <c r="B1050" s="530"/>
      <c r="C1050" s="26" t="s">
        <v>12</v>
      </c>
      <c r="D1050" s="27">
        <f t="shared" ref="D1050" si="2998">D1046+D1047+D1048+D1049</f>
        <v>355</v>
      </c>
      <c r="E1050" s="28">
        <f t="shared" ref="E1050:H1050" si="2999">SUM(E1046:E1049)</f>
        <v>180</v>
      </c>
      <c r="F1050" s="28">
        <f t="shared" si="2999"/>
        <v>1</v>
      </c>
      <c r="G1050" s="29">
        <f t="shared" si="2999"/>
        <v>535</v>
      </c>
      <c r="H1050" s="30">
        <f t="shared" si="2999"/>
        <v>2</v>
      </c>
      <c r="I1050" s="522">
        <f t="shared" ref="I1050" si="3000">IF(AND(G1050=N1050,G1050&gt;1),1,IF(G1050&gt;N1050,2,0))</f>
        <v>2</v>
      </c>
      <c r="J1050" s="2"/>
      <c r="K1050" s="529">
        <v>1</v>
      </c>
      <c r="L1050" s="530"/>
      <c r="M1050" s="26" t="s">
        <v>12</v>
      </c>
      <c r="N1050" s="31">
        <f t="shared" ref="N1050" si="3001">SUM(N1046:N1049)</f>
        <v>361</v>
      </c>
      <c r="O1050" s="31">
        <f t="shared" ref="O1050:R1050" si="3002">SUM(O1046:O1049)</f>
        <v>171</v>
      </c>
      <c r="P1050" s="31">
        <f t="shared" si="3002"/>
        <v>3</v>
      </c>
      <c r="Q1050" s="31">
        <f t="shared" si="3002"/>
        <v>532</v>
      </c>
      <c r="R1050" s="30">
        <f t="shared" si="3002"/>
        <v>2</v>
      </c>
      <c r="S1050" s="522">
        <f t="shared" ref="S1050" si="3003">IF(AND(Q1050=J1050,Q1050&gt;1),1,IF(Q1050&gt;J1050,2,0))</f>
        <v>2</v>
      </c>
      <c r="T1050" s="191"/>
    </row>
    <row r="1051" spans="1:25" x14ac:dyDescent="0.25">
      <c r="A1051" s="531" t="s">
        <v>198</v>
      </c>
      <c r="B1051" s="532"/>
      <c r="C1051" s="3"/>
      <c r="D1051" s="193">
        <v>91</v>
      </c>
      <c r="E1051" s="194">
        <v>25</v>
      </c>
      <c r="F1051" s="194">
        <v>4</v>
      </c>
      <c r="G1051" s="37">
        <f t="shared" ref="G1051" si="3004">SUM(D1051:E1051)</f>
        <v>116</v>
      </c>
      <c r="H1051" s="33">
        <f t="shared" ref="H1051:H1054" si="3005">IF(AND(G1051=Q1051,G1051&gt;1),0.5,IF(G1051&gt;Q1051,1,0))</f>
        <v>0</v>
      </c>
      <c r="I1051" s="8"/>
      <c r="J1051" s="2"/>
      <c r="K1051" s="531" t="s">
        <v>228</v>
      </c>
      <c r="L1051" s="532"/>
      <c r="M1051" s="3"/>
      <c r="N1051" s="193">
        <v>99</v>
      </c>
      <c r="O1051" s="194">
        <v>35</v>
      </c>
      <c r="P1051" s="194">
        <v>0</v>
      </c>
      <c r="Q1051" s="32">
        <f t="shared" ref="Q1051:Q1054" si="3006">N1051+O1051</f>
        <v>134</v>
      </c>
      <c r="R1051" s="33">
        <f t="shared" ref="R1051:R1054" si="3007">IF(AND(Q1051=G1051,Q1051&gt;1),0.5,IF(Q1051&gt;G1051,1,0))</f>
        <v>1</v>
      </c>
      <c r="S1051" s="8"/>
      <c r="T1051" s="191"/>
      <c r="U1051" s="200" t="s">
        <v>92</v>
      </c>
      <c r="V1051" s="201" t="s">
        <v>93</v>
      </c>
      <c r="W1051" s="200" t="s">
        <v>93</v>
      </c>
      <c r="X1051" s="201" t="s">
        <v>92</v>
      </c>
    </row>
    <row r="1052" spans="1:25" x14ac:dyDescent="0.25">
      <c r="A1052" s="533"/>
      <c r="B1052" s="534"/>
      <c r="C1052" s="4"/>
      <c r="D1052" s="196">
        <v>79</v>
      </c>
      <c r="E1052" s="197">
        <v>34</v>
      </c>
      <c r="F1052" s="197">
        <v>3</v>
      </c>
      <c r="G1052" s="34">
        <f t="shared" ref="G1052:G1054" si="3008">SUM(D1052:E1052)</f>
        <v>113</v>
      </c>
      <c r="H1052" s="35">
        <f t="shared" si="3005"/>
        <v>0</v>
      </c>
      <c r="I1052" s="8"/>
      <c r="J1052" s="2"/>
      <c r="K1052" s="533"/>
      <c r="L1052" s="534"/>
      <c r="M1052" s="4"/>
      <c r="N1052" s="196">
        <v>92</v>
      </c>
      <c r="O1052" s="197">
        <v>35</v>
      </c>
      <c r="P1052" s="197">
        <v>1</v>
      </c>
      <c r="Q1052" s="34">
        <f t="shared" si="3006"/>
        <v>127</v>
      </c>
      <c r="R1052" s="35">
        <f t="shared" si="3007"/>
        <v>1</v>
      </c>
      <c r="S1052" s="8"/>
      <c r="T1052" s="191"/>
      <c r="U1052" s="202">
        <f t="shared" ref="U1052" si="3009">I1057</f>
        <v>6</v>
      </c>
      <c r="V1052" s="203">
        <f t="shared" ref="V1052" si="3010">S1057</f>
        <v>0</v>
      </c>
      <c r="W1052" s="202">
        <f t="shared" ref="W1052" si="3011">S1057</f>
        <v>0</v>
      </c>
      <c r="X1052" s="203">
        <f t="shared" ref="X1052" si="3012">I1057</f>
        <v>6</v>
      </c>
    </row>
    <row r="1053" spans="1:25" ht="15.75" thickBot="1" x14ac:dyDescent="0.3">
      <c r="A1053" s="517" t="s">
        <v>199</v>
      </c>
      <c r="B1053" s="518"/>
      <c r="C1053" s="4"/>
      <c r="D1053" s="196">
        <v>95</v>
      </c>
      <c r="E1053" s="197">
        <v>61</v>
      </c>
      <c r="F1053" s="197">
        <v>0</v>
      </c>
      <c r="G1053" s="34">
        <f t="shared" si="3008"/>
        <v>156</v>
      </c>
      <c r="H1053" s="35">
        <f t="shared" si="3005"/>
        <v>1</v>
      </c>
      <c r="I1053" s="13">
        <f t="shared" ref="I1053" si="3013">H1055*1000+G1055</f>
        <v>2492</v>
      </c>
      <c r="J1053" s="2"/>
      <c r="K1053" s="517" t="s">
        <v>229</v>
      </c>
      <c r="L1053" s="518"/>
      <c r="M1053" s="4"/>
      <c r="N1053" s="196">
        <v>79</v>
      </c>
      <c r="O1053" s="197">
        <v>35</v>
      </c>
      <c r="P1053" s="197">
        <v>2</v>
      </c>
      <c r="Q1053" s="34">
        <f t="shared" si="3006"/>
        <v>114</v>
      </c>
      <c r="R1053" s="35">
        <f t="shared" si="3007"/>
        <v>0</v>
      </c>
      <c r="S1053" s="13">
        <f t="shared" ref="S1053" si="3014">R1055*1000+Q1055</f>
        <v>2479</v>
      </c>
      <c r="T1053" s="191"/>
      <c r="U1053" s="202">
        <f t="shared" ref="U1053" si="3015">H1057</f>
        <v>4</v>
      </c>
      <c r="V1053" s="203">
        <f t="shared" ref="V1053" si="3016">R1057</f>
        <v>4</v>
      </c>
      <c r="W1053" s="202">
        <f t="shared" ref="W1053" si="3017">R1057</f>
        <v>4</v>
      </c>
      <c r="X1053" s="203">
        <f t="shared" ref="X1053" si="3018">H1057</f>
        <v>4</v>
      </c>
    </row>
    <row r="1054" spans="1:25" x14ac:dyDescent="0.25">
      <c r="A1054" s="519"/>
      <c r="B1054" s="520"/>
      <c r="C1054" s="5"/>
      <c r="D1054" s="198">
        <v>74</v>
      </c>
      <c r="E1054" s="199">
        <v>33</v>
      </c>
      <c r="F1054" s="199">
        <v>2</v>
      </c>
      <c r="G1054" s="38">
        <f t="shared" si="3008"/>
        <v>107</v>
      </c>
      <c r="H1054" s="35">
        <f t="shared" si="3005"/>
        <v>1</v>
      </c>
      <c r="I1054" s="521">
        <f t="shared" ref="I1054" si="3019">IF(AND(I1053=S1053,I1053&gt;0.1),1,IF(I1053&gt;S1053,2,0))</f>
        <v>2</v>
      </c>
      <c r="J1054" s="2"/>
      <c r="K1054" s="519"/>
      <c r="L1054" s="520"/>
      <c r="M1054" s="5"/>
      <c r="N1054" s="198">
        <v>86</v>
      </c>
      <c r="O1054" s="199">
        <v>18</v>
      </c>
      <c r="P1054" s="199">
        <v>5</v>
      </c>
      <c r="Q1054" s="34">
        <f t="shared" si="3006"/>
        <v>104</v>
      </c>
      <c r="R1054" s="39">
        <f t="shared" si="3007"/>
        <v>0</v>
      </c>
      <c r="S1054" s="521">
        <f t="shared" ref="S1054" si="3020">IF(AND(S1053=I1053,S1053&gt;0.1),1,IF(S1053&gt;I1053,2,0))</f>
        <v>0</v>
      </c>
      <c r="T1054" s="191"/>
      <c r="U1054" s="204">
        <f t="shared" ref="U1054" si="3021">G1057</f>
        <v>1027</v>
      </c>
      <c r="V1054" s="205">
        <f t="shared" ref="V1054" si="3022">Q1057</f>
        <v>1011</v>
      </c>
      <c r="W1054" s="204">
        <f t="shared" ref="W1054" si="3023">Q1057</f>
        <v>1011</v>
      </c>
      <c r="X1054" s="205">
        <f t="shared" ref="X1054" si="3024">G1057</f>
        <v>1027</v>
      </c>
    </row>
    <row r="1055" spans="1:25" ht="16.5" thickBot="1" x14ac:dyDescent="0.3">
      <c r="A1055" s="529">
        <v>2</v>
      </c>
      <c r="B1055" s="530"/>
      <c r="C1055" s="26" t="s">
        <v>12</v>
      </c>
      <c r="D1055" s="31">
        <f t="shared" ref="D1055" si="3025">SUM(D1051:D1054)</f>
        <v>339</v>
      </c>
      <c r="E1055" s="31">
        <f t="shared" ref="E1055:H1055" si="3026">SUM(E1051:E1054)</f>
        <v>153</v>
      </c>
      <c r="F1055" s="31">
        <f t="shared" si="3026"/>
        <v>9</v>
      </c>
      <c r="G1055" s="31">
        <f t="shared" si="3026"/>
        <v>492</v>
      </c>
      <c r="H1055" s="30">
        <f t="shared" si="3026"/>
        <v>2</v>
      </c>
      <c r="I1055" s="522">
        <f t="shared" ref="I1055" si="3027">IF(AND(G1055=N1055,G1055&gt;1),1,IF(G1055&gt;N1055,2,0))</f>
        <v>2</v>
      </c>
      <c r="J1055" s="2"/>
      <c r="K1055" s="529">
        <v>2</v>
      </c>
      <c r="L1055" s="530"/>
      <c r="M1055" s="26" t="s">
        <v>12</v>
      </c>
      <c r="N1055" s="31">
        <f t="shared" ref="N1055" si="3028">SUM(N1051:N1054)</f>
        <v>356</v>
      </c>
      <c r="O1055" s="31">
        <f t="shared" ref="O1055:R1055" si="3029">SUM(O1051:O1054)</f>
        <v>123</v>
      </c>
      <c r="P1055" s="31">
        <f t="shared" si="3029"/>
        <v>8</v>
      </c>
      <c r="Q1055" s="40">
        <f t="shared" si="3029"/>
        <v>479</v>
      </c>
      <c r="R1055" s="30">
        <f t="shared" si="3029"/>
        <v>2</v>
      </c>
      <c r="S1055" s="522">
        <f t="shared" ref="S1055" si="3030">IF(AND(Q1055=X1055,Q1055&gt;1),1,IF(Q1055&gt;X1055,2,0))</f>
        <v>2</v>
      </c>
      <c r="T1055" s="191"/>
    </row>
    <row r="1056" spans="1:25" ht="15.75" thickBot="1" x14ac:dyDescent="0.3">
      <c r="A1056" s="7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191"/>
    </row>
    <row r="1057" spans="1:25" ht="21" thickBot="1" x14ac:dyDescent="0.3">
      <c r="A1057" s="17"/>
      <c r="B1057" s="18"/>
      <c r="C1057" s="19" t="s">
        <v>15</v>
      </c>
      <c r="D1057" s="20">
        <f t="shared" ref="D1057:H1057" si="3031">D1050+D1055</f>
        <v>694</v>
      </c>
      <c r="E1057" s="21">
        <f t="shared" si="3031"/>
        <v>333</v>
      </c>
      <c r="F1057" s="21">
        <f t="shared" si="3031"/>
        <v>10</v>
      </c>
      <c r="G1057" s="22">
        <f t="shared" si="3031"/>
        <v>1027</v>
      </c>
      <c r="H1057" s="22">
        <f t="shared" si="3031"/>
        <v>4</v>
      </c>
      <c r="I1057" s="23">
        <f t="shared" ref="I1057" si="3032">I1049+I1054+J1057</f>
        <v>6</v>
      </c>
      <c r="J1057" s="206">
        <f t="shared" ref="J1057" si="3033">IF(AND(G1057=Q1057,G1057&gt;0.1),1,IF(G1057&gt;Q1057,2,0))</f>
        <v>2</v>
      </c>
      <c r="K1057" s="17"/>
      <c r="L1057" s="18"/>
      <c r="M1057" s="24" t="s">
        <v>15</v>
      </c>
      <c r="N1057" s="20">
        <f t="shared" ref="N1057:R1057" si="3034">N1050+N1055</f>
        <v>717</v>
      </c>
      <c r="O1057" s="21">
        <f t="shared" si="3034"/>
        <v>294</v>
      </c>
      <c r="P1057" s="21">
        <f t="shared" si="3034"/>
        <v>11</v>
      </c>
      <c r="Q1057" s="22">
        <f t="shared" si="3034"/>
        <v>1011</v>
      </c>
      <c r="R1057" s="22">
        <f t="shared" si="3034"/>
        <v>4</v>
      </c>
      <c r="S1057" s="25">
        <f t="shared" ref="S1057" si="3035">S1049+S1054+T1057</f>
        <v>0</v>
      </c>
      <c r="T1057" s="206">
        <f t="shared" ref="T1057" si="3036">IF(AND(Q1057=G1057,Q1057&gt;0.1),1,IF(Q1057&gt;G1057,2,0))</f>
        <v>0</v>
      </c>
    </row>
    <row r="1058" spans="1:25" ht="15.75" thickBot="1" x14ac:dyDescent="0.3">
      <c r="A1058" s="7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191"/>
    </row>
    <row r="1059" spans="1:25" ht="21" thickBot="1" x14ac:dyDescent="0.3">
      <c r="A1059" s="109" t="s">
        <v>19</v>
      </c>
      <c r="B1059" s="9" t="s">
        <v>16</v>
      </c>
      <c r="C1059" s="515"/>
      <c r="D1059" s="515"/>
      <c r="E1059" s="515"/>
      <c r="F1059" s="10"/>
      <c r="G1059" s="516" t="s">
        <v>17</v>
      </c>
      <c r="H1059" s="516"/>
      <c r="I1059" s="23">
        <f t="shared" ref="I1059" si="3037">IF(AND(I1057=S1057,I1057&gt;0.1),1,IF(I1057&gt;S1057,2,0))</f>
        <v>2</v>
      </c>
      <c r="J1059" s="12"/>
      <c r="K1059" s="14" t="s">
        <v>19</v>
      </c>
      <c r="L1059" s="9" t="s">
        <v>20</v>
      </c>
      <c r="M1059" s="515"/>
      <c r="N1059" s="515"/>
      <c r="O1059" s="515"/>
      <c r="P1059" s="10"/>
      <c r="Q1059" s="516" t="s">
        <v>17</v>
      </c>
      <c r="R1059" s="516"/>
      <c r="S1059" s="23">
        <f t="shared" ref="S1059" si="3038">IF(AND(S1057=I1057,S1057&gt;0.1),1,IF(S1057&gt;I1057,2,0))</f>
        <v>0</v>
      </c>
      <c r="T1059" s="191"/>
    </row>
    <row r="1060" spans="1:25" ht="23.25" x14ac:dyDescent="0.35">
      <c r="A1060" s="6"/>
      <c r="B1060" s="523" t="s">
        <v>18</v>
      </c>
      <c r="C1060" s="523"/>
      <c r="D1060" s="524" t="s">
        <v>0</v>
      </c>
      <c r="E1060" s="524"/>
      <c r="F1060" s="524"/>
      <c r="G1060" s="524"/>
      <c r="H1060" s="524"/>
      <c r="I1060" s="524"/>
      <c r="J1060" s="94">
        <v>49</v>
      </c>
      <c r="K1060" s="190" t="s">
        <v>1</v>
      </c>
      <c r="L1060" s="525" t="s">
        <v>21</v>
      </c>
      <c r="M1060" s="525"/>
      <c r="N1060" s="525"/>
      <c r="O1060" s="526" t="s">
        <v>2</v>
      </c>
      <c r="P1060" s="526"/>
      <c r="Q1060" s="527">
        <v>43269</v>
      </c>
      <c r="R1060" s="528"/>
      <c r="S1060" s="528"/>
      <c r="T1060" s="191"/>
    </row>
    <row r="1061" spans="1:25" ht="24" thickBot="1" x14ac:dyDescent="0.3">
      <c r="A1061" s="7"/>
      <c r="B1061" s="16"/>
      <c r="C1061" s="16"/>
      <c r="D1061" s="15"/>
      <c r="E1061" s="15"/>
      <c r="F1061" s="15"/>
      <c r="G1061" s="15"/>
      <c r="H1061" s="15"/>
      <c r="I1061" s="15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191"/>
    </row>
    <row r="1062" spans="1:25" ht="18.75" thickBot="1" x14ac:dyDescent="0.3">
      <c r="A1062" s="1" t="s">
        <v>3</v>
      </c>
      <c r="B1062" s="535" t="s">
        <v>120</v>
      </c>
      <c r="C1062" s="535"/>
      <c r="D1062" s="535"/>
      <c r="E1062" s="535"/>
      <c r="F1062" s="535"/>
      <c r="G1062" s="535"/>
      <c r="H1062" s="535"/>
      <c r="I1062" s="536"/>
      <c r="J1062" s="537">
        <f t="shared" ref="J1062" si="3039">G1078-Q1078</f>
        <v>81</v>
      </c>
      <c r="K1062" s="11" t="s">
        <v>4</v>
      </c>
      <c r="L1062" s="535" t="s">
        <v>185</v>
      </c>
      <c r="M1062" s="535"/>
      <c r="N1062" s="535"/>
      <c r="O1062" s="535"/>
      <c r="P1062" s="535"/>
      <c r="Q1062" s="535"/>
      <c r="R1062" s="535"/>
      <c r="S1062" s="536"/>
      <c r="T1062" s="191"/>
    </row>
    <row r="1063" spans="1:25" ht="15.75" thickBot="1" x14ac:dyDescent="0.3">
      <c r="A1063" s="7"/>
      <c r="B1063" s="2"/>
      <c r="C1063" s="2"/>
      <c r="D1063" s="2"/>
      <c r="E1063" s="2"/>
      <c r="F1063" s="2"/>
      <c r="G1063" s="2"/>
      <c r="H1063" s="2"/>
      <c r="I1063" s="2"/>
      <c r="J1063" s="538"/>
      <c r="K1063" s="2"/>
      <c r="L1063" s="2"/>
      <c r="M1063" s="2"/>
      <c r="N1063" s="2"/>
      <c r="O1063" s="2"/>
      <c r="P1063" s="2"/>
      <c r="Q1063" s="2"/>
      <c r="R1063" s="2"/>
      <c r="S1063" s="2"/>
      <c r="T1063" s="191"/>
    </row>
    <row r="1064" spans="1:25" x14ac:dyDescent="0.25">
      <c r="A1064" s="540" t="s">
        <v>5</v>
      </c>
      <c r="B1064" s="541"/>
      <c r="C1064" s="542" t="s">
        <v>6</v>
      </c>
      <c r="D1064" s="544" t="s">
        <v>7</v>
      </c>
      <c r="E1064" s="545"/>
      <c r="F1064" s="545"/>
      <c r="G1064" s="546"/>
      <c r="H1064" s="544" t="s">
        <v>8</v>
      </c>
      <c r="I1064" s="546"/>
      <c r="J1064" s="538"/>
      <c r="K1064" s="540" t="s">
        <v>5</v>
      </c>
      <c r="L1064" s="541"/>
      <c r="M1064" s="542" t="s">
        <v>6</v>
      </c>
      <c r="N1064" s="544" t="s">
        <v>7</v>
      </c>
      <c r="O1064" s="545"/>
      <c r="P1064" s="545"/>
      <c r="Q1064" s="546"/>
      <c r="R1064" s="544" t="s">
        <v>8</v>
      </c>
      <c r="S1064" s="546"/>
      <c r="T1064" s="191"/>
    </row>
    <row r="1065" spans="1:25" ht="15.75" thickBot="1" x14ac:dyDescent="0.3">
      <c r="A1065" s="547"/>
      <c r="B1065" s="548"/>
      <c r="C1065" s="543"/>
      <c r="D1065" s="110" t="s">
        <v>9</v>
      </c>
      <c r="E1065" s="111" t="s">
        <v>10</v>
      </c>
      <c r="F1065" s="111" t="s">
        <v>11</v>
      </c>
      <c r="G1065" s="112" t="s">
        <v>12</v>
      </c>
      <c r="H1065" s="113" t="s">
        <v>13</v>
      </c>
      <c r="I1065" s="114" t="s">
        <v>14</v>
      </c>
      <c r="J1065" s="539"/>
      <c r="K1065" s="547"/>
      <c r="L1065" s="548"/>
      <c r="M1065" s="543"/>
      <c r="N1065" s="110" t="s">
        <v>9</v>
      </c>
      <c r="O1065" s="111" t="s">
        <v>10</v>
      </c>
      <c r="P1065" s="111" t="s">
        <v>11</v>
      </c>
      <c r="Q1065" s="112" t="s">
        <v>12</v>
      </c>
      <c r="R1065" s="113" t="s">
        <v>13</v>
      </c>
      <c r="S1065" s="114" t="s">
        <v>14</v>
      </c>
      <c r="T1065" s="191"/>
    </row>
    <row r="1066" spans="1:25" ht="15.75" thickBot="1" x14ac:dyDescent="0.3">
      <c r="A1066" s="7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191"/>
    </row>
    <row r="1067" spans="1:25" x14ac:dyDescent="0.25">
      <c r="A1067" s="555" t="s">
        <v>208</v>
      </c>
      <c r="B1067" s="556"/>
      <c r="C1067" s="3">
        <v>1</v>
      </c>
      <c r="D1067" s="213">
        <v>89</v>
      </c>
      <c r="E1067" s="214">
        <v>36</v>
      </c>
      <c r="F1067" s="214">
        <v>0</v>
      </c>
      <c r="G1067" s="32">
        <f t="shared" ref="G1067:G1070" si="3040">D1067+E1067</f>
        <v>125</v>
      </c>
      <c r="H1067" s="33">
        <f t="shared" ref="H1067:H1070" si="3041">IF(AND(G1067=Q1067,G1067&gt;1),0.5,IF(G1067&gt;Q1067,1,0))</f>
        <v>0</v>
      </c>
      <c r="I1067" s="8"/>
      <c r="J1067" s="2"/>
      <c r="K1067" s="555" t="s">
        <v>216</v>
      </c>
      <c r="L1067" s="556"/>
      <c r="M1067" s="3">
        <v>1</v>
      </c>
      <c r="N1067" s="213">
        <v>89</v>
      </c>
      <c r="O1067" s="214">
        <v>45</v>
      </c>
      <c r="P1067" s="214">
        <v>1</v>
      </c>
      <c r="Q1067" s="32">
        <f t="shared" ref="Q1067" si="3042">SUM(N1067:O1067)</f>
        <v>134</v>
      </c>
      <c r="R1067" s="33">
        <f t="shared" ref="R1067:R1070" si="3043">IF(AND(Q1067=G1067,Q1067&gt;1),0.5,IF(Q1067&gt;G1067,1,0))</f>
        <v>1</v>
      </c>
      <c r="S1067" s="8"/>
      <c r="U1067" s="195" t="s">
        <v>124</v>
      </c>
      <c r="V1067" s="195">
        <f t="shared" ref="V1067" si="3044">G1067</f>
        <v>125</v>
      </c>
      <c r="W1067" s="195">
        <f t="shared" ref="W1067" si="3045">G1068</f>
        <v>144</v>
      </c>
      <c r="X1067" s="195">
        <f t="shared" ref="X1067" si="3046">G1069</f>
        <v>130</v>
      </c>
      <c r="Y1067" s="195">
        <f t="shared" ref="Y1067" si="3047">G1070</f>
        <v>126</v>
      </c>
    </row>
    <row r="1068" spans="1:25" x14ac:dyDescent="0.25">
      <c r="A1068" s="557"/>
      <c r="B1068" s="558"/>
      <c r="C1068" s="4">
        <v>2</v>
      </c>
      <c r="D1068" s="215">
        <v>91</v>
      </c>
      <c r="E1068" s="216">
        <v>53</v>
      </c>
      <c r="F1068" s="216">
        <v>1</v>
      </c>
      <c r="G1068" s="34">
        <f t="shared" si="3040"/>
        <v>144</v>
      </c>
      <c r="H1068" s="35">
        <f t="shared" si="3041"/>
        <v>1</v>
      </c>
      <c r="I1068" s="8"/>
      <c r="J1068" s="2"/>
      <c r="K1068" s="557"/>
      <c r="L1068" s="558"/>
      <c r="M1068" s="4">
        <v>2</v>
      </c>
      <c r="N1068" s="215">
        <v>79</v>
      </c>
      <c r="O1068" s="216">
        <v>36</v>
      </c>
      <c r="P1068" s="216">
        <v>0</v>
      </c>
      <c r="Q1068" s="34">
        <f t="shared" ref="Q1068:Q1070" si="3048">SUM(N1068:O1068)</f>
        <v>115</v>
      </c>
      <c r="R1068" s="35">
        <f t="shared" si="3043"/>
        <v>0</v>
      </c>
      <c r="S1068" s="8"/>
      <c r="U1068" s="195" t="s">
        <v>125</v>
      </c>
      <c r="V1068" s="195">
        <f t="shared" ref="V1068" si="3049">G1072</f>
        <v>124</v>
      </c>
      <c r="W1068" s="195">
        <f t="shared" ref="W1068" si="3050">G1073</f>
        <v>143</v>
      </c>
      <c r="X1068" s="195">
        <f t="shared" ref="X1068" si="3051">G1074</f>
        <v>125</v>
      </c>
      <c r="Y1068" s="195">
        <f t="shared" ref="Y1068" si="3052">G1075</f>
        <v>143</v>
      </c>
    </row>
    <row r="1069" spans="1:25" ht="15.75" thickBot="1" x14ac:dyDescent="0.3">
      <c r="A1069" s="549" t="s">
        <v>209</v>
      </c>
      <c r="B1069" s="550"/>
      <c r="C1069" s="4">
        <v>3</v>
      </c>
      <c r="D1069" s="215">
        <v>87</v>
      </c>
      <c r="E1069" s="216">
        <v>43</v>
      </c>
      <c r="F1069" s="216">
        <v>1</v>
      </c>
      <c r="G1069" s="34">
        <f t="shared" si="3040"/>
        <v>130</v>
      </c>
      <c r="H1069" s="35">
        <f t="shared" si="3041"/>
        <v>1</v>
      </c>
      <c r="I1069" s="13">
        <f t="shared" ref="I1069" si="3053">H1071*1000+G1071</f>
        <v>3525</v>
      </c>
      <c r="J1069" s="2"/>
      <c r="K1069" s="549" t="s">
        <v>217</v>
      </c>
      <c r="L1069" s="550"/>
      <c r="M1069" s="4">
        <v>3</v>
      </c>
      <c r="N1069" s="215">
        <v>86</v>
      </c>
      <c r="O1069" s="216">
        <v>35</v>
      </c>
      <c r="P1069" s="216">
        <v>0</v>
      </c>
      <c r="Q1069" s="34">
        <f t="shared" si="3048"/>
        <v>121</v>
      </c>
      <c r="R1069" s="35">
        <f t="shared" si="3043"/>
        <v>0</v>
      </c>
      <c r="S1069" s="13">
        <f t="shared" ref="S1069" si="3054">R1071*1000+Q1071</f>
        <v>1486</v>
      </c>
      <c r="T1069" s="191"/>
      <c r="U1069" s="195" t="s">
        <v>126</v>
      </c>
      <c r="V1069" s="195">
        <f t="shared" ref="V1069" si="3055">Q1067</f>
        <v>134</v>
      </c>
      <c r="W1069" s="195">
        <f t="shared" ref="W1069" si="3056">Q1068</f>
        <v>115</v>
      </c>
      <c r="X1069" s="195">
        <f t="shared" ref="X1069" si="3057">Q1069</f>
        <v>121</v>
      </c>
      <c r="Y1069" s="195">
        <f t="shared" ref="Y1069" si="3058">Q1070</f>
        <v>116</v>
      </c>
    </row>
    <row r="1070" spans="1:25" x14ac:dyDescent="0.25">
      <c r="A1070" s="551"/>
      <c r="B1070" s="552"/>
      <c r="C1070" s="5">
        <v>4</v>
      </c>
      <c r="D1070" s="217">
        <v>92</v>
      </c>
      <c r="E1070" s="218">
        <v>34</v>
      </c>
      <c r="F1070" s="218">
        <v>3</v>
      </c>
      <c r="G1070" s="36">
        <f t="shared" si="3040"/>
        <v>126</v>
      </c>
      <c r="H1070" s="35">
        <f t="shared" si="3041"/>
        <v>1</v>
      </c>
      <c r="I1070" s="521">
        <f t="shared" ref="I1070" si="3059">IF(AND(I1069=S1069,I1069&gt;0.1),1,IF(I1069&gt;S1069,2,0))</f>
        <v>2</v>
      </c>
      <c r="J1070" s="2"/>
      <c r="K1070" s="551"/>
      <c r="L1070" s="552"/>
      <c r="M1070" s="5">
        <v>4</v>
      </c>
      <c r="N1070" s="217">
        <v>82</v>
      </c>
      <c r="O1070" s="218">
        <v>34</v>
      </c>
      <c r="P1070" s="218">
        <v>2</v>
      </c>
      <c r="Q1070" s="34">
        <f t="shared" si="3048"/>
        <v>116</v>
      </c>
      <c r="R1070" s="39">
        <f t="shared" si="3043"/>
        <v>0</v>
      </c>
      <c r="S1070" s="521">
        <f t="shared" ref="S1070" si="3060">IF(AND(S1069=I1069,S1069&gt;0.1),1,IF(S1069&gt;I1069,2,0))</f>
        <v>0</v>
      </c>
      <c r="T1070" s="191"/>
      <c r="U1070" s="195" t="s">
        <v>127</v>
      </c>
      <c r="V1070" s="195">
        <f t="shared" ref="V1070" si="3061">Q1072</f>
        <v>123</v>
      </c>
      <c r="W1070" s="195">
        <f t="shared" ref="W1070" si="3062">Q1073</f>
        <v>119</v>
      </c>
      <c r="X1070" s="195">
        <f t="shared" ref="X1070" si="3063">Q1074</f>
        <v>128</v>
      </c>
      <c r="Y1070" s="195">
        <f t="shared" ref="Y1070" si="3064">Q1075</f>
        <v>123</v>
      </c>
    </row>
    <row r="1071" spans="1:25" ht="16.5" thickBot="1" x14ac:dyDescent="0.3">
      <c r="A1071" s="553"/>
      <c r="B1071" s="554"/>
      <c r="C1071" s="221" t="s">
        <v>12</v>
      </c>
      <c r="D1071" s="222">
        <v>359</v>
      </c>
      <c r="E1071" s="223">
        <v>166</v>
      </c>
      <c r="F1071" s="223">
        <v>5</v>
      </c>
      <c r="G1071" s="29">
        <f t="shared" ref="G1071:H1071" si="3065">SUM(G1067:G1070)</f>
        <v>525</v>
      </c>
      <c r="H1071" s="30">
        <f t="shared" si="3065"/>
        <v>3</v>
      </c>
      <c r="I1071" s="522">
        <f t="shared" ref="I1071" si="3066">IF(AND(G1071=N1071,G1071&gt;1),1,IF(G1071&gt;N1071,2,0))</f>
        <v>2</v>
      </c>
      <c r="J1071" s="2"/>
      <c r="K1071" s="553"/>
      <c r="L1071" s="554"/>
      <c r="M1071" s="221" t="s">
        <v>12</v>
      </c>
      <c r="N1071" s="222">
        <v>336</v>
      </c>
      <c r="O1071" s="223">
        <v>150</v>
      </c>
      <c r="P1071" s="223">
        <v>3</v>
      </c>
      <c r="Q1071" s="31">
        <f t="shared" ref="Q1071:R1071" si="3067">SUM(Q1067:Q1070)</f>
        <v>486</v>
      </c>
      <c r="R1071" s="30">
        <f t="shared" si="3067"/>
        <v>1</v>
      </c>
      <c r="S1071" s="522">
        <f t="shared" ref="S1071" si="3068">IF(AND(Q1071=J1071,Q1071&gt;1),1,IF(Q1071&gt;J1071,2,0))</f>
        <v>2</v>
      </c>
      <c r="T1071" s="191"/>
    </row>
    <row r="1072" spans="1:25" x14ac:dyDescent="0.25">
      <c r="A1072" s="555" t="s">
        <v>210</v>
      </c>
      <c r="B1072" s="556"/>
      <c r="C1072" s="3">
        <v>1</v>
      </c>
      <c r="D1072" s="213">
        <v>89</v>
      </c>
      <c r="E1072" s="214">
        <v>35</v>
      </c>
      <c r="F1072" s="214">
        <v>1</v>
      </c>
      <c r="G1072" s="37">
        <f t="shared" ref="G1072" si="3069">SUM(D1072:E1072)</f>
        <v>124</v>
      </c>
      <c r="H1072" s="33">
        <f t="shared" ref="H1072:H1075" si="3070">IF(AND(G1072=Q1072,G1072&gt;1),0.5,IF(G1072&gt;Q1072,1,0))</f>
        <v>1</v>
      </c>
      <c r="I1072" s="8"/>
      <c r="J1072" s="2"/>
      <c r="K1072" s="555" t="s">
        <v>218</v>
      </c>
      <c r="L1072" s="556"/>
      <c r="M1072" s="3">
        <v>1</v>
      </c>
      <c r="N1072" s="213">
        <v>79</v>
      </c>
      <c r="O1072" s="214">
        <v>44</v>
      </c>
      <c r="P1072" s="214">
        <v>1</v>
      </c>
      <c r="Q1072" s="32">
        <f t="shared" ref="Q1072:Q1075" si="3071">N1072+O1072</f>
        <v>123</v>
      </c>
      <c r="R1072" s="33">
        <f t="shared" ref="R1072:R1075" si="3072">IF(AND(Q1072=G1072,Q1072&gt;1),0.5,IF(Q1072&gt;G1072,1,0))</f>
        <v>0</v>
      </c>
      <c r="S1072" s="8"/>
      <c r="T1072" s="191"/>
      <c r="U1072" s="200" t="s">
        <v>92</v>
      </c>
      <c r="V1072" s="201" t="s">
        <v>93</v>
      </c>
      <c r="W1072" s="200" t="s">
        <v>93</v>
      </c>
      <c r="X1072" s="201" t="s">
        <v>92</v>
      </c>
    </row>
    <row r="1073" spans="1:24" x14ac:dyDescent="0.25">
      <c r="A1073" s="557"/>
      <c r="B1073" s="558"/>
      <c r="C1073" s="4">
        <v>2</v>
      </c>
      <c r="D1073" s="215">
        <v>91</v>
      </c>
      <c r="E1073" s="216">
        <v>52</v>
      </c>
      <c r="F1073" s="216">
        <v>0</v>
      </c>
      <c r="G1073" s="34">
        <f t="shared" ref="G1073:G1075" si="3073">SUM(D1073:E1073)</f>
        <v>143</v>
      </c>
      <c r="H1073" s="35">
        <f t="shared" si="3070"/>
        <v>1</v>
      </c>
      <c r="I1073" s="8"/>
      <c r="J1073" s="2"/>
      <c r="K1073" s="557"/>
      <c r="L1073" s="558"/>
      <c r="M1073" s="4">
        <v>2</v>
      </c>
      <c r="N1073" s="215">
        <v>86</v>
      </c>
      <c r="O1073" s="216">
        <v>33</v>
      </c>
      <c r="P1073" s="216">
        <v>0</v>
      </c>
      <c r="Q1073" s="34">
        <f t="shared" si="3071"/>
        <v>119</v>
      </c>
      <c r="R1073" s="35">
        <f t="shared" si="3072"/>
        <v>0</v>
      </c>
      <c r="S1073" s="8"/>
      <c r="T1073" s="191"/>
      <c r="U1073" s="202">
        <f t="shared" ref="U1073" si="3074">I1078</f>
        <v>6</v>
      </c>
      <c r="V1073" s="203">
        <f t="shared" ref="V1073" si="3075">S1078</f>
        <v>0</v>
      </c>
      <c r="W1073" s="202">
        <f t="shared" ref="W1073" si="3076">S1078</f>
        <v>0</v>
      </c>
      <c r="X1073" s="203">
        <f t="shared" ref="X1073" si="3077">I1078</f>
        <v>6</v>
      </c>
    </row>
    <row r="1074" spans="1:24" ht="15.75" thickBot="1" x14ac:dyDescent="0.3">
      <c r="A1074" s="549" t="s">
        <v>211</v>
      </c>
      <c r="B1074" s="550"/>
      <c r="C1074" s="4">
        <v>3</v>
      </c>
      <c r="D1074" s="215">
        <v>80</v>
      </c>
      <c r="E1074" s="216">
        <v>45</v>
      </c>
      <c r="F1074" s="216">
        <v>2</v>
      </c>
      <c r="G1074" s="34">
        <f t="shared" si="3073"/>
        <v>125</v>
      </c>
      <c r="H1074" s="35">
        <f t="shared" si="3070"/>
        <v>0</v>
      </c>
      <c r="I1074" s="13">
        <f t="shared" ref="I1074" si="3078">H1076*1000+G1076</f>
        <v>3535</v>
      </c>
      <c r="J1074" s="2"/>
      <c r="K1074" s="549" t="s">
        <v>219</v>
      </c>
      <c r="L1074" s="550"/>
      <c r="M1074" s="4">
        <v>3</v>
      </c>
      <c r="N1074" s="215">
        <v>94</v>
      </c>
      <c r="O1074" s="216">
        <v>34</v>
      </c>
      <c r="P1074" s="216">
        <v>3</v>
      </c>
      <c r="Q1074" s="34">
        <f t="shared" si="3071"/>
        <v>128</v>
      </c>
      <c r="R1074" s="35">
        <f t="shared" si="3072"/>
        <v>1</v>
      </c>
      <c r="S1074" s="13">
        <f t="shared" ref="S1074" si="3079">R1076*1000+Q1076</f>
        <v>1493</v>
      </c>
      <c r="T1074" s="191"/>
      <c r="U1074" s="202">
        <f t="shared" ref="U1074" si="3080">H1078</f>
        <v>6</v>
      </c>
      <c r="V1074" s="203">
        <f t="shared" ref="V1074" si="3081">R1078</f>
        <v>2</v>
      </c>
      <c r="W1074" s="202">
        <f t="shared" ref="W1074" si="3082">R1078</f>
        <v>2</v>
      </c>
      <c r="X1074" s="203">
        <f t="shared" ref="X1074" si="3083">H1078</f>
        <v>6</v>
      </c>
    </row>
    <row r="1075" spans="1:24" x14ac:dyDescent="0.25">
      <c r="A1075" s="551"/>
      <c r="B1075" s="552"/>
      <c r="C1075" s="5">
        <v>4</v>
      </c>
      <c r="D1075" s="217">
        <v>109</v>
      </c>
      <c r="E1075" s="218">
        <v>34</v>
      </c>
      <c r="F1075" s="218">
        <v>2</v>
      </c>
      <c r="G1075" s="38">
        <f t="shared" si="3073"/>
        <v>143</v>
      </c>
      <c r="H1075" s="35">
        <f t="shared" si="3070"/>
        <v>1</v>
      </c>
      <c r="I1075" s="521">
        <f t="shared" ref="I1075" si="3084">IF(AND(I1074=S1074,I1074&gt;0.1),1,IF(I1074&gt;S1074,2,0))</f>
        <v>2</v>
      </c>
      <c r="J1075" s="2"/>
      <c r="K1075" s="551"/>
      <c r="L1075" s="552"/>
      <c r="M1075" s="5">
        <v>4</v>
      </c>
      <c r="N1075" s="217">
        <v>81</v>
      </c>
      <c r="O1075" s="218">
        <v>42</v>
      </c>
      <c r="P1075" s="218">
        <v>1</v>
      </c>
      <c r="Q1075" s="34">
        <f t="shared" si="3071"/>
        <v>123</v>
      </c>
      <c r="R1075" s="39">
        <f t="shared" si="3072"/>
        <v>0</v>
      </c>
      <c r="S1075" s="521">
        <f t="shared" ref="S1075" si="3085">IF(AND(S1074=I1074,S1074&gt;0.1),1,IF(S1074&gt;I1074,2,0))</f>
        <v>0</v>
      </c>
      <c r="T1075" s="191"/>
      <c r="U1075" s="204">
        <f t="shared" ref="U1075" si="3086">G1078</f>
        <v>1060</v>
      </c>
      <c r="V1075" s="205">
        <f t="shared" ref="V1075" si="3087">Q1078</f>
        <v>979</v>
      </c>
      <c r="W1075" s="204">
        <f t="shared" ref="W1075" si="3088">Q1078</f>
        <v>979</v>
      </c>
      <c r="X1075" s="205">
        <f t="shared" ref="X1075" si="3089">G1078</f>
        <v>1060</v>
      </c>
    </row>
    <row r="1076" spans="1:24" ht="16.5" thickBot="1" x14ac:dyDescent="0.3">
      <c r="A1076" s="553"/>
      <c r="B1076" s="554"/>
      <c r="C1076" s="221" t="s">
        <v>12</v>
      </c>
      <c r="D1076" s="222">
        <v>369</v>
      </c>
      <c r="E1076" s="223">
        <v>166</v>
      </c>
      <c r="F1076" s="223">
        <v>5</v>
      </c>
      <c r="G1076" s="31">
        <f t="shared" ref="G1076:H1076" si="3090">SUM(G1072:G1075)</f>
        <v>535</v>
      </c>
      <c r="H1076" s="30">
        <f t="shared" si="3090"/>
        <v>3</v>
      </c>
      <c r="I1076" s="522">
        <f t="shared" ref="I1076" si="3091">IF(AND(G1076=N1076,G1076&gt;1),1,IF(G1076&gt;N1076,2,0))</f>
        <v>2</v>
      </c>
      <c r="J1076" s="2"/>
      <c r="K1076" s="529">
        <v>2</v>
      </c>
      <c r="L1076" s="530"/>
      <c r="M1076" s="26" t="s">
        <v>12</v>
      </c>
      <c r="N1076" s="31">
        <f t="shared" ref="N1076" si="3092">SUM(N1072:N1075)</f>
        <v>340</v>
      </c>
      <c r="O1076" s="31">
        <f t="shared" ref="O1076:R1076" si="3093">SUM(O1072:O1075)</f>
        <v>153</v>
      </c>
      <c r="P1076" s="31">
        <f t="shared" si="3093"/>
        <v>5</v>
      </c>
      <c r="Q1076" s="40">
        <f t="shared" si="3093"/>
        <v>493</v>
      </c>
      <c r="R1076" s="30">
        <f t="shared" si="3093"/>
        <v>1</v>
      </c>
      <c r="S1076" s="522">
        <f t="shared" ref="S1076" si="3094">IF(AND(Q1076=X1076,Q1076&gt;1),1,IF(Q1076&gt;X1076,2,0))</f>
        <v>2</v>
      </c>
      <c r="T1076" s="191"/>
    </row>
    <row r="1077" spans="1:24" ht="15.75" thickBot="1" x14ac:dyDescent="0.3">
      <c r="A1077" s="7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191"/>
    </row>
    <row r="1078" spans="1:24" ht="21" thickBot="1" x14ac:dyDescent="0.3">
      <c r="A1078" s="17"/>
      <c r="B1078" s="18"/>
      <c r="C1078" s="19" t="s">
        <v>15</v>
      </c>
      <c r="D1078" s="20">
        <f t="shared" ref="D1078:H1078" si="3095">D1071+D1076</f>
        <v>728</v>
      </c>
      <c r="E1078" s="21">
        <f t="shared" si="3095"/>
        <v>332</v>
      </c>
      <c r="F1078" s="21">
        <f t="shared" si="3095"/>
        <v>10</v>
      </c>
      <c r="G1078" s="22">
        <f t="shared" si="3095"/>
        <v>1060</v>
      </c>
      <c r="H1078" s="22">
        <f t="shared" si="3095"/>
        <v>6</v>
      </c>
      <c r="I1078" s="23">
        <f t="shared" ref="I1078" si="3096">I1070+I1075+J1078</f>
        <v>6</v>
      </c>
      <c r="J1078" s="206">
        <f t="shared" ref="J1078" si="3097">IF(AND(G1078=Q1078,G1078&gt;0.1),1,IF(G1078&gt;Q1078,2,0))</f>
        <v>2</v>
      </c>
      <c r="K1078" s="17"/>
      <c r="L1078" s="18"/>
      <c r="M1078" s="24" t="s">
        <v>15</v>
      </c>
      <c r="N1078" s="20">
        <f t="shared" ref="N1078:R1078" si="3098">N1071+N1076</f>
        <v>676</v>
      </c>
      <c r="O1078" s="21">
        <f t="shared" si="3098"/>
        <v>303</v>
      </c>
      <c r="P1078" s="21">
        <f t="shared" si="3098"/>
        <v>8</v>
      </c>
      <c r="Q1078" s="22">
        <f t="shared" si="3098"/>
        <v>979</v>
      </c>
      <c r="R1078" s="22">
        <f t="shared" si="3098"/>
        <v>2</v>
      </c>
      <c r="S1078" s="25">
        <f t="shared" ref="S1078" si="3099">S1070+S1075+T1078</f>
        <v>0</v>
      </c>
      <c r="T1078" s="206">
        <f t="shared" ref="T1078" si="3100">IF(AND(Q1078=G1078,Q1078&gt;0.1),1,IF(Q1078&gt;G1078,2,0))</f>
        <v>0</v>
      </c>
    </row>
    <row r="1079" spans="1:24" ht="15.75" thickBot="1" x14ac:dyDescent="0.3">
      <c r="A1079" s="7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191"/>
    </row>
    <row r="1080" spans="1:24" ht="21" thickBot="1" x14ac:dyDescent="0.3">
      <c r="A1080" s="109" t="s">
        <v>19</v>
      </c>
      <c r="B1080" s="9" t="s">
        <v>16</v>
      </c>
      <c r="C1080" s="515"/>
      <c r="D1080" s="515"/>
      <c r="E1080" s="515"/>
      <c r="F1080" s="10"/>
      <c r="G1080" s="516" t="s">
        <v>17</v>
      </c>
      <c r="H1080" s="516"/>
      <c r="I1080" s="23">
        <f t="shared" ref="I1080" si="3101">IF(AND(I1078=S1078,I1078&gt;0.1),1,IF(I1078&gt;S1078,2,0))</f>
        <v>2</v>
      </c>
      <c r="J1080" s="12"/>
      <c r="K1080" s="14" t="s">
        <v>19</v>
      </c>
      <c r="L1080" s="9" t="s">
        <v>20</v>
      </c>
      <c r="M1080" s="515"/>
      <c r="N1080" s="515"/>
      <c r="O1080" s="515"/>
      <c r="P1080" s="10"/>
      <c r="Q1080" s="516" t="s">
        <v>17</v>
      </c>
      <c r="R1080" s="516"/>
      <c r="S1080" s="23">
        <f t="shared" ref="S1080" si="3102">IF(AND(S1078=I1078,S1078&gt;0.1),1,IF(S1078&gt;I1078,2,0))</f>
        <v>0</v>
      </c>
      <c r="T1080" s="191"/>
    </row>
    <row r="1082" spans="1:24" ht="15.75" thickBot="1" x14ac:dyDescent="0.3"/>
    <row r="1083" spans="1:24" ht="23.25" x14ac:dyDescent="0.35">
      <c r="A1083" s="6"/>
      <c r="B1083" s="523" t="s">
        <v>18</v>
      </c>
      <c r="C1083" s="523"/>
      <c r="D1083" s="524" t="s">
        <v>0</v>
      </c>
      <c r="E1083" s="524"/>
      <c r="F1083" s="524"/>
      <c r="G1083" s="524"/>
      <c r="H1083" s="524"/>
      <c r="I1083" s="524"/>
      <c r="J1083" s="94">
        <v>50</v>
      </c>
      <c r="K1083" s="190" t="s">
        <v>1</v>
      </c>
      <c r="L1083" s="525" t="s">
        <v>21</v>
      </c>
      <c r="M1083" s="525"/>
      <c r="N1083" s="525"/>
      <c r="O1083" s="526" t="s">
        <v>2</v>
      </c>
      <c r="P1083" s="526"/>
      <c r="Q1083" s="527">
        <v>43369</v>
      </c>
      <c r="R1083" s="528"/>
      <c r="S1083" s="528"/>
      <c r="T1083" s="191"/>
    </row>
    <row r="1084" spans="1:24" ht="24" thickBot="1" x14ac:dyDescent="0.3">
      <c r="A1084" s="7"/>
      <c r="B1084" s="16"/>
      <c r="C1084" s="16"/>
      <c r="D1084" s="15"/>
      <c r="E1084" s="15"/>
      <c r="F1084" s="15"/>
      <c r="G1084" s="15"/>
      <c r="H1084" s="15"/>
      <c r="I1084" s="15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191"/>
    </row>
    <row r="1085" spans="1:24" ht="18.75" thickBot="1" x14ac:dyDescent="0.3">
      <c r="A1085" s="1" t="s">
        <v>3</v>
      </c>
      <c r="B1085" s="535" t="s">
        <v>147</v>
      </c>
      <c r="C1085" s="535"/>
      <c r="D1085" s="535"/>
      <c r="E1085" s="535"/>
      <c r="F1085" s="535"/>
      <c r="G1085" s="535"/>
      <c r="H1085" s="535"/>
      <c r="I1085" s="536"/>
      <c r="J1085" s="537">
        <f t="shared" ref="J1085" si="3103">G1101-Q1101</f>
        <v>96</v>
      </c>
      <c r="K1085" s="11" t="s">
        <v>4</v>
      </c>
      <c r="L1085" s="535" t="s">
        <v>187</v>
      </c>
      <c r="M1085" s="535"/>
      <c r="N1085" s="535"/>
      <c r="O1085" s="535"/>
      <c r="P1085" s="535"/>
      <c r="Q1085" s="535"/>
      <c r="R1085" s="535"/>
      <c r="S1085" s="536"/>
      <c r="T1085" s="191"/>
    </row>
    <row r="1086" spans="1:24" ht="15.75" thickBot="1" x14ac:dyDescent="0.3">
      <c r="A1086" s="7"/>
      <c r="B1086" s="2"/>
      <c r="C1086" s="2"/>
      <c r="D1086" s="2"/>
      <c r="E1086" s="2"/>
      <c r="F1086" s="2"/>
      <c r="G1086" s="2"/>
      <c r="H1086" s="2"/>
      <c r="I1086" s="2"/>
      <c r="J1086" s="538"/>
      <c r="K1086" s="2"/>
      <c r="L1086" s="2"/>
      <c r="M1086" s="2"/>
      <c r="N1086" s="2"/>
      <c r="O1086" s="2"/>
      <c r="P1086" s="2"/>
      <c r="Q1086" s="2"/>
      <c r="R1086" s="2"/>
      <c r="S1086" s="2"/>
      <c r="T1086" s="191"/>
    </row>
    <row r="1087" spans="1:24" x14ac:dyDescent="0.25">
      <c r="A1087" s="540" t="s">
        <v>5</v>
      </c>
      <c r="B1087" s="541"/>
      <c r="C1087" s="542" t="s">
        <v>6</v>
      </c>
      <c r="D1087" s="544" t="s">
        <v>7</v>
      </c>
      <c r="E1087" s="545"/>
      <c r="F1087" s="545"/>
      <c r="G1087" s="546"/>
      <c r="H1087" s="544" t="s">
        <v>8</v>
      </c>
      <c r="I1087" s="546"/>
      <c r="J1087" s="538"/>
      <c r="K1087" s="540" t="s">
        <v>5</v>
      </c>
      <c r="L1087" s="541"/>
      <c r="M1087" s="542" t="s">
        <v>6</v>
      </c>
      <c r="N1087" s="544" t="s">
        <v>7</v>
      </c>
      <c r="O1087" s="545"/>
      <c r="P1087" s="545"/>
      <c r="Q1087" s="546"/>
      <c r="R1087" s="544" t="s">
        <v>8</v>
      </c>
      <c r="S1087" s="546"/>
      <c r="T1087" s="191"/>
    </row>
    <row r="1088" spans="1:24" ht="15.75" thickBot="1" x14ac:dyDescent="0.3">
      <c r="A1088" s="547"/>
      <c r="B1088" s="548"/>
      <c r="C1088" s="543"/>
      <c r="D1088" s="110" t="s">
        <v>9</v>
      </c>
      <c r="E1088" s="111" t="s">
        <v>10</v>
      </c>
      <c r="F1088" s="111" t="s">
        <v>11</v>
      </c>
      <c r="G1088" s="112" t="s">
        <v>12</v>
      </c>
      <c r="H1088" s="113" t="s">
        <v>13</v>
      </c>
      <c r="I1088" s="114" t="s">
        <v>14</v>
      </c>
      <c r="J1088" s="539"/>
      <c r="K1088" s="547"/>
      <c r="L1088" s="548"/>
      <c r="M1088" s="543"/>
      <c r="N1088" s="110" t="s">
        <v>9</v>
      </c>
      <c r="O1088" s="111" t="s">
        <v>10</v>
      </c>
      <c r="P1088" s="111" t="s">
        <v>11</v>
      </c>
      <c r="Q1088" s="112" t="s">
        <v>12</v>
      </c>
      <c r="R1088" s="113" t="s">
        <v>13</v>
      </c>
      <c r="S1088" s="114" t="s">
        <v>14</v>
      </c>
      <c r="T1088" s="191"/>
    </row>
    <row r="1089" spans="1:25" ht="15.75" thickBot="1" x14ac:dyDescent="0.3">
      <c r="A1089" s="7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191"/>
    </row>
    <row r="1090" spans="1:25" x14ac:dyDescent="0.25">
      <c r="A1090" s="531" t="s">
        <v>231</v>
      </c>
      <c r="B1090" s="532"/>
      <c r="C1090" s="3"/>
      <c r="D1090" s="193">
        <v>91</v>
      </c>
      <c r="E1090" s="194">
        <v>40</v>
      </c>
      <c r="F1090" s="194">
        <v>1</v>
      </c>
      <c r="G1090" s="32">
        <f t="shared" ref="G1090:G1093" si="3104">D1090+E1090</f>
        <v>131</v>
      </c>
      <c r="H1090" s="33">
        <f t="shared" ref="H1090:H1093" si="3105">IF(AND(G1090=Q1090,G1090&gt;1),0.5,IF(G1090&gt;Q1090,1,0))</f>
        <v>1</v>
      </c>
      <c r="I1090" s="8"/>
      <c r="J1090" s="2"/>
      <c r="K1090" s="531" t="s">
        <v>202</v>
      </c>
      <c r="L1090" s="532"/>
      <c r="M1090" s="3"/>
      <c r="N1090" s="193">
        <v>82</v>
      </c>
      <c r="O1090" s="194">
        <v>41</v>
      </c>
      <c r="P1090" s="194">
        <v>4</v>
      </c>
      <c r="Q1090" s="32">
        <f t="shared" ref="Q1090" si="3106">SUM(N1090:O1090)</f>
        <v>123</v>
      </c>
      <c r="R1090" s="33">
        <f t="shared" ref="R1090:R1093" si="3107">IF(AND(Q1090=G1090,Q1090&gt;1),0.5,IF(Q1090&gt;G1090,1,0))</f>
        <v>0</v>
      </c>
      <c r="S1090" s="8"/>
      <c r="U1090" s="195" t="s">
        <v>124</v>
      </c>
      <c r="V1090" s="195">
        <f t="shared" ref="V1090" si="3108">G1090</f>
        <v>131</v>
      </c>
      <c r="W1090" s="195">
        <f t="shared" ref="W1090" si="3109">G1091</f>
        <v>129</v>
      </c>
      <c r="X1090" s="195">
        <f t="shared" ref="X1090" si="3110">G1092</f>
        <v>144</v>
      </c>
      <c r="Y1090" s="195">
        <f t="shared" ref="Y1090" si="3111">G1093</f>
        <v>140</v>
      </c>
    </row>
    <row r="1091" spans="1:25" x14ac:dyDescent="0.25">
      <c r="A1091" s="533"/>
      <c r="B1091" s="534"/>
      <c r="C1091" s="4"/>
      <c r="D1091" s="196">
        <v>94</v>
      </c>
      <c r="E1091" s="197">
        <v>35</v>
      </c>
      <c r="F1091" s="197">
        <v>2</v>
      </c>
      <c r="G1091" s="34">
        <f t="shared" si="3104"/>
        <v>129</v>
      </c>
      <c r="H1091" s="35">
        <f t="shared" si="3105"/>
        <v>1</v>
      </c>
      <c r="I1091" s="8"/>
      <c r="J1091" s="2"/>
      <c r="K1091" s="533"/>
      <c r="L1091" s="534"/>
      <c r="M1091" s="4"/>
      <c r="N1091" s="196">
        <v>80</v>
      </c>
      <c r="O1091" s="197">
        <v>18</v>
      </c>
      <c r="P1091" s="197">
        <v>6</v>
      </c>
      <c r="Q1091" s="34">
        <f t="shared" ref="Q1091:Q1093" si="3112">SUM(N1091:O1091)</f>
        <v>98</v>
      </c>
      <c r="R1091" s="35">
        <f t="shared" si="3107"/>
        <v>0</v>
      </c>
      <c r="S1091" s="8"/>
      <c r="U1091" s="195" t="s">
        <v>125</v>
      </c>
      <c r="V1091" s="195">
        <f t="shared" ref="V1091" si="3113">G1095</f>
        <v>123</v>
      </c>
      <c r="W1091" s="195">
        <f t="shared" ref="W1091" si="3114">G1096</f>
        <v>109</v>
      </c>
      <c r="X1091" s="195">
        <f t="shared" ref="X1091" si="3115">G1097</f>
        <v>116</v>
      </c>
      <c r="Y1091" s="195">
        <f t="shared" ref="Y1091" si="3116">G1098</f>
        <v>117</v>
      </c>
    </row>
    <row r="1092" spans="1:25" ht="15.75" thickBot="1" x14ac:dyDescent="0.3">
      <c r="A1092" s="517" t="s">
        <v>245</v>
      </c>
      <c r="B1092" s="518"/>
      <c r="C1092" s="4"/>
      <c r="D1092" s="196">
        <v>91</v>
      </c>
      <c r="E1092" s="197">
        <v>53</v>
      </c>
      <c r="F1092" s="197">
        <v>0</v>
      </c>
      <c r="G1092" s="34">
        <f t="shared" si="3104"/>
        <v>144</v>
      </c>
      <c r="H1092" s="35">
        <f t="shared" si="3105"/>
        <v>1</v>
      </c>
      <c r="I1092" s="13">
        <f t="shared" ref="I1092" si="3117">H1094*1000+G1094</f>
        <v>4544</v>
      </c>
      <c r="J1092" s="2"/>
      <c r="K1092" s="517" t="s">
        <v>203</v>
      </c>
      <c r="L1092" s="518"/>
      <c r="M1092" s="4"/>
      <c r="N1092" s="196">
        <v>83</v>
      </c>
      <c r="O1092" s="197">
        <v>26</v>
      </c>
      <c r="P1092" s="197">
        <v>3</v>
      </c>
      <c r="Q1092" s="34">
        <f t="shared" si="3112"/>
        <v>109</v>
      </c>
      <c r="R1092" s="35">
        <f t="shared" si="3107"/>
        <v>0</v>
      </c>
      <c r="S1092" s="13">
        <f t="shared" ref="S1092" si="3118">R1094*1000+Q1094</f>
        <v>449</v>
      </c>
      <c r="T1092" s="191"/>
      <c r="U1092" s="195" t="s">
        <v>126</v>
      </c>
      <c r="V1092" s="195">
        <f t="shared" ref="V1092" si="3119">Q1090</f>
        <v>123</v>
      </c>
      <c r="W1092" s="195">
        <f t="shared" ref="W1092" si="3120">Q1091</f>
        <v>98</v>
      </c>
      <c r="X1092" s="195">
        <f t="shared" ref="X1092" si="3121">Q1092</f>
        <v>109</v>
      </c>
      <c r="Y1092" s="195">
        <f t="shared" ref="Y1092" si="3122">Q1093</f>
        <v>119</v>
      </c>
    </row>
    <row r="1093" spans="1:25" x14ac:dyDescent="0.25">
      <c r="A1093" s="519"/>
      <c r="B1093" s="520"/>
      <c r="C1093" s="5"/>
      <c r="D1093" s="198">
        <v>87</v>
      </c>
      <c r="E1093" s="199">
        <v>53</v>
      </c>
      <c r="F1093" s="199">
        <v>2</v>
      </c>
      <c r="G1093" s="36">
        <f t="shared" si="3104"/>
        <v>140</v>
      </c>
      <c r="H1093" s="35">
        <f t="shared" si="3105"/>
        <v>1</v>
      </c>
      <c r="I1093" s="521">
        <f t="shared" ref="I1093" si="3123">IF(AND(I1092=S1092,I1092&gt;0.1),1,IF(I1092&gt;S1092,2,0))</f>
        <v>2</v>
      </c>
      <c r="J1093" s="2"/>
      <c r="K1093" s="519"/>
      <c r="L1093" s="520"/>
      <c r="M1093" s="5"/>
      <c r="N1093" s="198">
        <v>84</v>
      </c>
      <c r="O1093" s="199">
        <v>35</v>
      </c>
      <c r="P1093" s="199">
        <v>3</v>
      </c>
      <c r="Q1093" s="34">
        <f t="shared" si="3112"/>
        <v>119</v>
      </c>
      <c r="R1093" s="39">
        <f t="shared" si="3107"/>
        <v>0</v>
      </c>
      <c r="S1093" s="521">
        <f t="shared" ref="S1093" si="3124">IF(AND(S1092=I1092,S1092&gt;0.1),1,IF(S1092&gt;I1092,2,0))</f>
        <v>0</v>
      </c>
      <c r="T1093" s="191"/>
      <c r="U1093" s="195" t="s">
        <v>127</v>
      </c>
      <c r="V1093" s="195">
        <f t="shared" ref="V1093" si="3125">Q1095</f>
        <v>123</v>
      </c>
      <c r="W1093" s="195">
        <f t="shared" ref="W1093" si="3126">Q1096</f>
        <v>127</v>
      </c>
      <c r="X1093" s="195">
        <f t="shared" ref="X1093" si="3127">Q1097</f>
        <v>102</v>
      </c>
      <c r="Y1093" s="195">
        <f t="shared" ref="Y1093" si="3128">Q1098</f>
        <v>112</v>
      </c>
    </row>
    <row r="1094" spans="1:25" ht="16.5" thickBot="1" x14ac:dyDescent="0.3">
      <c r="A1094" s="529">
        <v>1</v>
      </c>
      <c r="B1094" s="530"/>
      <c r="C1094" s="26" t="s">
        <v>12</v>
      </c>
      <c r="D1094" s="27">
        <f t="shared" ref="D1094" si="3129">D1090+D1091+D1092+D1093</f>
        <v>363</v>
      </c>
      <c r="E1094" s="28">
        <f t="shared" ref="E1094:H1094" si="3130">SUM(E1090:E1093)</f>
        <v>181</v>
      </c>
      <c r="F1094" s="28">
        <f t="shared" si="3130"/>
        <v>5</v>
      </c>
      <c r="G1094" s="29">
        <f t="shared" si="3130"/>
        <v>544</v>
      </c>
      <c r="H1094" s="30">
        <f t="shared" si="3130"/>
        <v>4</v>
      </c>
      <c r="I1094" s="522">
        <f t="shared" ref="I1094" si="3131">IF(AND(G1094=N1094,G1094&gt;1),1,IF(G1094&gt;N1094,2,0))</f>
        <v>2</v>
      </c>
      <c r="J1094" s="2"/>
      <c r="K1094" s="529">
        <v>1</v>
      </c>
      <c r="L1094" s="530"/>
      <c r="M1094" s="26" t="s">
        <v>12</v>
      </c>
      <c r="N1094" s="31">
        <f t="shared" ref="N1094" si="3132">SUM(N1090:N1093)</f>
        <v>329</v>
      </c>
      <c r="O1094" s="31">
        <f t="shared" ref="O1094:R1094" si="3133">SUM(O1090:O1093)</f>
        <v>120</v>
      </c>
      <c r="P1094" s="31">
        <f t="shared" si="3133"/>
        <v>16</v>
      </c>
      <c r="Q1094" s="31">
        <f t="shared" si="3133"/>
        <v>449</v>
      </c>
      <c r="R1094" s="30">
        <f t="shared" si="3133"/>
        <v>0</v>
      </c>
      <c r="S1094" s="522">
        <f t="shared" ref="S1094" si="3134">IF(AND(Q1094=J1094,Q1094&gt;1),1,IF(Q1094&gt;J1094,2,0))</f>
        <v>2</v>
      </c>
      <c r="T1094" s="191"/>
    </row>
    <row r="1095" spans="1:25" x14ac:dyDescent="0.25">
      <c r="A1095" s="531" t="s">
        <v>246</v>
      </c>
      <c r="B1095" s="532"/>
      <c r="C1095" s="3"/>
      <c r="D1095" s="193">
        <v>79</v>
      </c>
      <c r="E1095" s="194">
        <v>44</v>
      </c>
      <c r="F1095" s="194">
        <v>2</v>
      </c>
      <c r="G1095" s="37">
        <f t="shared" ref="G1095" si="3135">SUM(D1095:E1095)</f>
        <v>123</v>
      </c>
      <c r="H1095" s="33">
        <f t="shared" ref="H1095:H1098" si="3136">IF(AND(G1095=Q1095,G1095&gt;1),0.5,IF(G1095&gt;Q1095,1,0))</f>
        <v>0.5</v>
      </c>
      <c r="I1095" s="8"/>
      <c r="J1095" s="2"/>
      <c r="K1095" s="531" t="s">
        <v>200</v>
      </c>
      <c r="L1095" s="532"/>
      <c r="M1095" s="3"/>
      <c r="N1095" s="193">
        <v>97</v>
      </c>
      <c r="O1095" s="194">
        <v>26</v>
      </c>
      <c r="P1095" s="194">
        <v>5</v>
      </c>
      <c r="Q1095" s="32">
        <f t="shared" ref="Q1095:Q1098" si="3137">N1095+O1095</f>
        <v>123</v>
      </c>
      <c r="R1095" s="33">
        <f t="shared" ref="R1095:R1098" si="3138">IF(AND(Q1095=G1095,Q1095&gt;1),0.5,IF(Q1095&gt;G1095,1,0))</f>
        <v>0.5</v>
      </c>
      <c r="S1095" s="8"/>
      <c r="T1095" s="191"/>
      <c r="U1095" s="200" t="s">
        <v>92</v>
      </c>
      <c r="V1095" s="201" t="s">
        <v>93</v>
      </c>
      <c r="W1095" s="200" t="s">
        <v>93</v>
      </c>
      <c r="X1095" s="201" t="s">
        <v>92</v>
      </c>
    </row>
    <row r="1096" spans="1:25" x14ac:dyDescent="0.25">
      <c r="A1096" s="533"/>
      <c r="B1096" s="534"/>
      <c r="C1096" s="4"/>
      <c r="D1096" s="196">
        <v>83</v>
      </c>
      <c r="E1096" s="197">
        <v>26</v>
      </c>
      <c r="F1096" s="197">
        <v>4</v>
      </c>
      <c r="G1096" s="34">
        <f t="shared" ref="G1096:G1098" si="3139">SUM(D1096:E1096)</f>
        <v>109</v>
      </c>
      <c r="H1096" s="35">
        <f t="shared" si="3136"/>
        <v>0</v>
      </c>
      <c r="I1096" s="8"/>
      <c r="J1096" s="2"/>
      <c r="K1096" s="533"/>
      <c r="L1096" s="534"/>
      <c r="M1096" s="4"/>
      <c r="N1096" s="196">
        <v>85</v>
      </c>
      <c r="O1096" s="197">
        <v>42</v>
      </c>
      <c r="P1096" s="197">
        <v>4</v>
      </c>
      <c r="Q1096" s="34">
        <f t="shared" si="3137"/>
        <v>127</v>
      </c>
      <c r="R1096" s="35">
        <f t="shared" si="3138"/>
        <v>1</v>
      </c>
      <c r="S1096" s="8"/>
      <c r="T1096" s="191"/>
      <c r="U1096" s="202">
        <f t="shared" ref="U1096" si="3140">I1101</f>
        <v>6</v>
      </c>
      <c r="V1096" s="203">
        <f t="shared" ref="V1096" si="3141">S1101</f>
        <v>0</v>
      </c>
      <c r="W1096" s="202">
        <f t="shared" ref="W1096" si="3142">S1101</f>
        <v>0</v>
      </c>
      <c r="X1096" s="203">
        <f t="shared" ref="X1096" si="3143">I1101</f>
        <v>6</v>
      </c>
    </row>
    <row r="1097" spans="1:25" ht="15.75" thickBot="1" x14ac:dyDescent="0.3">
      <c r="A1097" s="517" t="s">
        <v>247</v>
      </c>
      <c r="B1097" s="518"/>
      <c r="C1097" s="4"/>
      <c r="D1097" s="196">
        <v>90</v>
      </c>
      <c r="E1097" s="197">
        <v>26</v>
      </c>
      <c r="F1097" s="197">
        <v>6</v>
      </c>
      <c r="G1097" s="34">
        <f t="shared" si="3139"/>
        <v>116</v>
      </c>
      <c r="H1097" s="35">
        <f t="shared" si="3136"/>
        <v>1</v>
      </c>
      <c r="I1097" s="13">
        <f t="shared" ref="I1097" si="3144">H1099*1000+G1099</f>
        <v>2965</v>
      </c>
      <c r="J1097" s="2"/>
      <c r="K1097" s="517" t="s">
        <v>201</v>
      </c>
      <c r="L1097" s="518"/>
      <c r="M1097" s="4"/>
      <c r="N1097" s="196">
        <v>70</v>
      </c>
      <c r="O1097" s="197">
        <v>32</v>
      </c>
      <c r="P1097" s="197">
        <v>6</v>
      </c>
      <c r="Q1097" s="34">
        <f t="shared" si="3137"/>
        <v>102</v>
      </c>
      <c r="R1097" s="35">
        <f t="shared" si="3138"/>
        <v>0</v>
      </c>
      <c r="S1097" s="13">
        <f t="shared" ref="S1097" si="3145">R1099*1000+Q1099</f>
        <v>1964</v>
      </c>
      <c r="T1097" s="191"/>
      <c r="U1097" s="202">
        <f t="shared" ref="U1097" si="3146">H1101</f>
        <v>6.5</v>
      </c>
      <c r="V1097" s="203">
        <f t="shared" ref="V1097" si="3147">R1101</f>
        <v>1.5</v>
      </c>
      <c r="W1097" s="202">
        <f t="shared" ref="W1097" si="3148">R1101</f>
        <v>1.5</v>
      </c>
      <c r="X1097" s="203">
        <f t="shared" ref="X1097" si="3149">H1101</f>
        <v>6.5</v>
      </c>
    </row>
    <row r="1098" spans="1:25" x14ac:dyDescent="0.25">
      <c r="A1098" s="519"/>
      <c r="B1098" s="520"/>
      <c r="C1098" s="5"/>
      <c r="D1098" s="198">
        <v>81</v>
      </c>
      <c r="E1098" s="199">
        <v>36</v>
      </c>
      <c r="F1098" s="199">
        <v>4</v>
      </c>
      <c r="G1098" s="38">
        <f t="shared" si="3139"/>
        <v>117</v>
      </c>
      <c r="H1098" s="35">
        <f t="shared" si="3136"/>
        <v>1</v>
      </c>
      <c r="I1098" s="521">
        <f t="shared" ref="I1098" si="3150">IF(AND(I1097=S1097,I1097&gt;0.1),1,IF(I1097&gt;S1097,2,0))</f>
        <v>2</v>
      </c>
      <c r="J1098" s="2"/>
      <c r="K1098" s="519"/>
      <c r="L1098" s="520"/>
      <c r="M1098" s="5"/>
      <c r="N1098" s="198">
        <v>87</v>
      </c>
      <c r="O1098" s="199">
        <v>25</v>
      </c>
      <c r="P1098" s="199">
        <v>4</v>
      </c>
      <c r="Q1098" s="34">
        <f t="shared" si="3137"/>
        <v>112</v>
      </c>
      <c r="R1098" s="39">
        <f t="shared" si="3138"/>
        <v>0</v>
      </c>
      <c r="S1098" s="521">
        <f t="shared" ref="S1098" si="3151">IF(AND(S1097=I1097,S1097&gt;0.1),1,IF(S1097&gt;I1097,2,0))</f>
        <v>0</v>
      </c>
      <c r="T1098" s="191"/>
      <c r="U1098" s="204">
        <f t="shared" ref="U1098" si="3152">G1101</f>
        <v>1009</v>
      </c>
      <c r="V1098" s="205">
        <f t="shared" ref="V1098" si="3153">Q1101</f>
        <v>913</v>
      </c>
      <c r="W1098" s="204">
        <f t="shared" ref="W1098" si="3154">Q1101</f>
        <v>913</v>
      </c>
      <c r="X1098" s="205">
        <f t="shared" ref="X1098" si="3155">G1101</f>
        <v>1009</v>
      </c>
    </row>
    <row r="1099" spans="1:25" ht="16.5" thickBot="1" x14ac:dyDescent="0.3">
      <c r="A1099" s="529">
        <v>2</v>
      </c>
      <c r="B1099" s="530"/>
      <c r="C1099" s="26" t="s">
        <v>12</v>
      </c>
      <c r="D1099" s="31">
        <f t="shared" ref="D1099" si="3156">SUM(D1095:D1098)</f>
        <v>333</v>
      </c>
      <c r="E1099" s="31">
        <f t="shared" ref="E1099:H1099" si="3157">SUM(E1095:E1098)</f>
        <v>132</v>
      </c>
      <c r="F1099" s="31">
        <f t="shared" si="3157"/>
        <v>16</v>
      </c>
      <c r="G1099" s="31">
        <f t="shared" si="3157"/>
        <v>465</v>
      </c>
      <c r="H1099" s="30">
        <f t="shared" si="3157"/>
        <v>2.5</v>
      </c>
      <c r="I1099" s="522">
        <f t="shared" ref="I1099" si="3158">IF(AND(G1099=N1099,G1099&gt;1),1,IF(G1099&gt;N1099,2,0))</f>
        <v>2</v>
      </c>
      <c r="J1099" s="2"/>
      <c r="K1099" s="529">
        <v>2</v>
      </c>
      <c r="L1099" s="530"/>
      <c r="M1099" s="26" t="s">
        <v>12</v>
      </c>
      <c r="N1099" s="31">
        <f t="shared" ref="N1099" si="3159">SUM(N1095:N1098)</f>
        <v>339</v>
      </c>
      <c r="O1099" s="31">
        <f t="shared" ref="O1099:R1099" si="3160">SUM(O1095:O1098)</f>
        <v>125</v>
      </c>
      <c r="P1099" s="31">
        <f t="shared" si="3160"/>
        <v>19</v>
      </c>
      <c r="Q1099" s="40">
        <f t="shared" si="3160"/>
        <v>464</v>
      </c>
      <c r="R1099" s="30">
        <f t="shared" si="3160"/>
        <v>1.5</v>
      </c>
      <c r="S1099" s="522">
        <f t="shared" ref="S1099" si="3161">IF(AND(Q1099=X1099,Q1099&gt;1),1,IF(Q1099&gt;X1099,2,0))</f>
        <v>2</v>
      </c>
      <c r="T1099" s="191"/>
    </row>
    <row r="1100" spans="1:25" ht="15.75" thickBot="1" x14ac:dyDescent="0.3">
      <c r="A1100" s="7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191"/>
    </row>
    <row r="1101" spans="1:25" ht="21" thickBot="1" x14ac:dyDescent="0.3">
      <c r="A1101" s="17"/>
      <c r="B1101" s="18"/>
      <c r="C1101" s="19" t="s">
        <v>15</v>
      </c>
      <c r="D1101" s="20">
        <f t="shared" ref="D1101:H1101" si="3162">D1094+D1099</f>
        <v>696</v>
      </c>
      <c r="E1101" s="21">
        <f t="shared" si="3162"/>
        <v>313</v>
      </c>
      <c r="F1101" s="21">
        <f t="shared" si="3162"/>
        <v>21</v>
      </c>
      <c r="G1101" s="22">
        <f t="shared" si="3162"/>
        <v>1009</v>
      </c>
      <c r="H1101" s="22">
        <f t="shared" si="3162"/>
        <v>6.5</v>
      </c>
      <c r="I1101" s="23">
        <f t="shared" ref="I1101" si="3163">I1093+I1098+J1101</f>
        <v>6</v>
      </c>
      <c r="J1101" s="206">
        <f t="shared" ref="J1101" si="3164">IF(AND(G1101=Q1101,G1101&gt;0.1),1,IF(G1101&gt;Q1101,2,0))</f>
        <v>2</v>
      </c>
      <c r="K1101" s="17"/>
      <c r="L1101" s="18"/>
      <c r="M1101" s="24" t="s">
        <v>15</v>
      </c>
      <c r="N1101" s="20">
        <f t="shared" ref="N1101:R1101" si="3165">N1094+N1099</f>
        <v>668</v>
      </c>
      <c r="O1101" s="21">
        <f t="shared" si="3165"/>
        <v>245</v>
      </c>
      <c r="P1101" s="21">
        <f t="shared" si="3165"/>
        <v>35</v>
      </c>
      <c r="Q1101" s="22">
        <f t="shared" si="3165"/>
        <v>913</v>
      </c>
      <c r="R1101" s="22">
        <f t="shared" si="3165"/>
        <v>1.5</v>
      </c>
      <c r="S1101" s="25">
        <f t="shared" ref="S1101" si="3166">S1093+S1098+T1101</f>
        <v>0</v>
      </c>
      <c r="T1101" s="206">
        <f t="shared" ref="T1101" si="3167">IF(AND(Q1101=G1101,Q1101&gt;0.1),1,IF(Q1101&gt;G1101,2,0))</f>
        <v>0</v>
      </c>
    </row>
    <row r="1102" spans="1:25" ht="15.75" thickBot="1" x14ac:dyDescent="0.3">
      <c r="A1102" s="7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191"/>
    </row>
    <row r="1103" spans="1:25" ht="21" thickBot="1" x14ac:dyDescent="0.3">
      <c r="A1103" s="109" t="s">
        <v>19</v>
      </c>
      <c r="B1103" s="9" t="s">
        <v>16</v>
      </c>
      <c r="C1103" s="515"/>
      <c r="D1103" s="515"/>
      <c r="E1103" s="515"/>
      <c r="F1103" s="10"/>
      <c r="G1103" s="516" t="s">
        <v>17</v>
      </c>
      <c r="H1103" s="516"/>
      <c r="I1103" s="23">
        <f t="shared" ref="I1103" si="3168">IF(AND(I1101=S1101,I1101&gt;0.1),1,IF(I1101&gt;S1101,2,0))</f>
        <v>2</v>
      </c>
      <c r="J1103" s="12"/>
      <c r="K1103" s="14" t="s">
        <v>19</v>
      </c>
      <c r="L1103" s="9" t="s">
        <v>20</v>
      </c>
      <c r="M1103" s="515"/>
      <c r="N1103" s="515"/>
      <c r="O1103" s="515"/>
      <c r="P1103" s="10"/>
      <c r="Q1103" s="516" t="s">
        <v>17</v>
      </c>
      <c r="R1103" s="516"/>
      <c r="S1103" s="23">
        <f t="shared" ref="S1103" si="3169">IF(AND(S1101=I1101,S1101&gt;0.1),1,IF(S1101&gt;I1101,2,0))</f>
        <v>0</v>
      </c>
      <c r="T1103" s="191"/>
    </row>
    <row r="1104" spans="1:25" ht="23.25" x14ac:dyDescent="0.35">
      <c r="A1104" s="6"/>
      <c r="B1104" s="523" t="s">
        <v>18</v>
      </c>
      <c r="C1104" s="523"/>
      <c r="D1104" s="524" t="s">
        <v>0</v>
      </c>
      <c r="E1104" s="524"/>
      <c r="F1104" s="524"/>
      <c r="G1104" s="524"/>
      <c r="H1104" s="524"/>
      <c r="I1104" s="524"/>
      <c r="J1104" s="94">
        <v>51</v>
      </c>
      <c r="K1104" s="190" t="s">
        <v>1</v>
      </c>
      <c r="L1104" s="525" t="s">
        <v>21</v>
      </c>
      <c r="M1104" s="525"/>
      <c r="N1104" s="525"/>
      <c r="O1104" s="526" t="s">
        <v>2</v>
      </c>
      <c r="P1104" s="526"/>
      <c r="Q1104" s="527">
        <v>43258</v>
      </c>
      <c r="R1104" s="528"/>
      <c r="S1104" s="528"/>
      <c r="T1104" s="191"/>
    </row>
    <row r="1105" spans="1:25" ht="24" thickBot="1" x14ac:dyDescent="0.3">
      <c r="A1105" s="7"/>
      <c r="B1105" s="16"/>
      <c r="C1105" s="16"/>
      <c r="D1105" s="15"/>
      <c r="E1105" s="15"/>
      <c r="F1105" s="15"/>
      <c r="G1105" s="15"/>
      <c r="H1105" s="15"/>
      <c r="I1105" s="15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191"/>
    </row>
    <row r="1106" spans="1:25" ht="18.75" thickBot="1" x14ac:dyDescent="0.3">
      <c r="A1106" s="1" t="s">
        <v>3</v>
      </c>
      <c r="B1106" s="535" t="s">
        <v>149</v>
      </c>
      <c r="C1106" s="535"/>
      <c r="D1106" s="535"/>
      <c r="E1106" s="535"/>
      <c r="F1106" s="535"/>
      <c r="G1106" s="535"/>
      <c r="H1106" s="535"/>
      <c r="I1106" s="536"/>
      <c r="J1106" s="537">
        <f t="shared" ref="J1106" si="3170">G1122-Q1122</f>
        <v>122</v>
      </c>
      <c r="K1106" s="11" t="s">
        <v>4</v>
      </c>
      <c r="L1106" s="535" t="s">
        <v>113</v>
      </c>
      <c r="M1106" s="535"/>
      <c r="N1106" s="535"/>
      <c r="O1106" s="535"/>
      <c r="P1106" s="535"/>
      <c r="Q1106" s="535"/>
      <c r="R1106" s="535"/>
      <c r="S1106" s="536"/>
      <c r="T1106" s="191"/>
    </row>
    <row r="1107" spans="1:25" ht="15.75" thickBot="1" x14ac:dyDescent="0.3">
      <c r="A1107" s="7"/>
      <c r="B1107" s="2"/>
      <c r="C1107" s="2"/>
      <c r="D1107" s="2"/>
      <c r="E1107" s="2"/>
      <c r="F1107" s="2"/>
      <c r="G1107" s="2"/>
      <c r="H1107" s="2"/>
      <c r="I1107" s="2"/>
      <c r="J1107" s="538"/>
      <c r="K1107" s="2"/>
      <c r="L1107" s="2"/>
      <c r="M1107" s="2"/>
      <c r="N1107" s="2"/>
      <c r="O1107" s="2"/>
      <c r="P1107" s="2"/>
      <c r="Q1107" s="2"/>
      <c r="R1107" s="2"/>
      <c r="S1107" s="2"/>
      <c r="T1107" s="191"/>
    </row>
    <row r="1108" spans="1:25" x14ac:dyDescent="0.25">
      <c r="A1108" s="540" t="s">
        <v>5</v>
      </c>
      <c r="B1108" s="541"/>
      <c r="C1108" s="542" t="s">
        <v>6</v>
      </c>
      <c r="D1108" s="544" t="s">
        <v>7</v>
      </c>
      <c r="E1108" s="545"/>
      <c r="F1108" s="545"/>
      <c r="G1108" s="546"/>
      <c r="H1108" s="544" t="s">
        <v>8</v>
      </c>
      <c r="I1108" s="546"/>
      <c r="J1108" s="538"/>
      <c r="K1108" s="540" t="s">
        <v>5</v>
      </c>
      <c r="L1108" s="541"/>
      <c r="M1108" s="542" t="s">
        <v>6</v>
      </c>
      <c r="N1108" s="544" t="s">
        <v>7</v>
      </c>
      <c r="O1108" s="545"/>
      <c r="P1108" s="545"/>
      <c r="Q1108" s="546"/>
      <c r="R1108" s="544" t="s">
        <v>8</v>
      </c>
      <c r="S1108" s="546"/>
      <c r="T1108" s="191"/>
    </row>
    <row r="1109" spans="1:25" ht="15.75" thickBot="1" x14ac:dyDescent="0.3">
      <c r="A1109" s="547"/>
      <c r="B1109" s="548"/>
      <c r="C1109" s="543"/>
      <c r="D1109" s="110" t="s">
        <v>9</v>
      </c>
      <c r="E1109" s="111" t="s">
        <v>10</v>
      </c>
      <c r="F1109" s="111" t="s">
        <v>11</v>
      </c>
      <c r="G1109" s="112" t="s">
        <v>12</v>
      </c>
      <c r="H1109" s="113" t="s">
        <v>13</v>
      </c>
      <c r="I1109" s="114" t="s">
        <v>14</v>
      </c>
      <c r="J1109" s="539"/>
      <c r="K1109" s="547"/>
      <c r="L1109" s="548"/>
      <c r="M1109" s="543"/>
      <c r="N1109" s="110" t="s">
        <v>9</v>
      </c>
      <c r="O1109" s="111" t="s">
        <v>10</v>
      </c>
      <c r="P1109" s="111" t="s">
        <v>11</v>
      </c>
      <c r="Q1109" s="112" t="s">
        <v>12</v>
      </c>
      <c r="R1109" s="113" t="s">
        <v>13</v>
      </c>
      <c r="S1109" s="114" t="s">
        <v>14</v>
      </c>
      <c r="T1109" s="191"/>
    </row>
    <row r="1110" spans="1:25" ht="15.75" thickBot="1" x14ac:dyDescent="0.3">
      <c r="A1110" s="7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191"/>
    </row>
    <row r="1111" spans="1:25" x14ac:dyDescent="0.25">
      <c r="A1111" s="555" t="s">
        <v>251</v>
      </c>
      <c r="B1111" s="556"/>
      <c r="C1111" s="3">
        <v>1</v>
      </c>
      <c r="D1111" s="213">
        <v>83</v>
      </c>
      <c r="E1111" s="214">
        <v>40</v>
      </c>
      <c r="F1111" s="214">
        <v>0</v>
      </c>
      <c r="G1111" s="32">
        <f t="shared" ref="G1111:G1114" si="3171">D1111+E1111</f>
        <v>123</v>
      </c>
      <c r="H1111" s="33">
        <f t="shared" ref="H1111:H1114" si="3172">IF(AND(G1111=Q1111,G1111&gt;1),0.5,IF(G1111&gt;Q1111,1,0))</f>
        <v>1</v>
      </c>
      <c r="I1111" s="8"/>
      <c r="J1111" s="2"/>
      <c r="K1111" s="555" t="s">
        <v>242</v>
      </c>
      <c r="L1111" s="556"/>
      <c r="M1111" s="3">
        <v>1</v>
      </c>
      <c r="N1111" s="213">
        <v>85</v>
      </c>
      <c r="O1111" s="214">
        <v>26</v>
      </c>
      <c r="P1111" s="214">
        <v>6</v>
      </c>
      <c r="Q1111" s="32">
        <f t="shared" ref="Q1111" si="3173">SUM(N1111:O1111)</f>
        <v>111</v>
      </c>
      <c r="R1111" s="33">
        <f t="shared" ref="R1111:R1114" si="3174">IF(AND(Q1111=G1111,Q1111&gt;1),0.5,IF(Q1111&gt;G1111,1,0))</f>
        <v>0</v>
      </c>
      <c r="S1111" s="8"/>
      <c r="U1111" s="195" t="s">
        <v>124</v>
      </c>
      <c r="V1111" s="195">
        <f t="shared" ref="V1111" si="3175">G1111</f>
        <v>123</v>
      </c>
      <c r="W1111" s="195">
        <f t="shared" ref="W1111" si="3176">G1112</f>
        <v>119</v>
      </c>
      <c r="X1111" s="195">
        <f t="shared" ref="X1111" si="3177">G1113</f>
        <v>117</v>
      </c>
      <c r="Y1111" s="195">
        <f t="shared" ref="Y1111" si="3178">G1114</f>
        <v>136</v>
      </c>
    </row>
    <row r="1112" spans="1:25" x14ac:dyDescent="0.25">
      <c r="A1112" s="557"/>
      <c r="B1112" s="558"/>
      <c r="C1112" s="4">
        <v>2</v>
      </c>
      <c r="D1112" s="215">
        <v>85</v>
      </c>
      <c r="E1112" s="216">
        <v>34</v>
      </c>
      <c r="F1112" s="216">
        <v>3</v>
      </c>
      <c r="G1112" s="34">
        <f t="shared" si="3171"/>
        <v>119</v>
      </c>
      <c r="H1112" s="35">
        <f t="shared" si="3172"/>
        <v>1</v>
      </c>
      <c r="I1112" s="8"/>
      <c r="J1112" s="2"/>
      <c r="K1112" s="557"/>
      <c r="L1112" s="558"/>
      <c r="M1112" s="4">
        <v>2</v>
      </c>
      <c r="N1112" s="215">
        <v>79</v>
      </c>
      <c r="O1112" s="216">
        <v>23</v>
      </c>
      <c r="P1112" s="216">
        <v>6</v>
      </c>
      <c r="Q1112" s="34">
        <f t="shared" ref="Q1112:Q1114" si="3179">SUM(N1112:O1112)</f>
        <v>102</v>
      </c>
      <c r="R1112" s="35">
        <f t="shared" si="3174"/>
        <v>0</v>
      </c>
      <c r="S1112" s="8"/>
      <c r="U1112" s="195" t="s">
        <v>125</v>
      </c>
      <c r="V1112" s="195">
        <f t="shared" ref="V1112" si="3180">G1116</f>
        <v>116</v>
      </c>
      <c r="W1112" s="195">
        <f t="shared" ref="W1112" si="3181">G1117</f>
        <v>137</v>
      </c>
      <c r="X1112" s="195">
        <f t="shared" ref="X1112" si="3182">G1118</f>
        <v>127</v>
      </c>
      <c r="Y1112" s="195">
        <f t="shared" ref="Y1112" si="3183">G1119</f>
        <v>115</v>
      </c>
    </row>
    <row r="1113" spans="1:25" ht="15.75" thickBot="1" x14ac:dyDescent="0.3">
      <c r="A1113" s="549" t="s">
        <v>257</v>
      </c>
      <c r="B1113" s="550"/>
      <c r="C1113" s="4">
        <v>3</v>
      </c>
      <c r="D1113" s="215">
        <v>81</v>
      </c>
      <c r="E1113" s="216">
        <v>36</v>
      </c>
      <c r="F1113" s="216">
        <v>2</v>
      </c>
      <c r="G1113" s="34">
        <f t="shared" si="3171"/>
        <v>117</v>
      </c>
      <c r="H1113" s="35">
        <f t="shared" si="3172"/>
        <v>1</v>
      </c>
      <c r="I1113" s="13">
        <f t="shared" ref="I1113" si="3184">H1115*1000+G1115</f>
        <v>4495</v>
      </c>
      <c r="J1113" s="2"/>
      <c r="K1113" s="549" t="s">
        <v>243</v>
      </c>
      <c r="L1113" s="550"/>
      <c r="M1113" s="4">
        <v>3</v>
      </c>
      <c r="N1113" s="215">
        <v>82</v>
      </c>
      <c r="O1113" s="216">
        <v>25</v>
      </c>
      <c r="P1113" s="216">
        <v>6</v>
      </c>
      <c r="Q1113" s="34">
        <f t="shared" si="3179"/>
        <v>107</v>
      </c>
      <c r="R1113" s="35">
        <f t="shared" si="3174"/>
        <v>0</v>
      </c>
      <c r="S1113" s="13">
        <f t="shared" ref="S1113" si="3185">R1115*1000+Q1115</f>
        <v>432</v>
      </c>
      <c r="T1113" s="191"/>
      <c r="U1113" s="195" t="s">
        <v>126</v>
      </c>
      <c r="V1113" s="195">
        <f t="shared" ref="V1113" si="3186">Q1111</f>
        <v>111</v>
      </c>
      <c r="W1113" s="195">
        <f t="shared" ref="W1113" si="3187">Q1112</f>
        <v>102</v>
      </c>
      <c r="X1113" s="195">
        <f t="shared" ref="X1113" si="3188">Q1113</f>
        <v>107</v>
      </c>
      <c r="Y1113" s="195">
        <f t="shared" ref="Y1113" si="3189">Q1114</f>
        <v>112</v>
      </c>
    </row>
    <row r="1114" spans="1:25" x14ac:dyDescent="0.25">
      <c r="A1114" s="551"/>
      <c r="B1114" s="552"/>
      <c r="C1114" s="5">
        <v>4</v>
      </c>
      <c r="D1114" s="217">
        <v>83</v>
      </c>
      <c r="E1114" s="218">
        <v>53</v>
      </c>
      <c r="F1114" s="218">
        <v>2</v>
      </c>
      <c r="G1114" s="36">
        <f t="shared" si="3171"/>
        <v>136</v>
      </c>
      <c r="H1114" s="35">
        <f t="shared" si="3172"/>
        <v>1</v>
      </c>
      <c r="I1114" s="521">
        <f t="shared" ref="I1114" si="3190">IF(AND(I1113=S1113,I1113&gt;0.1),1,IF(I1113&gt;S1113,2,0))</f>
        <v>2</v>
      </c>
      <c r="J1114" s="2"/>
      <c r="K1114" s="551"/>
      <c r="L1114" s="552"/>
      <c r="M1114" s="5">
        <v>4</v>
      </c>
      <c r="N1114" s="217">
        <v>85</v>
      </c>
      <c r="O1114" s="218">
        <v>27</v>
      </c>
      <c r="P1114" s="218">
        <v>3</v>
      </c>
      <c r="Q1114" s="34">
        <f t="shared" si="3179"/>
        <v>112</v>
      </c>
      <c r="R1114" s="39">
        <f t="shared" si="3174"/>
        <v>0</v>
      </c>
      <c r="S1114" s="521">
        <f t="shared" ref="S1114" si="3191">IF(AND(S1113=I1113,S1113&gt;0.1),1,IF(S1113&gt;I1113,2,0))</f>
        <v>0</v>
      </c>
      <c r="T1114" s="191"/>
      <c r="U1114" s="195" t="s">
        <v>127</v>
      </c>
      <c r="V1114" s="195">
        <f t="shared" ref="V1114" si="3192">Q1116</f>
        <v>115</v>
      </c>
      <c r="W1114" s="195">
        <f t="shared" ref="W1114" si="3193">Q1117</f>
        <v>111</v>
      </c>
      <c r="X1114" s="195">
        <f t="shared" ref="X1114" si="3194">Q1118</f>
        <v>101</v>
      </c>
      <c r="Y1114" s="195">
        <f t="shared" ref="Y1114" si="3195">Q1119</f>
        <v>109</v>
      </c>
    </row>
    <row r="1115" spans="1:25" ht="16.5" thickBot="1" x14ac:dyDescent="0.3">
      <c r="A1115" s="553"/>
      <c r="B1115" s="554"/>
      <c r="C1115" s="221" t="s">
        <v>12</v>
      </c>
      <c r="D1115" s="222">
        <v>332</v>
      </c>
      <c r="E1115" s="223">
        <v>163</v>
      </c>
      <c r="F1115" s="223">
        <v>7</v>
      </c>
      <c r="G1115" s="29">
        <f t="shared" ref="G1115:H1115" si="3196">SUM(G1111:G1114)</f>
        <v>495</v>
      </c>
      <c r="H1115" s="30">
        <f t="shared" si="3196"/>
        <v>4</v>
      </c>
      <c r="I1115" s="522">
        <f t="shared" ref="I1115" si="3197">IF(AND(G1115=N1115,G1115&gt;1),1,IF(G1115&gt;N1115,2,0))</f>
        <v>2</v>
      </c>
      <c r="J1115" s="2"/>
      <c r="K1115" s="553"/>
      <c r="L1115" s="554"/>
      <c r="M1115" s="221" t="s">
        <v>12</v>
      </c>
      <c r="N1115" s="222">
        <v>331</v>
      </c>
      <c r="O1115" s="223">
        <v>101</v>
      </c>
      <c r="P1115" s="223">
        <v>21</v>
      </c>
      <c r="Q1115" s="31">
        <f t="shared" ref="Q1115:R1115" si="3198">SUM(Q1111:Q1114)</f>
        <v>432</v>
      </c>
      <c r="R1115" s="30">
        <f t="shared" si="3198"/>
        <v>0</v>
      </c>
      <c r="S1115" s="522">
        <f t="shared" ref="S1115" si="3199">IF(AND(Q1115=J1115,Q1115&gt;1),1,IF(Q1115&gt;J1115,2,0))</f>
        <v>2</v>
      </c>
      <c r="T1115" s="191"/>
    </row>
    <row r="1116" spans="1:25" x14ac:dyDescent="0.25">
      <c r="A1116" s="555" t="s">
        <v>253</v>
      </c>
      <c r="B1116" s="556"/>
      <c r="C1116" s="3">
        <v>1</v>
      </c>
      <c r="D1116" s="213">
        <v>89</v>
      </c>
      <c r="E1116" s="214">
        <v>27</v>
      </c>
      <c r="F1116" s="214">
        <v>5</v>
      </c>
      <c r="G1116" s="37">
        <f t="shared" ref="G1116" si="3200">SUM(D1116:E1116)</f>
        <v>116</v>
      </c>
      <c r="H1116" s="33">
        <f t="shared" ref="H1116:H1119" si="3201">IF(AND(G1116=Q1116,G1116&gt;1),0.5,IF(G1116&gt;Q1116,1,0))</f>
        <v>1</v>
      </c>
      <c r="I1116" s="8"/>
      <c r="J1116" s="2"/>
      <c r="K1116" s="555" t="s">
        <v>204</v>
      </c>
      <c r="L1116" s="556"/>
      <c r="M1116" s="3">
        <v>1</v>
      </c>
      <c r="N1116" s="213">
        <v>72</v>
      </c>
      <c r="O1116" s="214">
        <v>43</v>
      </c>
      <c r="P1116" s="214">
        <v>2</v>
      </c>
      <c r="Q1116" s="32">
        <f t="shared" ref="Q1116:Q1119" si="3202">N1116+O1116</f>
        <v>115</v>
      </c>
      <c r="R1116" s="33">
        <f t="shared" ref="R1116:R1119" si="3203">IF(AND(Q1116=G1116,Q1116&gt;1),0.5,IF(Q1116&gt;G1116,1,0))</f>
        <v>0</v>
      </c>
      <c r="S1116" s="8"/>
      <c r="T1116" s="191"/>
      <c r="U1116" s="200" t="s">
        <v>92</v>
      </c>
      <c r="V1116" s="201" t="s">
        <v>93</v>
      </c>
      <c r="W1116" s="200" t="s">
        <v>93</v>
      </c>
      <c r="X1116" s="201" t="s">
        <v>92</v>
      </c>
    </row>
    <row r="1117" spans="1:25" x14ac:dyDescent="0.25">
      <c r="A1117" s="557"/>
      <c r="B1117" s="558"/>
      <c r="C1117" s="4">
        <v>2</v>
      </c>
      <c r="D1117" s="215">
        <v>84</v>
      </c>
      <c r="E1117" s="216">
        <v>53</v>
      </c>
      <c r="F1117" s="216">
        <v>0</v>
      </c>
      <c r="G1117" s="34">
        <f t="shared" ref="G1117:G1119" si="3204">SUM(D1117:E1117)</f>
        <v>137</v>
      </c>
      <c r="H1117" s="35">
        <f t="shared" si="3201"/>
        <v>1</v>
      </c>
      <c r="I1117" s="8"/>
      <c r="J1117" s="2"/>
      <c r="K1117" s="557"/>
      <c r="L1117" s="558"/>
      <c r="M1117" s="4">
        <v>2</v>
      </c>
      <c r="N1117" s="215">
        <v>68</v>
      </c>
      <c r="O1117" s="216">
        <v>43</v>
      </c>
      <c r="P1117" s="216">
        <v>0</v>
      </c>
      <c r="Q1117" s="34">
        <f t="shared" si="3202"/>
        <v>111</v>
      </c>
      <c r="R1117" s="35">
        <f t="shared" si="3203"/>
        <v>0</v>
      </c>
      <c r="S1117" s="8"/>
      <c r="T1117" s="191"/>
      <c r="U1117" s="202">
        <f t="shared" ref="U1117" si="3205">I1122</f>
        <v>6</v>
      </c>
      <c r="V1117" s="203">
        <f t="shared" ref="V1117" si="3206">S1122</f>
        <v>0</v>
      </c>
      <c r="W1117" s="202">
        <f t="shared" ref="W1117" si="3207">S1122</f>
        <v>0</v>
      </c>
      <c r="X1117" s="203">
        <f t="shared" ref="X1117" si="3208">I1122</f>
        <v>6</v>
      </c>
    </row>
    <row r="1118" spans="1:25" ht="15.75" thickBot="1" x14ac:dyDescent="0.3">
      <c r="A1118" s="549" t="s">
        <v>254</v>
      </c>
      <c r="B1118" s="550"/>
      <c r="C1118" s="4">
        <v>3</v>
      </c>
      <c r="D1118" s="215">
        <v>84</v>
      </c>
      <c r="E1118" s="216">
        <v>43</v>
      </c>
      <c r="F1118" s="216">
        <v>3</v>
      </c>
      <c r="G1118" s="34">
        <f t="shared" si="3204"/>
        <v>127</v>
      </c>
      <c r="H1118" s="35">
        <f t="shared" si="3201"/>
        <v>1</v>
      </c>
      <c r="I1118" s="13">
        <f t="shared" ref="I1118" si="3209">H1120*1000+G1120</f>
        <v>4495</v>
      </c>
      <c r="J1118" s="2"/>
      <c r="K1118" s="549" t="s">
        <v>237</v>
      </c>
      <c r="L1118" s="550"/>
      <c r="M1118" s="4">
        <v>3</v>
      </c>
      <c r="N1118" s="215">
        <v>76</v>
      </c>
      <c r="O1118" s="216">
        <v>25</v>
      </c>
      <c r="P1118" s="216">
        <v>3</v>
      </c>
      <c r="Q1118" s="34">
        <f t="shared" si="3202"/>
        <v>101</v>
      </c>
      <c r="R1118" s="35">
        <f t="shared" si="3203"/>
        <v>0</v>
      </c>
      <c r="S1118" s="13">
        <f t="shared" ref="S1118" si="3210">R1120*1000+Q1120</f>
        <v>436</v>
      </c>
      <c r="T1118" s="191"/>
      <c r="U1118" s="202">
        <f t="shared" ref="U1118" si="3211">H1122</f>
        <v>8</v>
      </c>
      <c r="V1118" s="203">
        <f t="shared" ref="V1118" si="3212">R1122</f>
        <v>0</v>
      </c>
      <c r="W1118" s="202">
        <f t="shared" ref="W1118" si="3213">R1122</f>
        <v>0</v>
      </c>
      <c r="X1118" s="203">
        <f t="shared" ref="X1118" si="3214">H1122</f>
        <v>8</v>
      </c>
    </row>
    <row r="1119" spans="1:25" x14ac:dyDescent="0.25">
      <c r="A1119" s="551"/>
      <c r="B1119" s="552"/>
      <c r="C1119" s="5">
        <v>4</v>
      </c>
      <c r="D1119" s="217">
        <v>80</v>
      </c>
      <c r="E1119" s="218">
        <v>35</v>
      </c>
      <c r="F1119" s="218">
        <v>3</v>
      </c>
      <c r="G1119" s="38">
        <f t="shared" si="3204"/>
        <v>115</v>
      </c>
      <c r="H1119" s="35">
        <f t="shared" si="3201"/>
        <v>1</v>
      </c>
      <c r="I1119" s="521">
        <f t="shared" ref="I1119" si="3215">IF(AND(I1118=S1118,I1118&gt;0.1),1,IF(I1118&gt;S1118,2,0))</f>
        <v>2</v>
      </c>
      <c r="J1119" s="2"/>
      <c r="K1119" s="551"/>
      <c r="L1119" s="552"/>
      <c r="M1119" s="5">
        <v>4</v>
      </c>
      <c r="N1119" s="217">
        <v>83</v>
      </c>
      <c r="O1119" s="218">
        <v>26</v>
      </c>
      <c r="P1119" s="218">
        <v>6</v>
      </c>
      <c r="Q1119" s="34">
        <f t="shared" si="3202"/>
        <v>109</v>
      </c>
      <c r="R1119" s="39">
        <f t="shared" si="3203"/>
        <v>0</v>
      </c>
      <c r="S1119" s="521">
        <f t="shared" ref="S1119" si="3216">IF(AND(S1118=I1118,S1118&gt;0.1),1,IF(S1118&gt;I1118,2,0))</f>
        <v>0</v>
      </c>
      <c r="T1119" s="191"/>
      <c r="U1119" s="204">
        <f t="shared" ref="U1119" si="3217">G1122</f>
        <v>990</v>
      </c>
      <c r="V1119" s="205">
        <f t="shared" ref="V1119" si="3218">Q1122</f>
        <v>868</v>
      </c>
      <c r="W1119" s="204">
        <f t="shared" ref="W1119" si="3219">Q1122</f>
        <v>868</v>
      </c>
      <c r="X1119" s="205">
        <f t="shared" ref="X1119" si="3220">G1122</f>
        <v>990</v>
      </c>
    </row>
    <row r="1120" spans="1:25" ht="16.5" thickBot="1" x14ac:dyDescent="0.3">
      <c r="A1120" s="553"/>
      <c r="B1120" s="554"/>
      <c r="C1120" s="221" t="s">
        <v>12</v>
      </c>
      <c r="D1120" s="222">
        <v>337</v>
      </c>
      <c r="E1120" s="223">
        <v>158</v>
      </c>
      <c r="F1120" s="223">
        <v>11</v>
      </c>
      <c r="G1120" s="31">
        <f t="shared" ref="G1120:H1120" si="3221">SUM(G1116:G1119)</f>
        <v>495</v>
      </c>
      <c r="H1120" s="30">
        <f t="shared" si="3221"/>
        <v>4</v>
      </c>
      <c r="I1120" s="522">
        <f t="shared" ref="I1120" si="3222">IF(AND(G1120=N1120,G1120&gt;1),1,IF(G1120&gt;N1120,2,0))</f>
        <v>2</v>
      </c>
      <c r="J1120" s="2"/>
      <c r="K1120" s="553"/>
      <c r="L1120" s="554"/>
      <c r="M1120" s="221" t="s">
        <v>12</v>
      </c>
      <c r="N1120" s="222">
        <v>299</v>
      </c>
      <c r="O1120" s="223">
        <v>137</v>
      </c>
      <c r="P1120" s="223">
        <v>11</v>
      </c>
      <c r="Q1120" s="40">
        <f t="shared" ref="Q1120:R1120" si="3223">SUM(Q1116:Q1119)</f>
        <v>436</v>
      </c>
      <c r="R1120" s="30">
        <f t="shared" si="3223"/>
        <v>0</v>
      </c>
      <c r="S1120" s="522">
        <f t="shared" ref="S1120" si="3224">IF(AND(Q1120=X1120,Q1120&gt;1),1,IF(Q1120&gt;X1120,2,0))</f>
        <v>2</v>
      </c>
      <c r="T1120" s="191"/>
    </row>
    <row r="1121" spans="1:25" ht="15.75" thickBot="1" x14ac:dyDescent="0.3">
      <c r="A1121" s="7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191"/>
    </row>
    <row r="1122" spans="1:25" ht="21" thickBot="1" x14ac:dyDescent="0.3">
      <c r="A1122" s="17"/>
      <c r="B1122" s="18"/>
      <c r="C1122" s="19" t="s">
        <v>15</v>
      </c>
      <c r="D1122" s="20">
        <f t="shared" ref="D1122:H1122" si="3225">D1115+D1120</f>
        <v>669</v>
      </c>
      <c r="E1122" s="21">
        <f t="shared" si="3225"/>
        <v>321</v>
      </c>
      <c r="F1122" s="21">
        <f t="shared" si="3225"/>
        <v>18</v>
      </c>
      <c r="G1122" s="22">
        <f t="shared" si="3225"/>
        <v>990</v>
      </c>
      <c r="H1122" s="22">
        <f t="shared" si="3225"/>
        <v>8</v>
      </c>
      <c r="I1122" s="23">
        <f t="shared" ref="I1122" si="3226">I1114+I1119+J1122</f>
        <v>6</v>
      </c>
      <c r="J1122" s="206">
        <f t="shared" ref="J1122" si="3227">IF(AND(G1122=Q1122,G1122&gt;0.1),1,IF(G1122&gt;Q1122,2,0))</f>
        <v>2</v>
      </c>
      <c r="K1122" s="17"/>
      <c r="L1122" s="18"/>
      <c r="M1122" s="24" t="s">
        <v>15</v>
      </c>
      <c r="N1122" s="20">
        <f t="shared" ref="N1122:R1122" si="3228">N1115+N1120</f>
        <v>630</v>
      </c>
      <c r="O1122" s="21">
        <f t="shared" si="3228"/>
        <v>238</v>
      </c>
      <c r="P1122" s="21">
        <f t="shared" si="3228"/>
        <v>32</v>
      </c>
      <c r="Q1122" s="22">
        <f t="shared" si="3228"/>
        <v>868</v>
      </c>
      <c r="R1122" s="22">
        <f t="shared" si="3228"/>
        <v>0</v>
      </c>
      <c r="S1122" s="25">
        <f t="shared" ref="S1122" si="3229">S1114+S1119+T1122</f>
        <v>0</v>
      </c>
      <c r="T1122" s="206">
        <f t="shared" ref="T1122" si="3230">IF(AND(Q1122=G1122,Q1122&gt;0.1),1,IF(Q1122&gt;G1122,2,0))</f>
        <v>0</v>
      </c>
    </row>
    <row r="1123" spans="1:25" ht="15.75" thickBot="1" x14ac:dyDescent="0.3">
      <c r="A1123" s="7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191"/>
    </row>
    <row r="1124" spans="1:25" ht="21" thickBot="1" x14ac:dyDescent="0.3">
      <c r="A1124" s="109" t="s">
        <v>19</v>
      </c>
      <c r="B1124" s="9" t="s">
        <v>16</v>
      </c>
      <c r="C1124" s="515"/>
      <c r="D1124" s="515"/>
      <c r="E1124" s="515"/>
      <c r="F1124" s="10"/>
      <c r="G1124" s="516" t="s">
        <v>17</v>
      </c>
      <c r="H1124" s="516"/>
      <c r="I1124" s="23">
        <f t="shared" ref="I1124" si="3231">IF(AND(I1122=S1122,I1122&gt;0.1),1,IF(I1122&gt;S1122,2,0))</f>
        <v>2</v>
      </c>
      <c r="J1124" s="12"/>
      <c r="K1124" s="14" t="s">
        <v>19</v>
      </c>
      <c r="L1124" s="9" t="s">
        <v>20</v>
      </c>
      <c r="M1124" s="515"/>
      <c r="N1124" s="515"/>
      <c r="O1124" s="515"/>
      <c r="P1124" s="10"/>
      <c r="Q1124" s="516" t="s">
        <v>17</v>
      </c>
      <c r="R1124" s="516"/>
      <c r="S1124" s="23">
        <f t="shared" ref="S1124" si="3232">IF(AND(S1122=I1122,S1122&gt;0.1),1,IF(S1122&gt;I1122,2,0))</f>
        <v>0</v>
      </c>
      <c r="T1124" s="191"/>
    </row>
    <row r="1126" spans="1:25" ht="15.75" thickBot="1" x14ac:dyDescent="0.3"/>
    <row r="1127" spans="1:25" ht="23.25" x14ac:dyDescent="0.35">
      <c r="A1127" s="6"/>
      <c r="B1127" s="523" t="s">
        <v>18</v>
      </c>
      <c r="C1127" s="523"/>
      <c r="D1127" s="524" t="s">
        <v>0</v>
      </c>
      <c r="E1127" s="524"/>
      <c r="F1127" s="524"/>
      <c r="G1127" s="524"/>
      <c r="H1127" s="524"/>
      <c r="I1127" s="524"/>
      <c r="J1127" s="94">
        <v>52</v>
      </c>
      <c r="K1127" s="190" t="s">
        <v>1</v>
      </c>
      <c r="L1127" s="525" t="s">
        <v>21</v>
      </c>
      <c r="M1127" s="525"/>
      <c r="N1127" s="525"/>
      <c r="O1127" s="526" t="s">
        <v>2</v>
      </c>
      <c r="P1127" s="526"/>
      <c r="Q1127" s="527">
        <v>43237</v>
      </c>
      <c r="R1127" s="528"/>
      <c r="S1127" s="528"/>
      <c r="T1127" s="191"/>
    </row>
    <row r="1128" spans="1:25" ht="24" thickBot="1" x14ac:dyDescent="0.3">
      <c r="A1128" s="7"/>
      <c r="B1128" s="16"/>
      <c r="C1128" s="16"/>
      <c r="D1128" s="15"/>
      <c r="E1128" s="15"/>
      <c r="F1128" s="15"/>
      <c r="G1128" s="15"/>
      <c r="H1128" s="15"/>
      <c r="I1128" s="15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191"/>
    </row>
    <row r="1129" spans="1:25" ht="18.75" thickBot="1" x14ac:dyDescent="0.3">
      <c r="A1129" s="1" t="s">
        <v>3</v>
      </c>
      <c r="B1129" s="535" t="s">
        <v>111</v>
      </c>
      <c r="C1129" s="535"/>
      <c r="D1129" s="535"/>
      <c r="E1129" s="535"/>
      <c r="F1129" s="535"/>
      <c r="G1129" s="535"/>
      <c r="H1129" s="535"/>
      <c r="I1129" s="536"/>
      <c r="J1129" s="537">
        <f t="shared" ref="J1129" si="3233">G1145-Q1145</f>
        <v>144</v>
      </c>
      <c r="K1129" s="11" t="s">
        <v>4</v>
      </c>
      <c r="L1129" s="535" t="s">
        <v>130</v>
      </c>
      <c r="M1129" s="535"/>
      <c r="N1129" s="535"/>
      <c r="O1129" s="535"/>
      <c r="P1129" s="535"/>
      <c r="Q1129" s="535"/>
      <c r="R1129" s="535"/>
      <c r="S1129" s="536"/>
      <c r="T1129" s="191"/>
    </row>
    <row r="1130" spans="1:25" ht="15.75" thickBot="1" x14ac:dyDescent="0.3">
      <c r="A1130" s="7"/>
      <c r="B1130" s="2"/>
      <c r="C1130" s="2"/>
      <c r="D1130" s="2"/>
      <c r="E1130" s="2"/>
      <c r="F1130" s="2"/>
      <c r="G1130" s="2"/>
      <c r="H1130" s="2"/>
      <c r="I1130" s="2"/>
      <c r="J1130" s="538"/>
      <c r="K1130" s="2"/>
      <c r="L1130" s="2"/>
      <c r="M1130" s="2"/>
      <c r="N1130" s="2"/>
      <c r="O1130" s="2"/>
      <c r="P1130" s="2"/>
      <c r="Q1130" s="2"/>
      <c r="R1130" s="2"/>
      <c r="S1130" s="2"/>
      <c r="T1130" s="191"/>
    </row>
    <row r="1131" spans="1:25" x14ac:dyDescent="0.25">
      <c r="A1131" s="540" t="s">
        <v>5</v>
      </c>
      <c r="B1131" s="541"/>
      <c r="C1131" s="542" t="s">
        <v>6</v>
      </c>
      <c r="D1131" s="544" t="s">
        <v>7</v>
      </c>
      <c r="E1131" s="545"/>
      <c r="F1131" s="545"/>
      <c r="G1131" s="546"/>
      <c r="H1131" s="544" t="s">
        <v>8</v>
      </c>
      <c r="I1131" s="546"/>
      <c r="J1131" s="538"/>
      <c r="K1131" s="540" t="s">
        <v>5</v>
      </c>
      <c r="L1131" s="541"/>
      <c r="M1131" s="542" t="s">
        <v>6</v>
      </c>
      <c r="N1131" s="544" t="s">
        <v>7</v>
      </c>
      <c r="O1131" s="545"/>
      <c r="P1131" s="545"/>
      <c r="Q1131" s="546"/>
      <c r="R1131" s="544" t="s">
        <v>8</v>
      </c>
      <c r="S1131" s="546"/>
      <c r="T1131" s="191"/>
    </row>
    <row r="1132" spans="1:25" ht="15.75" thickBot="1" x14ac:dyDescent="0.3">
      <c r="A1132" s="547"/>
      <c r="B1132" s="548"/>
      <c r="C1132" s="543"/>
      <c r="D1132" s="110" t="s">
        <v>9</v>
      </c>
      <c r="E1132" s="111" t="s">
        <v>10</v>
      </c>
      <c r="F1132" s="111" t="s">
        <v>11</v>
      </c>
      <c r="G1132" s="112" t="s">
        <v>12</v>
      </c>
      <c r="H1132" s="113" t="s">
        <v>13</v>
      </c>
      <c r="I1132" s="114" t="s">
        <v>14</v>
      </c>
      <c r="J1132" s="539"/>
      <c r="K1132" s="547"/>
      <c r="L1132" s="548"/>
      <c r="M1132" s="543"/>
      <c r="N1132" s="110" t="s">
        <v>9</v>
      </c>
      <c r="O1132" s="111" t="s">
        <v>10</v>
      </c>
      <c r="P1132" s="111" t="s">
        <v>11</v>
      </c>
      <c r="Q1132" s="112" t="s">
        <v>12</v>
      </c>
      <c r="R1132" s="113" t="s">
        <v>13</v>
      </c>
      <c r="S1132" s="114" t="s">
        <v>14</v>
      </c>
      <c r="T1132" s="191"/>
    </row>
    <row r="1133" spans="1:25" ht="15.75" thickBot="1" x14ac:dyDescent="0.3">
      <c r="A1133" s="7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191"/>
    </row>
    <row r="1134" spans="1:25" x14ac:dyDescent="0.25">
      <c r="A1134" s="555" t="s">
        <v>206</v>
      </c>
      <c r="B1134" s="556"/>
      <c r="C1134" s="3">
        <v>1</v>
      </c>
      <c r="D1134" s="213">
        <v>86</v>
      </c>
      <c r="E1134" s="214">
        <v>44</v>
      </c>
      <c r="F1134" s="214">
        <v>1</v>
      </c>
      <c r="G1134" s="32">
        <f t="shared" ref="G1134:G1137" si="3234">D1134+E1134</f>
        <v>130</v>
      </c>
      <c r="H1134" s="33">
        <f t="shared" ref="H1134:H1137" si="3235">IF(AND(G1134=Q1134,G1134&gt;1),0.5,IF(G1134&gt;Q1134,1,0))</f>
        <v>1</v>
      </c>
      <c r="I1134" s="8"/>
      <c r="J1134" s="2"/>
      <c r="K1134" s="555" t="s">
        <v>236</v>
      </c>
      <c r="L1134" s="556"/>
      <c r="M1134" s="3">
        <v>1</v>
      </c>
      <c r="N1134" s="213">
        <v>76</v>
      </c>
      <c r="O1134" s="214">
        <v>17</v>
      </c>
      <c r="P1134" s="214">
        <v>6</v>
      </c>
      <c r="Q1134" s="32">
        <f t="shared" ref="Q1134" si="3236">SUM(N1134:O1134)</f>
        <v>93</v>
      </c>
      <c r="R1134" s="33">
        <f t="shared" ref="R1134:R1137" si="3237">IF(AND(Q1134=G1134,Q1134&gt;1),0.5,IF(Q1134&gt;G1134,1,0))</f>
        <v>0</v>
      </c>
      <c r="S1134" s="8"/>
      <c r="U1134" s="195" t="s">
        <v>124</v>
      </c>
      <c r="V1134" s="195">
        <f t="shared" ref="V1134" si="3238">G1134</f>
        <v>130</v>
      </c>
      <c r="W1134" s="195">
        <f t="shared" ref="W1134" si="3239">G1135</f>
        <v>131</v>
      </c>
      <c r="X1134" s="195">
        <f t="shared" ref="X1134" si="3240">G1136</f>
        <v>128</v>
      </c>
      <c r="Y1134" s="195">
        <f t="shared" ref="Y1134" si="3241">G1137</f>
        <v>136</v>
      </c>
    </row>
    <row r="1135" spans="1:25" x14ac:dyDescent="0.25">
      <c r="A1135" s="557"/>
      <c r="B1135" s="558"/>
      <c r="C1135" s="4">
        <v>2</v>
      </c>
      <c r="D1135" s="215">
        <v>79</v>
      </c>
      <c r="E1135" s="216">
        <v>52</v>
      </c>
      <c r="F1135" s="216">
        <v>2</v>
      </c>
      <c r="G1135" s="34">
        <f t="shared" si="3234"/>
        <v>131</v>
      </c>
      <c r="H1135" s="35">
        <f t="shared" si="3235"/>
        <v>1</v>
      </c>
      <c r="I1135" s="8"/>
      <c r="J1135" s="2"/>
      <c r="K1135" s="557"/>
      <c r="L1135" s="558"/>
      <c r="M1135" s="4">
        <v>2</v>
      </c>
      <c r="N1135" s="215">
        <v>94</v>
      </c>
      <c r="O1135" s="216">
        <v>36</v>
      </c>
      <c r="P1135" s="216">
        <v>3</v>
      </c>
      <c r="Q1135" s="34">
        <f t="shared" ref="Q1135:Q1137" si="3242">SUM(N1135:O1135)</f>
        <v>130</v>
      </c>
      <c r="R1135" s="35">
        <f t="shared" si="3237"/>
        <v>0</v>
      </c>
      <c r="S1135" s="8"/>
      <c r="U1135" s="195" t="s">
        <v>125</v>
      </c>
      <c r="V1135" s="195">
        <f t="shared" ref="V1135" si="3243">G1139</f>
        <v>148</v>
      </c>
      <c r="W1135" s="195">
        <f t="shared" ref="W1135" si="3244">G1140</f>
        <v>131</v>
      </c>
      <c r="X1135" s="195">
        <f t="shared" ref="X1135" si="3245">G1141</f>
        <v>135</v>
      </c>
      <c r="Y1135" s="195">
        <f t="shared" ref="Y1135" si="3246">G1142</f>
        <v>140</v>
      </c>
    </row>
    <row r="1136" spans="1:25" ht="15.75" thickBot="1" x14ac:dyDescent="0.3">
      <c r="A1136" s="549" t="s">
        <v>207</v>
      </c>
      <c r="B1136" s="550"/>
      <c r="C1136" s="4">
        <v>3</v>
      </c>
      <c r="D1136" s="215">
        <v>85</v>
      </c>
      <c r="E1136" s="216">
        <v>43</v>
      </c>
      <c r="F1136" s="216">
        <v>1</v>
      </c>
      <c r="G1136" s="34">
        <f t="shared" si="3234"/>
        <v>128</v>
      </c>
      <c r="H1136" s="35">
        <f t="shared" si="3235"/>
        <v>1</v>
      </c>
      <c r="I1136" s="13">
        <f t="shared" ref="I1136" si="3247">H1138*1000+G1138</f>
        <v>4525</v>
      </c>
      <c r="J1136" s="2"/>
      <c r="K1136" s="549" t="s">
        <v>190</v>
      </c>
      <c r="L1136" s="550"/>
      <c r="M1136" s="4">
        <v>3</v>
      </c>
      <c r="N1136" s="215">
        <v>83</v>
      </c>
      <c r="O1136" s="216">
        <v>35</v>
      </c>
      <c r="P1136" s="216">
        <v>3</v>
      </c>
      <c r="Q1136" s="34">
        <f t="shared" si="3242"/>
        <v>118</v>
      </c>
      <c r="R1136" s="35">
        <f t="shared" si="3237"/>
        <v>0</v>
      </c>
      <c r="S1136" s="13">
        <f t="shared" ref="S1136" si="3248">R1138*1000+Q1138</f>
        <v>466</v>
      </c>
      <c r="T1136" s="191"/>
      <c r="U1136" s="195" t="s">
        <v>126</v>
      </c>
      <c r="V1136" s="195">
        <f t="shared" ref="V1136" si="3249">Q1134</f>
        <v>93</v>
      </c>
      <c r="W1136" s="195">
        <f t="shared" ref="W1136" si="3250">Q1135</f>
        <v>130</v>
      </c>
      <c r="X1136" s="195">
        <f t="shared" ref="X1136" si="3251">Q1136</f>
        <v>118</v>
      </c>
      <c r="Y1136" s="195">
        <f t="shared" ref="Y1136" si="3252">Q1137</f>
        <v>125</v>
      </c>
    </row>
    <row r="1137" spans="1:25" x14ac:dyDescent="0.25">
      <c r="A1137" s="551"/>
      <c r="B1137" s="552"/>
      <c r="C1137" s="5">
        <v>4</v>
      </c>
      <c r="D1137" s="217">
        <v>91</v>
      </c>
      <c r="E1137" s="218">
        <v>45</v>
      </c>
      <c r="F1137" s="218">
        <v>0</v>
      </c>
      <c r="G1137" s="36">
        <f t="shared" si="3234"/>
        <v>136</v>
      </c>
      <c r="H1137" s="35">
        <f t="shared" si="3235"/>
        <v>1</v>
      </c>
      <c r="I1137" s="521">
        <f t="shared" ref="I1137" si="3253">IF(AND(I1136=S1136,I1136&gt;0.1),1,IF(I1136&gt;S1136,2,0))</f>
        <v>2</v>
      </c>
      <c r="J1137" s="2"/>
      <c r="K1137" s="551"/>
      <c r="L1137" s="552"/>
      <c r="M1137" s="5">
        <v>4</v>
      </c>
      <c r="N1137" s="217">
        <v>81</v>
      </c>
      <c r="O1137" s="218">
        <v>44</v>
      </c>
      <c r="P1137" s="218">
        <v>1</v>
      </c>
      <c r="Q1137" s="34">
        <f t="shared" si="3242"/>
        <v>125</v>
      </c>
      <c r="R1137" s="39">
        <f t="shared" si="3237"/>
        <v>0</v>
      </c>
      <c r="S1137" s="521">
        <f t="shared" ref="S1137" si="3254">IF(AND(S1136=I1136,S1136&gt;0.1),1,IF(S1136&gt;I1136,2,0))</f>
        <v>0</v>
      </c>
      <c r="T1137" s="191"/>
      <c r="U1137" s="195" t="s">
        <v>127</v>
      </c>
      <c r="V1137" s="195">
        <f t="shared" ref="V1137" si="3255">Q1139</f>
        <v>119</v>
      </c>
      <c r="W1137" s="195">
        <f t="shared" ref="W1137" si="3256">Q1140</f>
        <v>98</v>
      </c>
      <c r="X1137" s="195">
        <f t="shared" ref="X1137" si="3257">Q1141</f>
        <v>117</v>
      </c>
      <c r="Y1137" s="195">
        <f t="shared" ref="Y1137" si="3258">Q1142</f>
        <v>135</v>
      </c>
    </row>
    <row r="1138" spans="1:25" ht="16.5" thickBot="1" x14ac:dyDescent="0.3">
      <c r="A1138" s="529">
        <v>1</v>
      </c>
      <c r="B1138" s="530"/>
      <c r="C1138" s="26" t="s">
        <v>12</v>
      </c>
      <c r="D1138" s="27">
        <f t="shared" ref="D1138" si="3259">D1134+D1135+D1136+D1137</f>
        <v>341</v>
      </c>
      <c r="E1138" s="28">
        <f t="shared" ref="E1138:H1138" si="3260">SUM(E1134:E1137)</f>
        <v>184</v>
      </c>
      <c r="F1138" s="28">
        <f t="shared" si="3260"/>
        <v>4</v>
      </c>
      <c r="G1138" s="29">
        <f t="shared" si="3260"/>
        <v>525</v>
      </c>
      <c r="H1138" s="30">
        <f t="shared" si="3260"/>
        <v>4</v>
      </c>
      <c r="I1138" s="522">
        <f t="shared" ref="I1138" si="3261">IF(AND(G1138=N1138,G1138&gt;1),1,IF(G1138&gt;N1138,2,0))</f>
        <v>2</v>
      </c>
      <c r="J1138" s="2"/>
      <c r="K1138" s="529">
        <v>1</v>
      </c>
      <c r="L1138" s="530"/>
      <c r="M1138" s="26" t="s">
        <v>12</v>
      </c>
      <c r="N1138" s="31">
        <f t="shared" ref="N1138" si="3262">SUM(N1134:N1137)</f>
        <v>334</v>
      </c>
      <c r="O1138" s="31">
        <f t="shared" ref="O1138:R1138" si="3263">SUM(O1134:O1137)</f>
        <v>132</v>
      </c>
      <c r="P1138" s="31">
        <f t="shared" si="3263"/>
        <v>13</v>
      </c>
      <c r="Q1138" s="31">
        <f t="shared" si="3263"/>
        <v>466</v>
      </c>
      <c r="R1138" s="30">
        <f t="shared" si="3263"/>
        <v>0</v>
      </c>
      <c r="S1138" s="522">
        <f t="shared" ref="S1138" si="3264">IF(AND(Q1138=J1138,Q1138&gt;1),1,IF(Q1138&gt;J1138,2,0))</f>
        <v>2</v>
      </c>
      <c r="T1138" s="191"/>
    </row>
    <row r="1139" spans="1:25" x14ac:dyDescent="0.25">
      <c r="A1139" s="555" t="s">
        <v>204</v>
      </c>
      <c r="B1139" s="556"/>
      <c r="C1139" s="3">
        <v>1</v>
      </c>
      <c r="D1139" s="213">
        <v>98</v>
      </c>
      <c r="E1139" s="214">
        <v>50</v>
      </c>
      <c r="F1139" s="214">
        <v>0</v>
      </c>
      <c r="G1139" s="37">
        <f t="shared" ref="G1139" si="3265">SUM(D1139:E1139)</f>
        <v>148</v>
      </c>
      <c r="H1139" s="33">
        <f t="shared" ref="H1139:H1142" si="3266">IF(AND(G1139=Q1139,G1139&gt;1),0.5,IF(G1139&gt;Q1139,1,0))</f>
        <v>1</v>
      </c>
      <c r="I1139" s="8"/>
      <c r="J1139" s="2"/>
      <c r="K1139" s="555" t="s">
        <v>256</v>
      </c>
      <c r="L1139" s="556"/>
      <c r="M1139" s="3">
        <v>1</v>
      </c>
      <c r="N1139" s="213">
        <v>85</v>
      </c>
      <c r="O1139" s="214">
        <v>34</v>
      </c>
      <c r="P1139" s="214">
        <v>4</v>
      </c>
      <c r="Q1139" s="32">
        <f t="shared" ref="Q1139:Q1142" si="3267">N1139+O1139</f>
        <v>119</v>
      </c>
      <c r="R1139" s="33">
        <f t="shared" ref="R1139:R1142" si="3268">IF(AND(Q1139=G1139,Q1139&gt;1),0.5,IF(Q1139&gt;G1139,1,0))</f>
        <v>0</v>
      </c>
      <c r="S1139" s="8"/>
      <c r="T1139" s="191"/>
      <c r="U1139" s="200" t="s">
        <v>92</v>
      </c>
      <c r="V1139" s="201" t="s">
        <v>93</v>
      </c>
      <c r="W1139" s="200" t="s">
        <v>93</v>
      </c>
      <c r="X1139" s="201" t="s">
        <v>92</v>
      </c>
    </row>
    <row r="1140" spans="1:25" x14ac:dyDescent="0.25">
      <c r="A1140" s="557"/>
      <c r="B1140" s="558"/>
      <c r="C1140" s="4">
        <v>2</v>
      </c>
      <c r="D1140" s="215">
        <v>90</v>
      </c>
      <c r="E1140" s="216">
        <v>41</v>
      </c>
      <c r="F1140" s="216">
        <v>0</v>
      </c>
      <c r="G1140" s="34">
        <f t="shared" ref="G1140:G1142" si="3269">SUM(D1140:E1140)</f>
        <v>131</v>
      </c>
      <c r="H1140" s="35">
        <f t="shared" si="3266"/>
        <v>1</v>
      </c>
      <c r="I1140" s="8"/>
      <c r="J1140" s="2"/>
      <c r="K1140" s="557"/>
      <c r="L1140" s="558"/>
      <c r="M1140" s="4">
        <v>2</v>
      </c>
      <c r="N1140" s="215">
        <v>76</v>
      </c>
      <c r="O1140" s="216">
        <v>22</v>
      </c>
      <c r="P1140" s="216">
        <v>4</v>
      </c>
      <c r="Q1140" s="34">
        <f t="shared" si="3267"/>
        <v>98</v>
      </c>
      <c r="R1140" s="35">
        <f t="shared" si="3268"/>
        <v>0</v>
      </c>
      <c r="S1140" s="8"/>
      <c r="T1140" s="191"/>
      <c r="U1140" s="202">
        <f t="shared" ref="U1140" si="3270">I1145</f>
        <v>6</v>
      </c>
      <c r="V1140" s="203">
        <f t="shared" ref="V1140" si="3271">S1145</f>
        <v>0</v>
      </c>
      <c r="W1140" s="202">
        <f t="shared" ref="W1140" si="3272">S1145</f>
        <v>0</v>
      </c>
      <c r="X1140" s="203">
        <f t="shared" ref="X1140" si="3273">I1145</f>
        <v>6</v>
      </c>
    </row>
    <row r="1141" spans="1:25" ht="15.75" thickBot="1" x14ac:dyDescent="0.3">
      <c r="A1141" s="549" t="s">
        <v>205</v>
      </c>
      <c r="B1141" s="550"/>
      <c r="C1141" s="4">
        <v>3</v>
      </c>
      <c r="D1141" s="215">
        <v>94</v>
      </c>
      <c r="E1141" s="216">
        <v>41</v>
      </c>
      <c r="F1141" s="216">
        <v>3</v>
      </c>
      <c r="G1141" s="34">
        <f t="shared" si="3269"/>
        <v>135</v>
      </c>
      <c r="H1141" s="35">
        <f t="shared" si="3266"/>
        <v>1</v>
      </c>
      <c r="I1141" s="13">
        <f t="shared" ref="I1141" si="3274">H1143*1000+G1143</f>
        <v>4554</v>
      </c>
      <c r="J1141" s="2"/>
      <c r="K1141" s="549" t="s">
        <v>235</v>
      </c>
      <c r="L1141" s="550"/>
      <c r="M1141" s="4">
        <v>3</v>
      </c>
      <c r="N1141" s="215">
        <v>90</v>
      </c>
      <c r="O1141" s="216">
        <v>27</v>
      </c>
      <c r="P1141" s="216">
        <v>3</v>
      </c>
      <c r="Q1141" s="34">
        <f t="shared" si="3267"/>
        <v>117</v>
      </c>
      <c r="R1141" s="35">
        <f t="shared" si="3268"/>
        <v>0</v>
      </c>
      <c r="S1141" s="13">
        <f t="shared" ref="S1141" si="3275">R1143*1000+Q1143</f>
        <v>469</v>
      </c>
      <c r="T1141" s="191"/>
      <c r="U1141" s="202">
        <f t="shared" ref="U1141" si="3276">H1145</f>
        <v>8</v>
      </c>
      <c r="V1141" s="203">
        <f t="shared" ref="V1141" si="3277">R1145</f>
        <v>0</v>
      </c>
      <c r="W1141" s="202">
        <f t="shared" ref="W1141" si="3278">R1145</f>
        <v>0</v>
      </c>
      <c r="X1141" s="203">
        <f t="shared" ref="X1141" si="3279">H1145</f>
        <v>8</v>
      </c>
    </row>
    <row r="1142" spans="1:25" x14ac:dyDescent="0.25">
      <c r="A1142" s="551"/>
      <c r="B1142" s="552"/>
      <c r="C1142" s="5">
        <v>4</v>
      </c>
      <c r="D1142" s="217">
        <v>87</v>
      </c>
      <c r="E1142" s="218">
        <v>53</v>
      </c>
      <c r="F1142" s="218">
        <v>0</v>
      </c>
      <c r="G1142" s="38">
        <f t="shared" si="3269"/>
        <v>140</v>
      </c>
      <c r="H1142" s="35">
        <f t="shared" si="3266"/>
        <v>1</v>
      </c>
      <c r="I1142" s="521">
        <f t="shared" ref="I1142" si="3280">IF(AND(I1141=S1141,I1141&gt;0.1),1,IF(I1141&gt;S1141,2,0))</f>
        <v>2</v>
      </c>
      <c r="J1142" s="2"/>
      <c r="K1142" s="551"/>
      <c r="L1142" s="552"/>
      <c r="M1142" s="5">
        <v>4</v>
      </c>
      <c r="N1142" s="217">
        <v>92</v>
      </c>
      <c r="O1142" s="218">
        <v>43</v>
      </c>
      <c r="P1142" s="218">
        <v>3</v>
      </c>
      <c r="Q1142" s="34">
        <f t="shared" si="3267"/>
        <v>135</v>
      </c>
      <c r="R1142" s="39">
        <f t="shared" si="3268"/>
        <v>0</v>
      </c>
      <c r="S1142" s="521">
        <f t="shared" ref="S1142" si="3281">IF(AND(S1141=I1141,S1141&gt;0.1),1,IF(S1141&gt;I1141,2,0))</f>
        <v>0</v>
      </c>
      <c r="T1142" s="191"/>
      <c r="U1142" s="204">
        <f t="shared" ref="U1142" si="3282">G1145</f>
        <v>1079</v>
      </c>
      <c r="V1142" s="205">
        <f t="shared" ref="V1142" si="3283">Q1145</f>
        <v>935</v>
      </c>
      <c r="W1142" s="204">
        <f t="shared" ref="W1142" si="3284">Q1145</f>
        <v>935</v>
      </c>
      <c r="X1142" s="205">
        <f t="shared" ref="X1142" si="3285">G1145</f>
        <v>1079</v>
      </c>
    </row>
    <row r="1143" spans="1:25" ht="16.5" thickBot="1" x14ac:dyDescent="0.3">
      <c r="A1143" s="529">
        <v>2</v>
      </c>
      <c r="B1143" s="530"/>
      <c r="C1143" s="26" t="s">
        <v>12</v>
      </c>
      <c r="D1143" s="31">
        <f t="shared" ref="D1143" si="3286">SUM(D1139:D1142)</f>
        <v>369</v>
      </c>
      <c r="E1143" s="31">
        <f t="shared" ref="E1143:H1143" si="3287">SUM(E1139:E1142)</f>
        <v>185</v>
      </c>
      <c r="F1143" s="31">
        <f t="shared" si="3287"/>
        <v>3</v>
      </c>
      <c r="G1143" s="31">
        <f t="shared" si="3287"/>
        <v>554</v>
      </c>
      <c r="H1143" s="30">
        <f t="shared" si="3287"/>
        <v>4</v>
      </c>
      <c r="I1143" s="522">
        <f t="shared" ref="I1143" si="3288">IF(AND(G1143=N1143,G1143&gt;1),1,IF(G1143&gt;N1143,2,0))</f>
        <v>2</v>
      </c>
      <c r="J1143" s="2"/>
      <c r="K1143" s="529">
        <v>2</v>
      </c>
      <c r="L1143" s="530"/>
      <c r="M1143" s="26" t="s">
        <v>12</v>
      </c>
      <c r="N1143" s="31">
        <f t="shared" ref="N1143" si="3289">SUM(N1139:N1142)</f>
        <v>343</v>
      </c>
      <c r="O1143" s="31">
        <f t="shared" ref="O1143:R1143" si="3290">SUM(O1139:O1142)</f>
        <v>126</v>
      </c>
      <c r="P1143" s="31">
        <f t="shared" si="3290"/>
        <v>14</v>
      </c>
      <c r="Q1143" s="40">
        <f t="shared" si="3290"/>
        <v>469</v>
      </c>
      <c r="R1143" s="30">
        <f t="shared" si="3290"/>
        <v>0</v>
      </c>
      <c r="S1143" s="522">
        <f t="shared" ref="S1143" si="3291">IF(AND(Q1143=X1143,Q1143&gt;1),1,IF(Q1143&gt;X1143,2,0))</f>
        <v>2</v>
      </c>
      <c r="T1143" s="191"/>
    </row>
    <row r="1144" spans="1:25" ht="15.75" thickBot="1" x14ac:dyDescent="0.3">
      <c r="A1144" s="7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191"/>
    </row>
    <row r="1145" spans="1:25" ht="21" thickBot="1" x14ac:dyDescent="0.3">
      <c r="A1145" s="17"/>
      <c r="B1145" s="18"/>
      <c r="C1145" s="19" t="s">
        <v>15</v>
      </c>
      <c r="D1145" s="20">
        <f t="shared" ref="D1145:H1145" si="3292">D1138+D1143</f>
        <v>710</v>
      </c>
      <c r="E1145" s="21">
        <f t="shared" si="3292"/>
        <v>369</v>
      </c>
      <c r="F1145" s="21">
        <f t="shared" si="3292"/>
        <v>7</v>
      </c>
      <c r="G1145" s="22">
        <f t="shared" si="3292"/>
        <v>1079</v>
      </c>
      <c r="H1145" s="22">
        <f t="shared" si="3292"/>
        <v>8</v>
      </c>
      <c r="I1145" s="23">
        <f t="shared" ref="I1145" si="3293">I1137+I1142+J1145</f>
        <v>6</v>
      </c>
      <c r="J1145" s="206">
        <f t="shared" ref="J1145" si="3294">IF(AND(G1145=Q1145,G1145&gt;0.1),1,IF(G1145&gt;Q1145,2,0))</f>
        <v>2</v>
      </c>
      <c r="K1145" s="17"/>
      <c r="L1145" s="18"/>
      <c r="M1145" s="24" t="s">
        <v>15</v>
      </c>
      <c r="N1145" s="20">
        <f t="shared" ref="N1145:R1145" si="3295">N1138+N1143</f>
        <v>677</v>
      </c>
      <c r="O1145" s="21">
        <f t="shared" si="3295"/>
        <v>258</v>
      </c>
      <c r="P1145" s="21">
        <f t="shared" si="3295"/>
        <v>27</v>
      </c>
      <c r="Q1145" s="22">
        <f t="shared" si="3295"/>
        <v>935</v>
      </c>
      <c r="R1145" s="22">
        <f t="shared" si="3295"/>
        <v>0</v>
      </c>
      <c r="S1145" s="25">
        <f t="shared" ref="S1145" si="3296">S1137+S1142+T1145</f>
        <v>0</v>
      </c>
      <c r="T1145" s="206">
        <f t="shared" ref="T1145" si="3297">IF(AND(Q1145=G1145,Q1145&gt;0.1),1,IF(Q1145&gt;G1145,2,0))</f>
        <v>0</v>
      </c>
    </row>
    <row r="1146" spans="1:25" ht="15.75" thickBot="1" x14ac:dyDescent="0.3">
      <c r="A1146" s="7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191"/>
    </row>
    <row r="1147" spans="1:25" ht="21" thickBot="1" x14ac:dyDescent="0.3">
      <c r="A1147" s="109" t="s">
        <v>19</v>
      </c>
      <c r="B1147" s="9" t="s">
        <v>16</v>
      </c>
      <c r="C1147" s="515"/>
      <c r="D1147" s="515"/>
      <c r="E1147" s="515"/>
      <c r="F1147" s="10"/>
      <c r="G1147" s="516" t="s">
        <v>17</v>
      </c>
      <c r="H1147" s="516"/>
      <c r="I1147" s="23">
        <f t="shared" ref="I1147" si="3298">IF(AND(I1145=S1145,I1145&gt;0.1),1,IF(I1145&gt;S1145,2,0))</f>
        <v>2</v>
      </c>
      <c r="J1147" s="12"/>
      <c r="K1147" s="14" t="s">
        <v>19</v>
      </c>
      <c r="L1147" s="9" t="s">
        <v>20</v>
      </c>
      <c r="M1147" s="515"/>
      <c r="N1147" s="515"/>
      <c r="O1147" s="515"/>
      <c r="P1147" s="10"/>
      <c r="Q1147" s="516" t="s">
        <v>17</v>
      </c>
      <c r="R1147" s="516"/>
      <c r="S1147" s="23">
        <f t="shared" ref="S1147" si="3299">IF(AND(S1145=I1145,S1145&gt;0.1),1,IF(S1145&gt;I1145,2,0))</f>
        <v>0</v>
      </c>
      <c r="T1147" s="191"/>
    </row>
    <row r="1148" spans="1:25" ht="23.25" x14ac:dyDescent="0.35">
      <c r="A1148" s="6"/>
      <c r="B1148" s="523" t="s">
        <v>18</v>
      </c>
      <c r="C1148" s="523"/>
      <c r="D1148" s="524" t="s">
        <v>0</v>
      </c>
      <c r="E1148" s="524"/>
      <c r="F1148" s="524"/>
      <c r="G1148" s="524"/>
      <c r="H1148" s="524"/>
      <c r="I1148" s="524"/>
      <c r="J1148" s="94">
        <v>53</v>
      </c>
      <c r="K1148" s="190" t="s">
        <v>1</v>
      </c>
      <c r="L1148" s="525" t="s">
        <v>21</v>
      </c>
      <c r="M1148" s="525"/>
      <c r="N1148" s="525"/>
      <c r="O1148" s="526" t="s">
        <v>2</v>
      </c>
      <c r="P1148" s="526"/>
      <c r="Q1148" s="527"/>
      <c r="R1148" s="528"/>
      <c r="S1148" s="528"/>
      <c r="T1148" s="191"/>
    </row>
    <row r="1149" spans="1:25" ht="24" thickBot="1" x14ac:dyDescent="0.3">
      <c r="A1149" s="7"/>
      <c r="B1149" s="16"/>
      <c r="C1149" s="16"/>
      <c r="D1149" s="15"/>
      <c r="E1149" s="15"/>
      <c r="F1149" s="15"/>
      <c r="G1149" s="15"/>
      <c r="H1149" s="15"/>
      <c r="I1149" s="15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191"/>
    </row>
    <row r="1150" spans="1:25" ht="18.75" thickBot="1" x14ac:dyDescent="0.3">
      <c r="A1150" s="1" t="s">
        <v>3</v>
      </c>
      <c r="B1150" s="535" t="s">
        <v>146</v>
      </c>
      <c r="C1150" s="535"/>
      <c r="D1150" s="535"/>
      <c r="E1150" s="535"/>
      <c r="F1150" s="535"/>
      <c r="G1150" s="535"/>
      <c r="H1150" s="535"/>
      <c r="I1150" s="536"/>
      <c r="J1150" s="537">
        <f t="shared" ref="J1150" si="3300">G1166-Q1166</f>
        <v>-40</v>
      </c>
      <c r="K1150" s="11" t="s">
        <v>4</v>
      </c>
      <c r="L1150" s="535" t="s">
        <v>108</v>
      </c>
      <c r="M1150" s="535"/>
      <c r="N1150" s="535"/>
      <c r="O1150" s="535"/>
      <c r="P1150" s="535"/>
      <c r="Q1150" s="535"/>
      <c r="R1150" s="535"/>
      <c r="S1150" s="536"/>
      <c r="T1150" s="191"/>
    </row>
    <row r="1151" spans="1:25" ht="15.75" thickBot="1" x14ac:dyDescent="0.3">
      <c r="A1151" s="7"/>
      <c r="B1151" s="2"/>
      <c r="C1151" s="2"/>
      <c r="D1151" s="2"/>
      <c r="E1151" s="2"/>
      <c r="F1151" s="2"/>
      <c r="G1151" s="2"/>
      <c r="H1151" s="2"/>
      <c r="I1151" s="2"/>
      <c r="J1151" s="538"/>
      <c r="K1151" s="2"/>
      <c r="L1151" s="2"/>
      <c r="M1151" s="2"/>
      <c r="N1151" s="2"/>
      <c r="O1151" s="2"/>
      <c r="P1151" s="2"/>
      <c r="Q1151" s="2"/>
      <c r="R1151" s="2"/>
      <c r="S1151" s="2"/>
      <c r="T1151" s="191"/>
    </row>
    <row r="1152" spans="1:25" x14ac:dyDescent="0.25">
      <c r="A1152" s="540" t="s">
        <v>5</v>
      </c>
      <c r="B1152" s="541"/>
      <c r="C1152" s="542" t="s">
        <v>6</v>
      </c>
      <c r="D1152" s="544" t="s">
        <v>7</v>
      </c>
      <c r="E1152" s="545"/>
      <c r="F1152" s="545"/>
      <c r="G1152" s="546"/>
      <c r="H1152" s="544" t="s">
        <v>8</v>
      </c>
      <c r="I1152" s="546"/>
      <c r="J1152" s="538"/>
      <c r="K1152" s="540" t="s">
        <v>5</v>
      </c>
      <c r="L1152" s="541"/>
      <c r="M1152" s="542" t="s">
        <v>6</v>
      </c>
      <c r="N1152" s="544" t="s">
        <v>7</v>
      </c>
      <c r="O1152" s="545"/>
      <c r="P1152" s="545"/>
      <c r="Q1152" s="546"/>
      <c r="R1152" s="544" t="s">
        <v>8</v>
      </c>
      <c r="S1152" s="546"/>
      <c r="T1152" s="191"/>
    </row>
    <row r="1153" spans="1:25" ht="15.75" thickBot="1" x14ac:dyDescent="0.3">
      <c r="A1153" s="547"/>
      <c r="B1153" s="548"/>
      <c r="C1153" s="543"/>
      <c r="D1153" s="110" t="s">
        <v>9</v>
      </c>
      <c r="E1153" s="111" t="s">
        <v>10</v>
      </c>
      <c r="F1153" s="111" t="s">
        <v>11</v>
      </c>
      <c r="G1153" s="112" t="s">
        <v>12</v>
      </c>
      <c r="H1153" s="113" t="s">
        <v>13</v>
      </c>
      <c r="I1153" s="114" t="s">
        <v>14</v>
      </c>
      <c r="J1153" s="539"/>
      <c r="K1153" s="547"/>
      <c r="L1153" s="548"/>
      <c r="M1153" s="543"/>
      <c r="N1153" s="110" t="s">
        <v>9</v>
      </c>
      <c r="O1153" s="111" t="s">
        <v>10</v>
      </c>
      <c r="P1153" s="111" t="s">
        <v>11</v>
      </c>
      <c r="Q1153" s="112" t="s">
        <v>12</v>
      </c>
      <c r="R1153" s="113" t="s">
        <v>13</v>
      </c>
      <c r="S1153" s="114" t="s">
        <v>14</v>
      </c>
      <c r="T1153" s="191"/>
    </row>
    <row r="1154" spans="1:25" ht="15.75" thickBot="1" x14ac:dyDescent="0.3">
      <c r="A1154" s="7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191"/>
    </row>
    <row r="1155" spans="1:25" x14ac:dyDescent="0.25">
      <c r="A1155" s="555" t="s">
        <v>231</v>
      </c>
      <c r="B1155" s="556"/>
      <c r="C1155" s="3">
        <v>1</v>
      </c>
      <c r="D1155" s="213">
        <v>87</v>
      </c>
      <c r="E1155" s="214">
        <v>27</v>
      </c>
      <c r="F1155" s="214">
        <v>1</v>
      </c>
      <c r="G1155" s="32">
        <f t="shared" ref="G1155:G1158" si="3301">D1155+E1155</f>
        <v>114</v>
      </c>
      <c r="H1155" s="33">
        <f t="shared" ref="H1155:H1158" si="3302">IF(AND(G1155=Q1155,G1155&gt;1),0.5,IF(G1155&gt;Q1155,1,0))</f>
        <v>0</v>
      </c>
      <c r="I1155" s="8"/>
      <c r="J1155" s="2"/>
      <c r="K1155" s="555" t="s">
        <v>191</v>
      </c>
      <c r="L1155" s="556"/>
      <c r="M1155" s="3">
        <v>1</v>
      </c>
      <c r="N1155" s="213">
        <v>80</v>
      </c>
      <c r="O1155" s="214">
        <v>43</v>
      </c>
      <c r="P1155" s="214">
        <v>0</v>
      </c>
      <c r="Q1155" s="32">
        <f t="shared" ref="Q1155" si="3303">SUM(N1155:O1155)</f>
        <v>123</v>
      </c>
      <c r="R1155" s="33">
        <f t="shared" ref="R1155:R1158" si="3304">IF(AND(Q1155=G1155,Q1155&gt;1),0.5,IF(Q1155&gt;G1155,1,0))</f>
        <v>1</v>
      </c>
      <c r="S1155" s="8"/>
      <c r="U1155" s="195" t="s">
        <v>124</v>
      </c>
      <c r="V1155" s="195">
        <f t="shared" ref="V1155" si="3305">G1155</f>
        <v>114</v>
      </c>
      <c r="W1155" s="195">
        <f t="shared" ref="W1155" si="3306">G1156</f>
        <v>123</v>
      </c>
      <c r="X1155" s="195">
        <f t="shared" ref="X1155" si="3307">G1157</f>
        <v>138</v>
      </c>
      <c r="Y1155" s="195">
        <f t="shared" ref="Y1155" si="3308">G1158</f>
        <v>137</v>
      </c>
    </row>
    <row r="1156" spans="1:25" x14ac:dyDescent="0.25">
      <c r="A1156" s="557"/>
      <c r="B1156" s="558"/>
      <c r="C1156" s="4">
        <v>2</v>
      </c>
      <c r="D1156" s="215">
        <v>89</v>
      </c>
      <c r="E1156" s="216">
        <v>34</v>
      </c>
      <c r="F1156" s="216">
        <v>3</v>
      </c>
      <c r="G1156" s="34">
        <f t="shared" si="3301"/>
        <v>123</v>
      </c>
      <c r="H1156" s="35">
        <f t="shared" si="3302"/>
        <v>0</v>
      </c>
      <c r="I1156" s="8"/>
      <c r="J1156" s="2"/>
      <c r="K1156" s="557"/>
      <c r="L1156" s="558"/>
      <c r="M1156" s="4">
        <v>2</v>
      </c>
      <c r="N1156" s="215">
        <v>84</v>
      </c>
      <c r="O1156" s="216">
        <v>44</v>
      </c>
      <c r="P1156" s="216">
        <v>0</v>
      </c>
      <c r="Q1156" s="34">
        <f t="shared" ref="Q1156:Q1158" si="3309">SUM(N1156:O1156)</f>
        <v>128</v>
      </c>
      <c r="R1156" s="35">
        <f t="shared" si="3304"/>
        <v>1</v>
      </c>
      <c r="S1156" s="8"/>
      <c r="U1156" s="195" t="s">
        <v>125</v>
      </c>
      <c r="V1156" s="195">
        <f t="shared" ref="V1156" si="3310">G1160</f>
        <v>103</v>
      </c>
      <c r="W1156" s="195">
        <f t="shared" ref="W1156" si="3311">G1161</f>
        <v>110</v>
      </c>
      <c r="X1156" s="195">
        <f t="shared" ref="X1156" si="3312">G1162</f>
        <v>113</v>
      </c>
      <c r="Y1156" s="195">
        <f t="shared" ref="Y1156" si="3313">G1163</f>
        <v>124</v>
      </c>
    </row>
    <row r="1157" spans="1:25" ht="15.75" thickBot="1" x14ac:dyDescent="0.3">
      <c r="A1157" s="549" t="s">
        <v>232</v>
      </c>
      <c r="B1157" s="550"/>
      <c r="C1157" s="4">
        <v>3</v>
      </c>
      <c r="D1157" s="215">
        <v>96</v>
      </c>
      <c r="E1157" s="216">
        <v>42</v>
      </c>
      <c r="F1157" s="216">
        <v>0</v>
      </c>
      <c r="G1157" s="34">
        <f t="shared" si="3301"/>
        <v>138</v>
      </c>
      <c r="H1157" s="35">
        <f t="shared" si="3302"/>
        <v>1</v>
      </c>
      <c r="I1157" s="13">
        <f t="shared" ref="I1157" si="3314">H1159*1000+G1159</f>
        <v>2512</v>
      </c>
      <c r="J1157" s="2"/>
      <c r="K1157" s="549" t="s">
        <v>190</v>
      </c>
      <c r="L1157" s="550"/>
      <c r="M1157" s="4">
        <v>3</v>
      </c>
      <c r="N1157" s="215">
        <v>91</v>
      </c>
      <c r="O1157" s="216">
        <v>36</v>
      </c>
      <c r="P1157" s="216">
        <v>2</v>
      </c>
      <c r="Q1157" s="34">
        <f t="shared" si="3309"/>
        <v>127</v>
      </c>
      <c r="R1157" s="35">
        <f t="shared" si="3304"/>
        <v>0</v>
      </c>
      <c r="S1157" s="13">
        <f t="shared" ref="S1157" si="3315">R1159*1000+Q1159</f>
        <v>2512</v>
      </c>
      <c r="T1157" s="191"/>
      <c r="U1157" s="195" t="s">
        <v>126</v>
      </c>
      <c r="V1157" s="195">
        <f t="shared" ref="V1157" si="3316">Q1155</f>
        <v>123</v>
      </c>
      <c r="W1157" s="195">
        <f t="shared" ref="W1157" si="3317">Q1156</f>
        <v>128</v>
      </c>
      <c r="X1157" s="195">
        <f t="shared" ref="X1157" si="3318">Q1157</f>
        <v>127</v>
      </c>
      <c r="Y1157" s="195">
        <f t="shared" ref="Y1157" si="3319">Q1158</f>
        <v>134</v>
      </c>
    </row>
    <row r="1158" spans="1:25" x14ac:dyDescent="0.25">
      <c r="A1158" s="551"/>
      <c r="B1158" s="552"/>
      <c r="C1158" s="5">
        <v>4</v>
      </c>
      <c r="D1158" s="217">
        <v>96</v>
      </c>
      <c r="E1158" s="218">
        <v>41</v>
      </c>
      <c r="F1158" s="218">
        <v>2</v>
      </c>
      <c r="G1158" s="36">
        <f t="shared" si="3301"/>
        <v>137</v>
      </c>
      <c r="H1158" s="35">
        <f t="shared" si="3302"/>
        <v>1</v>
      </c>
      <c r="I1158" s="521">
        <f t="shared" ref="I1158" si="3320">IF(AND(I1157=S1157,I1157&gt;0.1),1,IF(I1157&gt;S1157,2,0))</f>
        <v>1</v>
      </c>
      <c r="J1158" s="2"/>
      <c r="K1158" s="551"/>
      <c r="L1158" s="552"/>
      <c r="M1158" s="5">
        <v>4</v>
      </c>
      <c r="N1158" s="217">
        <v>97</v>
      </c>
      <c r="O1158" s="218">
        <v>37</v>
      </c>
      <c r="P1158" s="218">
        <v>1</v>
      </c>
      <c r="Q1158" s="34">
        <f t="shared" si="3309"/>
        <v>134</v>
      </c>
      <c r="R1158" s="39">
        <f t="shared" si="3304"/>
        <v>0</v>
      </c>
      <c r="S1158" s="521">
        <f t="shared" ref="S1158" si="3321">IF(AND(S1157=I1157,S1157&gt;0.1),1,IF(S1157&gt;I1157,2,0))</f>
        <v>1</v>
      </c>
      <c r="T1158" s="191"/>
      <c r="U1158" s="195" t="s">
        <v>127</v>
      </c>
      <c r="V1158" s="195">
        <f t="shared" ref="V1158" si="3322">Q1160</f>
        <v>124</v>
      </c>
      <c r="W1158" s="195">
        <f t="shared" ref="W1158" si="3323">Q1161</f>
        <v>117</v>
      </c>
      <c r="X1158" s="195">
        <f t="shared" ref="X1158" si="3324">Q1162</f>
        <v>133</v>
      </c>
      <c r="Y1158" s="195">
        <f t="shared" ref="Y1158" si="3325">Q1163</f>
        <v>116</v>
      </c>
    </row>
    <row r="1159" spans="1:25" ht="16.5" thickBot="1" x14ac:dyDescent="0.3">
      <c r="A1159" s="553"/>
      <c r="B1159" s="554"/>
      <c r="C1159" s="221" t="s">
        <v>12</v>
      </c>
      <c r="D1159" s="222">
        <v>368</v>
      </c>
      <c r="E1159" s="223">
        <v>144</v>
      </c>
      <c r="F1159" s="223">
        <v>6</v>
      </c>
      <c r="G1159" s="29">
        <f t="shared" ref="G1159:H1159" si="3326">SUM(G1155:G1158)</f>
        <v>512</v>
      </c>
      <c r="H1159" s="30">
        <f t="shared" si="3326"/>
        <v>2</v>
      </c>
      <c r="I1159" s="522">
        <f t="shared" ref="I1159" si="3327">IF(AND(G1159=N1159,G1159&gt;1),1,IF(G1159&gt;N1159,2,0))</f>
        <v>2</v>
      </c>
      <c r="J1159" s="2"/>
      <c r="K1159" s="553"/>
      <c r="L1159" s="554"/>
      <c r="M1159" s="221" t="s">
        <v>12</v>
      </c>
      <c r="N1159" s="222">
        <v>352</v>
      </c>
      <c r="O1159" s="223">
        <v>160</v>
      </c>
      <c r="P1159" s="223">
        <v>3</v>
      </c>
      <c r="Q1159" s="31">
        <f t="shared" ref="Q1159:R1159" si="3328">SUM(Q1155:Q1158)</f>
        <v>512</v>
      </c>
      <c r="R1159" s="30">
        <f t="shared" si="3328"/>
        <v>2</v>
      </c>
      <c r="S1159" s="522">
        <f t="shared" ref="S1159" si="3329">IF(AND(Q1159=J1159,Q1159&gt;1),1,IF(Q1159&gt;J1159,2,0))</f>
        <v>2</v>
      </c>
      <c r="T1159" s="191"/>
    </row>
    <row r="1160" spans="1:25" x14ac:dyDescent="0.25">
      <c r="A1160" s="555" t="s">
        <v>210</v>
      </c>
      <c r="B1160" s="556"/>
      <c r="C1160" s="3">
        <v>1</v>
      </c>
      <c r="D1160" s="213">
        <v>80</v>
      </c>
      <c r="E1160" s="214">
        <v>23</v>
      </c>
      <c r="F1160" s="214">
        <v>5</v>
      </c>
      <c r="G1160" s="37">
        <f t="shared" ref="G1160" si="3330">SUM(D1160:E1160)</f>
        <v>103</v>
      </c>
      <c r="H1160" s="33">
        <f t="shared" ref="H1160:H1163" si="3331">IF(AND(G1160=Q1160,G1160&gt;1),0.5,IF(G1160&gt;Q1160,1,0))</f>
        <v>0</v>
      </c>
      <c r="I1160" s="8"/>
      <c r="J1160" s="2"/>
      <c r="K1160" s="555" t="s">
        <v>188</v>
      </c>
      <c r="L1160" s="556"/>
      <c r="M1160" s="3">
        <v>1</v>
      </c>
      <c r="N1160" s="213">
        <v>88</v>
      </c>
      <c r="O1160" s="214">
        <v>36</v>
      </c>
      <c r="P1160" s="214">
        <v>4</v>
      </c>
      <c r="Q1160" s="32">
        <f t="shared" ref="Q1160:Q1163" si="3332">N1160+O1160</f>
        <v>124</v>
      </c>
      <c r="R1160" s="33">
        <f t="shared" ref="R1160:R1163" si="3333">IF(AND(Q1160=G1160,Q1160&gt;1),0.5,IF(Q1160&gt;G1160,1,0))</f>
        <v>1</v>
      </c>
      <c r="S1160" s="8"/>
      <c r="T1160" s="191"/>
      <c r="U1160" s="200" t="s">
        <v>92</v>
      </c>
      <c r="V1160" s="201" t="s">
        <v>93</v>
      </c>
      <c r="W1160" s="200" t="s">
        <v>93</v>
      </c>
      <c r="X1160" s="201" t="s">
        <v>92</v>
      </c>
    </row>
    <row r="1161" spans="1:25" x14ac:dyDescent="0.25">
      <c r="A1161" s="557"/>
      <c r="B1161" s="558"/>
      <c r="C1161" s="4">
        <v>2</v>
      </c>
      <c r="D1161" s="215">
        <v>75</v>
      </c>
      <c r="E1161" s="216">
        <v>35</v>
      </c>
      <c r="F1161" s="216">
        <v>5</v>
      </c>
      <c r="G1161" s="34">
        <f t="shared" ref="G1161:G1163" si="3334">SUM(D1161:E1161)</f>
        <v>110</v>
      </c>
      <c r="H1161" s="35">
        <f t="shared" si="3331"/>
        <v>0</v>
      </c>
      <c r="I1161" s="8"/>
      <c r="J1161" s="2"/>
      <c r="K1161" s="557"/>
      <c r="L1161" s="558"/>
      <c r="M1161" s="4">
        <v>2</v>
      </c>
      <c r="N1161" s="215">
        <v>90</v>
      </c>
      <c r="O1161" s="216">
        <v>27</v>
      </c>
      <c r="P1161" s="216">
        <v>6</v>
      </c>
      <c r="Q1161" s="34">
        <f t="shared" si="3332"/>
        <v>117</v>
      </c>
      <c r="R1161" s="35">
        <f t="shared" si="3333"/>
        <v>1</v>
      </c>
      <c r="S1161" s="8"/>
      <c r="T1161" s="191"/>
      <c r="U1161" s="202">
        <f t="shared" ref="U1161" si="3335">I1166</f>
        <v>1</v>
      </c>
      <c r="V1161" s="203">
        <f t="shared" ref="V1161" si="3336">S1166</f>
        <v>5</v>
      </c>
      <c r="W1161" s="202">
        <f t="shared" ref="W1161" si="3337">S1166</f>
        <v>5</v>
      </c>
      <c r="X1161" s="203">
        <f t="shared" ref="X1161" si="3338">I1166</f>
        <v>1</v>
      </c>
    </row>
    <row r="1162" spans="1:25" ht="15.75" thickBot="1" x14ac:dyDescent="0.3">
      <c r="A1162" s="549" t="s">
        <v>233</v>
      </c>
      <c r="B1162" s="550"/>
      <c r="C1162" s="4">
        <v>3</v>
      </c>
      <c r="D1162" s="215">
        <v>73</v>
      </c>
      <c r="E1162" s="216">
        <v>40</v>
      </c>
      <c r="F1162" s="216">
        <v>2</v>
      </c>
      <c r="G1162" s="34">
        <f t="shared" si="3334"/>
        <v>113</v>
      </c>
      <c r="H1162" s="35">
        <f t="shared" si="3331"/>
        <v>0</v>
      </c>
      <c r="I1162" s="13">
        <f t="shared" ref="I1162" si="3339">H1164*1000+G1164</f>
        <v>1450</v>
      </c>
      <c r="J1162" s="2"/>
      <c r="K1162" s="549" t="s">
        <v>189</v>
      </c>
      <c r="L1162" s="550"/>
      <c r="M1162" s="4">
        <v>3</v>
      </c>
      <c r="N1162" s="215">
        <v>83</v>
      </c>
      <c r="O1162" s="216">
        <v>50</v>
      </c>
      <c r="P1162" s="216">
        <v>2</v>
      </c>
      <c r="Q1162" s="34">
        <f t="shared" si="3332"/>
        <v>133</v>
      </c>
      <c r="R1162" s="35">
        <f t="shared" si="3333"/>
        <v>1</v>
      </c>
      <c r="S1162" s="13">
        <f t="shared" ref="S1162" si="3340">R1164*1000+Q1164</f>
        <v>3490</v>
      </c>
      <c r="T1162" s="191"/>
      <c r="U1162" s="202">
        <f t="shared" ref="U1162" si="3341">H1166</f>
        <v>3</v>
      </c>
      <c r="V1162" s="203">
        <f t="shared" ref="V1162" si="3342">R1166</f>
        <v>5</v>
      </c>
      <c r="W1162" s="202">
        <f t="shared" ref="W1162" si="3343">R1166</f>
        <v>5</v>
      </c>
      <c r="X1162" s="203">
        <f t="shared" ref="X1162" si="3344">H1166</f>
        <v>3</v>
      </c>
    </row>
    <row r="1163" spans="1:25" x14ac:dyDescent="0.25">
      <c r="A1163" s="551"/>
      <c r="B1163" s="552"/>
      <c r="C1163" s="5">
        <v>4</v>
      </c>
      <c r="D1163" s="217">
        <v>88</v>
      </c>
      <c r="E1163" s="218">
        <v>36</v>
      </c>
      <c r="F1163" s="218">
        <v>4</v>
      </c>
      <c r="G1163" s="38">
        <f t="shared" si="3334"/>
        <v>124</v>
      </c>
      <c r="H1163" s="35">
        <f t="shared" si="3331"/>
        <v>1</v>
      </c>
      <c r="I1163" s="521">
        <f t="shared" ref="I1163" si="3345">IF(AND(I1162=S1162,I1162&gt;0.1),1,IF(I1162&gt;S1162,2,0))</f>
        <v>0</v>
      </c>
      <c r="J1163" s="2"/>
      <c r="K1163" s="551"/>
      <c r="L1163" s="552"/>
      <c r="M1163" s="5">
        <v>4</v>
      </c>
      <c r="N1163" s="217">
        <v>72</v>
      </c>
      <c r="O1163" s="218">
        <v>44</v>
      </c>
      <c r="P1163" s="218">
        <v>3</v>
      </c>
      <c r="Q1163" s="34">
        <f t="shared" si="3332"/>
        <v>116</v>
      </c>
      <c r="R1163" s="39">
        <f t="shared" si="3333"/>
        <v>0</v>
      </c>
      <c r="S1163" s="521">
        <f t="shared" ref="S1163" si="3346">IF(AND(S1162=I1162,S1162&gt;0.1),1,IF(S1162&gt;I1162,2,0))</f>
        <v>2</v>
      </c>
      <c r="T1163" s="191"/>
      <c r="U1163" s="204">
        <f t="shared" ref="U1163" si="3347">G1166</f>
        <v>962</v>
      </c>
      <c r="V1163" s="205">
        <f t="shared" ref="V1163" si="3348">Q1166</f>
        <v>1002</v>
      </c>
      <c r="W1163" s="204">
        <f t="shared" ref="W1163" si="3349">Q1166</f>
        <v>1002</v>
      </c>
      <c r="X1163" s="205">
        <f t="shared" ref="X1163" si="3350">G1166</f>
        <v>962</v>
      </c>
    </row>
    <row r="1164" spans="1:25" ht="16.5" thickBot="1" x14ac:dyDescent="0.3">
      <c r="A1164" s="553"/>
      <c r="B1164" s="554"/>
      <c r="C1164" s="221" t="s">
        <v>12</v>
      </c>
      <c r="D1164" s="222">
        <v>316</v>
      </c>
      <c r="E1164" s="223">
        <v>134</v>
      </c>
      <c r="F1164" s="223">
        <v>16</v>
      </c>
      <c r="G1164" s="31">
        <f t="shared" ref="G1164:H1164" si="3351">SUM(G1160:G1163)</f>
        <v>450</v>
      </c>
      <c r="H1164" s="30">
        <f t="shared" si="3351"/>
        <v>1</v>
      </c>
      <c r="I1164" s="522">
        <f t="shared" ref="I1164" si="3352">IF(AND(G1164=N1164,G1164&gt;1),1,IF(G1164&gt;N1164,2,0))</f>
        <v>2</v>
      </c>
      <c r="J1164" s="2"/>
      <c r="K1164" s="553"/>
      <c r="L1164" s="554"/>
      <c r="M1164" s="221" t="s">
        <v>12</v>
      </c>
      <c r="N1164" s="222">
        <v>333</v>
      </c>
      <c r="O1164" s="223">
        <v>157</v>
      </c>
      <c r="P1164" s="223">
        <v>15</v>
      </c>
      <c r="Q1164" s="40">
        <f t="shared" ref="Q1164:R1164" si="3353">SUM(Q1160:Q1163)</f>
        <v>490</v>
      </c>
      <c r="R1164" s="30">
        <f t="shared" si="3353"/>
        <v>3</v>
      </c>
      <c r="S1164" s="522">
        <f t="shared" ref="S1164" si="3354">IF(AND(Q1164=X1164,Q1164&gt;1),1,IF(Q1164&gt;X1164,2,0))</f>
        <v>2</v>
      </c>
      <c r="T1164" s="191"/>
    </row>
    <row r="1165" spans="1:25" ht="15.75" thickBot="1" x14ac:dyDescent="0.3">
      <c r="A1165" s="7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191"/>
    </row>
    <row r="1166" spans="1:25" ht="21" thickBot="1" x14ac:dyDescent="0.3">
      <c r="A1166" s="17"/>
      <c r="B1166" s="18"/>
      <c r="C1166" s="19" t="s">
        <v>15</v>
      </c>
      <c r="D1166" s="20">
        <f t="shared" ref="D1166:H1166" si="3355">D1159+D1164</f>
        <v>684</v>
      </c>
      <c r="E1166" s="21">
        <f t="shared" si="3355"/>
        <v>278</v>
      </c>
      <c r="F1166" s="21">
        <f t="shared" si="3355"/>
        <v>22</v>
      </c>
      <c r="G1166" s="22">
        <f t="shared" si="3355"/>
        <v>962</v>
      </c>
      <c r="H1166" s="22">
        <f t="shared" si="3355"/>
        <v>3</v>
      </c>
      <c r="I1166" s="23">
        <f t="shared" ref="I1166" si="3356">I1158+I1163+J1166</f>
        <v>1</v>
      </c>
      <c r="J1166" s="206">
        <f t="shared" ref="J1166" si="3357">IF(AND(G1166=Q1166,G1166&gt;0.1),1,IF(G1166&gt;Q1166,2,0))</f>
        <v>0</v>
      </c>
      <c r="K1166" s="17"/>
      <c r="L1166" s="18"/>
      <c r="M1166" s="24" t="s">
        <v>15</v>
      </c>
      <c r="N1166" s="20">
        <f t="shared" ref="N1166:R1166" si="3358">N1159+N1164</f>
        <v>685</v>
      </c>
      <c r="O1166" s="21">
        <f t="shared" si="3358"/>
        <v>317</v>
      </c>
      <c r="P1166" s="21">
        <f t="shared" si="3358"/>
        <v>18</v>
      </c>
      <c r="Q1166" s="22">
        <f t="shared" si="3358"/>
        <v>1002</v>
      </c>
      <c r="R1166" s="22">
        <f t="shared" si="3358"/>
        <v>5</v>
      </c>
      <c r="S1166" s="25">
        <f t="shared" ref="S1166" si="3359">S1158+S1163+T1166</f>
        <v>5</v>
      </c>
      <c r="T1166" s="206">
        <f t="shared" ref="T1166" si="3360">IF(AND(Q1166=G1166,Q1166&gt;0.1),1,IF(Q1166&gt;G1166,2,0))</f>
        <v>2</v>
      </c>
    </row>
    <row r="1167" spans="1:25" ht="15.75" thickBot="1" x14ac:dyDescent="0.3">
      <c r="A1167" s="7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191"/>
    </row>
    <row r="1168" spans="1:25" ht="21" thickBot="1" x14ac:dyDescent="0.3">
      <c r="A1168" s="109" t="s">
        <v>19</v>
      </c>
      <c r="B1168" s="9" t="s">
        <v>16</v>
      </c>
      <c r="C1168" s="515"/>
      <c r="D1168" s="515"/>
      <c r="E1168" s="515"/>
      <c r="F1168" s="10"/>
      <c r="G1168" s="516" t="s">
        <v>17</v>
      </c>
      <c r="H1168" s="516"/>
      <c r="I1168" s="23">
        <f t="shared" ref="I1168" si="3361">IF(AND(I1166=S1166,I1166&gt;0.1),1,IF(I1166&gt;S1166,2,0))</f>
        <v>0</v>
      </c>
      <c r="J1168" s="12"/>
      <c r="K1168" s="14" t="s">
        <v>19</v>
      </c>
      <c r="L1168" s="9" t="s">
        <v>20</v>
      </c>
      <c r="M1168" s="515"/>
      <c r="N1168" s="515"/>
      <c r="O1168" s="515"/>
      <c r="P1168" s="10"/>
      <c r="Q1168" s="516" t="s">
        <v>17</v>
      </c>
      <c r="R1168" s="516"/>
      <c r="S1168" s="23">
        <f t="shared" ref="S1168" si="3362">IF(AND(S1166=I1166,S1166&gt;0.1),1,IF(S1166&gt;I1166,2,0))</f>
        <v>2</v>
      </c>
      <c r="T1168" s="191"/>
    </row>
    <row r="1170" spans="1:25" ht="15.75" thickBot="1" x14ac:dyDescent="0.3"/>
    <row r="1171" spans="1:25" ht="23.25" x14ac:dyDescent="0.35">
      <c r="A1171" s="6"/>
      <c r="B1171" s="523" t="s">
        <v>18</v>
      </c>
      <c r="C1171" s="523"/>
      <c r="D1171" s="524" t="s">
        <v>0</v>
      </c>
      <c r="E1171" s="524"/>
      <c r="F1171" s="524"/>
      <c r="G1171" s="524"/>
      <c r="H1171" s="524"/>
      <c r="I1171" s="524"/>
      <c r="J1171" s="94">
        <v>54</v>
      </c>
      <c r="K1171" s="190" t="s">
        <v>1</v>
      </c>
      <c r="L1171" s="525" t="s">
        <v>21</v>
      </c>
      <c r="M1171" s="525"/>
      <c r="N1171" s="525"/>
      <c r="O1171" s="526" t="s">
        <v>2</v>
      </c>
      <c r="P1171" s="526"/>
      <c r="Q1171" s="527">
        <v>43251</v>
      </c>
      <c r="R1171" s="528"/>
      <c r="S1171" s="528"/>
      <c r="T1171" s="191"/>
    </row>
    <row r="1172" spans="1:25" ht="24" thickBot="1" x14ac:dyDescent="0.3">
      <c r="A1172" s="7"/>
      <c r="B1172" s="16"/>
      <c r="C1172" s="16"/>
      <c r="D1172" s="15"/>
      <c r="E1172" s="15"/>
      <c r="F1172" s="15"/>
      <c r="G1172" s="15"/>
      <c r="H1172" s="15"/>
      <c r="I1172" s="15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191"/>
    </row>
    <row r="1173" spans="1:25" ht="18.75" thickBot="1" x14ac:dyDescent="0.3">
      <c r="A1173" s="1" t="s">
        <v>3</v>
      </c>
      <c r="B1173" s="535" t="s">
        <v>150</v>
      </c>
      <c r="C1173" s="535"/>
      <c r="D1173" s="535"/>
      <c r="E1173" s="535"/>
      <c r="F1173" s="535"/>
      <c r="G1173" s="535"/>
      <c r="H1173" s="535"/>
      <c r="I1173" s="536"/>
      <c r="J1173" s="537">
        <f t="shared" ref="J1173" si="3363">G1189-Q1189</f>
        <v>19</v>
      </c>
      <c r="K1173" s="11" t="s">
        <v>4</v>
      </c>
      <c r="L1173" s="535" t="s">
        <v>140</v>
      </c>
      <c r="M1173" s="535"/>
      <c r="N1173" s="535"/>
      <c r="O1173" s="535"/>
      <c r="P1173" s="535"/>
      <c r="Q1173" s="535"/>
      <c r="R1173" s="535"/>
      <c r="S1173" s="536"/>
      <c r="T1173" s="191"/>
    </row>
    <row r="1174" spans="1:25" ht="15.75" thickBot="1" x14ac:dyDescent="0.3">
      <c r="A1174" s="7"/>
      <c r="B1174" s="2"/>
      <c r="C1174" s="2"/>
      <c r="D1174" s="2"/>
      <c r="E1174" s="2"/>
      <c r="F1174" s="2"/>
      <c r="G1174" s="2"/>
      <c r="H1174" s="2"/>
      <c r="I1174" s="2"/>
      <c r="J1174" s="538"/>
      <c r="K1174" s="2"/>
      <c r="L1174" s="2"/>
      <c r="M1174" s="2"/>
      <c r="N1174" s="2"/>
      <c r="O1174" s="2"/>
      <c r="P1174" s="2"/>
      <c r="Q1174" s="2"/>
      <c r="R1174" s="2"/>
      <c r="S1174" s="2"/>
      <c r="T1174" s="191"/>
    </row>
    <row r="1175" spans="1:25" x14ac:dyDescent="0.25">
      <c r="A1175" s="540" t="s">
        <v>5</v>
      </c>
      <c r="B1175" s="541"/>
      <c r="C1175" s="542" t="s">
        <v>6</v>
      </c>
      <c r="D1175" s="544" t="s">
        <v>7</v>
      </c>
      <c r="E1175" s="545"/>
      <c r="F1175" s="545"/>
      <c r="G1175" s="546"/>
      <c r="H1175" s="544" t="s">
        <v>8</v>
      </c>
      <c r="I1175" s="546"/>
      <c r="J1175" s="538"/>
      <c r="K1175" s="540" t="s">
        <v>5</v>
      </c>
      <c r="L1175" s="541"/>
      <c r="M1175" s="542" t="s">
        <v>6</v>
      </c>
      <c r="N1175" s="544" t="s">
        <v>7</v>
      </c>
      <c r="O1175" s="545"/>
      <c r="P1175" s="545"/>
      <c r="Q1175" s="546"/>
      <c r="R1175" s="544" t="s">
        <v>8</v>
      </c>
      <c r="S1175" s="546"/>
      <c r="T1175" s="191"/>
    </row>
    <row r="1176" spans="1:25" ht="15.75" thickBot="1" x14ac:dyDescent="0.3">
      <c r="A1176" s="547"/>
      <c r="B1176" s="548"/>
      <c r="C1176" s="543"/>
      <c r="D1176" s="110" t="s">
        <v>9</v>
      </c>
      <c r="E1176" s="111" t="s">
        <v>10</v>
      </c>
      <c r="F1176" s="111" t="s">
        <v>11</v>
      </c>
      <c r="G1176" s="112" t="s">
        <v>12</v>
      </c>
      <c r="H1176" s="113" t="s">
        <v>13</v>
      </c>
      <c r="I1176" s="114" t="s">
        <v>14</v>
      </c>
      <c r="J1176" s="539"/>
      <c r="K1176" s="547"/>
      <c r="L1176" s="548"/>
      <c r="M1176" s="543"/>
      <c r="N1176" s="110" t="s">
        <v>9</v>
      </c>
      <c r="O1176" s="111" t="s">
        <v>10</v>
      </c>
      <c r="P1176" s="111" t="s">
        <v>11</v>
      </c>
      <c r="Q1176" s="112" t="s">
        <v>12</v>
      </c>
      <c r="R1176" s="113" t="s">
        <v>13</v>
      </c>
      <c r="S1176" s="114" t="s">
        <v>14</v>
      </c>
      <c r="T1176" s="191"/>
    </row>
    <row r="1177" spans="1:25" ht="15.75" thickBot="1" x14ac:dyDescent="0.3">
      <c r="A1177" s="7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191"/>
    </row>
    <row r="1178" spans="1:25" x14ac:dyDescent="0.25">
      <c r="A1178" s="555" t="s">
        <v>192</v>
      </c>
      <c r="B1178" s="556"/>
      <c r="C1178" s="3">
        <v>1</v>
      </c>
      <c r="D1178" s="213">
        <v>69</v>
      </c>
      <c r="E1178" s="214">
        <v>36</v>
      </c>
      <c r="F1178" s="214">
        <v>2</v>
      </c>
      <c r="G1178" s="32">
        <f t="shared" ref="G1178:G1181" si="3364">D1178+E1178</f>
        <v>105</v>
      </c>
      <c r="H1178" s="33">
        <f t="shared" ref="H1178:H1181" si="3365">IF(AND(G1178=Q1178,G1178&gt;1),0.5,IF(G1178&gt;Q1178,1,0))</f>
        <v>0</v>
      </c>
      <c r="I1178" s="8"/>
      <c r="J1178" s="2"/>
      <c r="K1178" s="555" t="s">
        <v>220</v>
      </c>
      <c r="L1178" s="556"/>
      <c r="M1178" s="3">
        <v>1</v>
      </c>
      <c r="N1178" s="213">
        <v>86</v>
      </c>
      <c r="O1178" s="214">
        <v>41</v>
      </c>
      <c r="P1178" s="214">
        <v>1</v>
      </c>
      <c r="Q1178" s="32">
        <f t="shared" ref="Q1178" si="3366">SUM(N1178:O1178)</f>
        <v>127</v>
      </c>
      <c r="R1178" s="33">
        <f t="shared" ref="R1178:R1181" si="3367">IF(AND(Q1178=G1178,Q1178&gt;1),0.5,IF(Q1178&gt;G1178,1,0))</f>
        <v>1</v>
      </c>
      <c r="S1178" s="8"/>
      <c r="U1178" s="195" t="s">
        <v>124</v>
      </c>
      <c r="V1178" s="195">
        <f t="shared" ref="V1178" si="3368">G1178</f>
        <v>105</v>
      </c>
      <c r="W1178" s="195">
        <f t="shared" ref="W1178" si="3369">G1179</f>
        <v>148</v>
      </c>
      <c r="X1178" s="195">
        <f t="shared" ref="X1178" si="3370">G1180</f>
        <v>141</v>
      </c>
      <c r="Y1178" s="195">
        <f t="shared" ref="Y1178" si="3371">G1181</f>
        <v>117</v>
      </c>
    </row>
    <row r="1179" spans="1:25" x14ac:dyDescent="0.25">
      <c r="A1179" s="557"/>
      <c r="B1179" s="558"/>
      <c r="C1179" s="4">
        <v>2</v>
      </c>
      <c r="D1179" s="215">
        <v>95</v>
      </c>
      <c r="E1179" s="216">
        <v>53</v>
      </c>
      <c r="F1179" s="216">
        <v>0</v>
      </c>
      <c r="G1179" s="34">
        <f t="shared" si="3364"/>
        <v>148</v>
      </c>
      <c r="H1179" s="35">
        <f t="shared" si="3365"/>
        <v>1</v>
      </c>
      <c r="I1179" s="8"/>
      <c r="J1179" s="2"/>
      <c r="K1179" s="557"/>
      <c r="L1179" s="558"/>
      <c r="M1179" s="4">
        <v>2</v>
      </c>
      <c r="N1179" s="215">
        <v>80</v>
      </c>
      <c r="O1179" s="216">
        <v>45</v>
      </c>
      <c r="P1179" s="216">
        <v>3</v>
      </c>
      <c r="Q1179" s="34">
        <f t="shared" ref="Q1179:Q1181" si="3372">SUM(N1179:O1179)</f>
        <v>125</v>
      </c>
      <c r="R1179" s="35">
        <f t="shared" si="3367"/>
        <v>0</v>
      </c>
      <c r="S1179" s="8"/>
      <c r="U1179" s="195" t="s">
        <v>125</v>
      </c>
      <c r="V1179" s="195">
        <f t="shared" ref="V1179" si="3373">G1183</f>
        <v>117</v>
      </c>
      <c r="W1179" s="195">
        <f t="shared" ref="W1179" si="3374">G1184</f>
        <v>121</v>
      </c>
      <c r="X1179" s="195">
        <f t="shared" ref="X1179" si="3375">G1185</f>
        <v>135</v>
      </c>
      <c r="Y1179" s="195">
        <f t="shared" ref="Y1179" si="3376">G1186</f>
        <v>130</v>
      </c>
    </row>
    <row r="1180" spans="1:25" ht="15.75" thickBot="1" x14ac:dyDescent="0.3">
      <c r="A1180" s="549" t="s">
        <v>193</v>
      </c>
      <c r="B1180" s="550"/>
      <c r="C1180" s="4">
        <v>3</v>
      </c>
      <c r="D1180" s="215">
        <v>87</v>
      </c>
      <c r="E1180" s="216">
        <v>54</v>
      </c>
      <c r="F1180" s="216">
        <v>1</v>
      </c>
      <c r="G1180" s="34">
        <f t="shared" si="3364"/>
        <v>141</v>
      </c>
      <c r="H1180" s="35">
        <f t="shared" si="3365"/>
        <v>1</v>
      </c>
      <c r="I1180" s="13">
        <f t="shared" ref="I1180" si="3377">H1182*1000+G1182</f>
        <v>2511</v>
      </c>
      <c r="J1180" s="2"/>
      <c r="K1180" s="549" t="s">
        <v>221</v>
      </c>
      <c r="L1180" s="550"/>
      <c r="M1180" s="4">
        <v>3</v>
      </c>
      <c r="N1180" s="215">
        <v>84</v>
      </c>
      <c r="O1180" s="216">
        <v>34</v>
      </c>
      <c r="P1180" s="216">
        <v>4</v>
      </c>
      <c r="Q1180" s="34">
        <f t="shared" si="3372"/>
        <v>118</v>
      </c>
      <c r="R1180" s="35">
        <f t="shared" si="3367"/>
        <v>0</v>
      </c>
      <c r="S1180" s="13">
        <f t="shared" ref="S1180" si="3378">R1182*1000+Q1182</f>
        <v>2505</v>
      </c>
      <c r="T1180" s="191"/>
      <c r="U1180" s="195" t="s">
        <v>126</v>
      </c>
      <c r="V1180" s="195">
        <f t="shared" ref="V1180" si="3379">Q1178</f>
        <v>127</v>
      </c>
      <c r="W1180" s="195">
        <f t="shared" ref="W1180" si="3380">Q1179</f>
        <v>125</v>
      </c>
      <c r="X1180" s="195">
        <f t="shared" ref="X1180" si="3381">Q1180</f>
        <v>118</v>
      </c>
      <c r="Y1180" s="195">
        <f t="shared" ref="Y1180" si="3382">Q1181</f>
        <v>135</v>
      </c>
    </row>
    <row r="1181" spans="1:25" x14ac:dyDescent="0.25">
      <c r="A1181" s="551"/>
      <c r="B1181" s="552"/>
      <c r="C1181" s="5">
        <v>4</v>
      </c>
      <c r="D1181" s="217">
        <v>85</v>
      </c>
      <c r="E1181" s="218">
        <v>32</v>
      </c>
      <c r="F1181" s="218">
        <v>3</v>
      </c>
      <c r="G1181" s="36">
        <f t="shared" si="3364"/>
        <v>117</v>
      </c>
      <c r="H1181" s="35">
        <f t="shared" si="3365"/>
        <v>0</v>
      </c>
      <c r="I1181" s="521">
        <f t="shared" ref="I1181" si="3383">IF(AND(I1180=S1180,I1180&gt;0.1),1,IF(I1180&gt;S1180,2,0))</f>
        <v>2</v>
      </c>
      <c r="J1181" s="2"/>
      <c r="K1181" s="551"/>
      <c r="L1181" s="552"/>
      <c r="M1181" s="5">
        <v>4</v>
      </c>
      <c r="N1181" s="217">
        <v>94</v>
      </c>
      <c r="O1181" s="218">
        <v>41</v>
      </c>
      <c r="P1181" s="218">
        <v>0</v>
      </c>
      <c r="Q1181" s="34">
        <f t="shared" si="3372"/>
        <v>135</v>
      </c>
      <c r="R1181" s="39">
        <f t="shared" si="3367"/>
        <v>1</v>
      </c>
      <c r="S1181" s="521">
        <f t="shared" ref="S1181" si="3384">IF(AND(S1180=I1180,S1180&gt;0.1),1,IF(S1180&gt;I1180,2,0))</f>
        <v>0</v>
      </c>
      <c r="T1181" s="191"/>
      <c r="U1181" s="195" t="s">
        <v>127</v>
      </c>
      <c r="V1181" s="195">
        <f t="shared" ref="V1181" si="3385">Q1183</f>
        <v>122</v>
      </c>
      <c r="W1181" s="195">
        <f t="shared" ref="W1181" si="3386">Q1184</f>
        <v>130</v>
      </c>
      <c r="X1181" s="195">
        <f t="shared" ref="X1181" si="3387">Q1185</f>
        <v>109</v>
      </c>
      <c r="Y1181" s="195">
        <f t="shared" ref="Y1181" si="3388">Q1186</f>
        <v>129</v>
      </c>
    </row>
    <row r="1182" spans="1:25" ht="16.5" thickBot="1" x14ac:dyDescent="0.3">
      <c r="A1182" s="553"/>
      <c r="B1182" s="554"/>
      <c r="C1182" s="221" t="s">
        <v>12</v>
      </c>
      <c r="D1182" s="222">
        <v>336</v>
      </c>
      <c r="E1182" s="223">
        <v>175</v>
      </c>
      <c r="F1182" s="223">
        <v>6</v>
      </c>
      <c r="G1182" s="29">
        <f t="shared" ref="G1182:H1182" si="3389">SUM(G1178:G1181)</f>
        <v>511</v>
      </c>
      <c r="H1182" s="30">
        <f t="shared" si="3389"/>
        <v>2</v>
      </c>
      <c r="I1182" s="522">
        <f t="shared" ref="I1182" si="3390">IF(AND(G1182=N1182,G1182&gt;1),1,IF(G1182&gt;N1182,2,0))</f>
        <v>2</v>
      </c>
      <c r="J1182" s="2"/>
      <c r="K1182" s="553"/>
      <c r="L1182" s="554"/>
      <c r="M1182" s="221" t="s">
        <v>12</v>
      </c>
      <c r="N1182" s="222">
        <v>344</v>
      </c>
      <c r="O1182" s="223">
        <v>161</v>
      </c>
      <c r="P1182" s="223">
        <v>8</v>
      </c>
      <c r="Q1182" s="31">
        <f t="shared" ref="Q1182:R1182" si="3391">SUM(Q1178:Q1181)</f>
        <v>505</v>
      </c>
      <c r="R1182" s="30">
        <f t="shared" si="3391"/>
        <v>2</v>
      </c>
      <c r="S1182" s="522">
        <f t="shared" ref="S1182" si="3392">IF(AND(Q1182=J1182,Q1182&gt;1),1,IF(Q1182&gt;J1182,2,0))</f>
        <v>2</v>
      </c>
      <c r="T1182" s="191"/>
    </row>
    <row r="1183" spans="1:25" x14ac:dyDescent="0.25">
      <c r="A1183" s="555" t="s">
        <v>194</v>
      </c>
      <c r="B1183" s="556"/>
      <c r="C1183" s="3">
        <v>1</v>
      </c>
      <c r="D1183" s="213">
        <v>84</v>
      </c>
      <c r="E1183" s="214">
        <v>33</v>
      </c>
      <c r="F1183" s="214">
        <v>1</v>
      </c>
      <c r="G1183" s="37">
        <f t="shared" ref="G1183" si="3393">SUM(D1183:E1183)</f>
        <v>117</v>
      </c>
      <c r="H1183" s="33">
        <f t="shared" ref="H1183:H1186" si="3394">IF(AND(G1183=Q1183,G1183&gt;1),0.5,IF(G1183&gt;Q1183,1,0))</f>
        <v>0</v>
      </c>
      <c r="I1183" s="8"/>
      <c r="J1183" s="2"/>
      <c r="K1183" s="555" t="s">
        <v>222</v>
      </c>
      <c r="L1183" s="556"/>
      <c r="M1183" s="3">
        <v>1</v>
      </c>
      <c r="N1183" s="213">
        <v>80</v>
      </c>
      <c r="O1183" s="214">
        <v>42</v>
      </c>
      <c r="P1183" s="214">
        <v>3</v>
      </c>
      <c r="Q1183" s="32">
        <f t="shared" ref="Q1183:Q1186" si="3395">N1183+O1183</f>
        <v>122</v>
      </c>
      <c r="R1183" s="33">
        <f t="shared" ref="R1183:R1186" si="3396">IF(AND(Q1183=G1183,Q1183&gt;1),0.5,IF(Q1183&gt;G1183,1,0))</f>
        <v>1</v>
      </c>
      <c r="S1183" s="8"/>
      <c r="T1183" s="191"/>
      <c r="U1183" s="200" t="s">
        <v>92</v>
      </c>
      <c r="V1183" s="201" t="s">
        <v>93</v>
      </c>
      <c r="W1183" s="200" t="s">
        <v>93</v>
      </c>
      <c r="X1183" s="201" t="s">
        <v>92</v>
      </c>
    </row>
    <row r="1184" spans="1:25" x14ac:dyDescent="0.25">
      <c r="A1184" s="557"/>
      <c r="B1184" s="558"/>
      <c r="C1184" s="4">
        <v>2</v>
      </c>
      <c r="D1184" s="215">
        <v>92</v>
      </c>
      <c r="E1184" s="216">
        <v>29</v>
      </c>
      <c r="F1184" s="216">
        <v>1</v>
      </c>
      <c r="G1184" s="34">
        <f t="shared" ref="G1184:G1186" si="3397">SUM(D1184:E1184)</f>
        <v>121</v>
      </c>
      <c r="H1184" s="35">
        <f t="shared" si="3394"/>
        <v>0</v>
      </c>
      <c r="I1184" s="8"/>
      <c r="J1184" s="2"/>
      <c r="K1184" s="557"/>
      <c r="L1184" s="558"/>
      <c r="M1184" s="4">
        <v>2</v>
      </c>
      <c r="N1184" s="215">
        <v>95</v>
      </c>
      <c r="O1184" s="216">
        <v>35</v>
      </c>
      <c r="P1184" s="216">
        <v>4</v>
      </c>
      <c r="Q1184" s="34">
        <f t="shared" si="3395"/>
        <v>130</v>
      </c>
      <c r="R1184" s="35">
        <f t="shared" si="3396"/>
        <v>1</v>
      </c>
      <c r="S1184" s="8"/>
      <c r="T1184" s="191"/>
      <c r="U1184" s="202">
        <f t="shared" ref="U1184" si="3398">I1189</f>
        <v>6</v>
      </c>
      <c r="V1184" s="203">
        <f t="shared" ref="V1184" si="3399">S1189</f>
        <v>0</v>
      </c>
      <c r="W1184" s="202">
        <f t="shared" ref="W1184" si="3400">S1189</f>
        <v>0</v>
      </c>
      <c r="X1184" s="203">
        <f t="shared" ref="X1184" si="3401">I1189</f>
        <v>6</v>
      </c>
    </row>
    <row r="1185" spans="1:25" ht="15.75" thickBot="1" x14ac:dyDescent="0.3">
      <c r="A1185" s="549" t="s">
        <v>195</v>
      </c>
      <c r="B1185" s="550"/>
      <c r="C1185" s="4">
        <v>3</v>
      </c>
      <c r="D1185" s="215">
        <v>91</v>
      </c>
      <c r="E1185" s="216">
        <v>44</v>
      </c>
      <c r="F1185" s="216">
        <v>1</v>
      </c>
      <c r="G1185" s="34">
        <f t="shared" si="3397"/>
        <v>135</v>
      </c>
      <c r="H1185" s="35">
        <f t="shared" si="3394"/>
        <v>1</v>
      </c>
      <c r="I1185" s="13">
        <f t="shared" ref="I1185" si="3402">H1187*1000+G1187</f>
        <v>2503</v>
      </c>
      <c r="J1185" s="2"/>
      <c r="K1185" s="549" t="s">
        <v>223</v>
      </c>
      <c r="L1185" s="550"/>
      <c r="M1185" s="4">
        <v>3</v>
      </c>
      <c r="N1185" s="215">
        <v>83</v>
      </c>
      <c r="O1185" s="216">
        <v>26</v>
      </c>
      <c r="P1185" s="216">
        <v>3</v>
      </c>
      <c r="Q1185" s="34">
        <f t="shared" si="3395"/>
        <v>109</v>
      </c>
      <c r="R1185" s="35">
        <f t="shared" si="3396"/>
        <v>0</v>
      </c>
      <c r="S1185" s="13">
        <f t="shared" ref="S1185" si="3403">R1187*1000+Q1187</f>
        <v>2490</v>
      </c>
      <c r="T1185" s="191"/>
      <c r="U1185" s="202">
        <f t="shared" ref="U1185" si="3404">H1189</f>
        <v>4</v>
      </c>
      <c r="V1185" s="203">
        <f t="shared" ref="V1185" si="3405">R1189</f>
        <v>4</v>
      </c>
      <c r="W1185" s="202">
        <f t="shared" ref="W1185" si="3406">R1189</f>
        <v>4</v>
      </c>
      <c r="X1185" s="203">
        <f t="shared" ref="X1185" si="3407">H1189</f>
        <v>4</v>
      </c>
    </row>
    <row r="1186" spans="1:25" x14ac:dyDescent="0.25">
      <c r="A1186" s="551"/>
      <c r="B1186" s="552"/>
      <c r="C1186" s="5">
        <v>4</v>
      </c>
      <c r="D1186" s="217">
        <v>87</v>
      </c>
      <c r="E1186" s="218">
        <v>43</v>
      </c>
      <c r="F1186" s="218">
        <v>0</v>
      </c>
      <c r="G1186" s="38">
        <f t="shared" si="3397"/>
        <v>130</v>
      </c>
      <c r="H1186" s="35">
        <f t="shared" si="3394"/>
        <v>1</v>
      </c>
      <c r="I1186" s="521">
        <f t="shared" ref="I1186" si="3408">IF(AND(I1185=S1185,I1185&gt;0.1),1,IF(I1185&gt;S1185,2,0))</f>
        <v>2</v>
      </c>
      <c r="J1186" s="2"/>
      <c r="K1186" s="551"/>
      <c r="L1186" s="552"/>
      <c r="M1186" s="5">
        <v>4</v>
      </c>
      <c r="N1186" s="217">
        <v>85</v>
      </c>
      <c r="O1186" s="218">
        <v>44</v>
      </c>
      <c r="P1186" s="218">
        <v>1</v>
      </c>
      <c r="Q1186" s="34">
        <f t="shared" si="3395"/>
        <v>129</v>
      </c>
      <c r="R1186" s="39">
        <f t="shared" si="3396"/>
        <v>0</v>
      </c>
      <c r="S1186" s="521">
        <f t="shared" ref="S1186" si="3409">IF(AND(S1185=I1185,S1185&gt;0.1),1,IF(S1185&gt;I1185,2,0))</f>
        <v>0</v>
      </c>
      <c r="T1186" s="191"/>
      <c r="U1186" s="204">
        <f t="shared" ref="U1186" si="3410">G1189</f>
        <v>1014</v>
      </c>
      <c r="V1186" s="205">
        <f t="shared" ref="V1186" si="3411">Q1189</f>
        <v>995</v>
      </c>
      <c r="W1186" s="204">
        <f t="shared" ref="W1186" si="3412">Q1189</f>
        <v>995</v>
      </c>
      <c r="X1186" s="205">
        <f t="shared" ref="X1186" si="3413">G1189</f>
        <v>1014</v>
      </c>
    </row>
    <row r="1187" spans="1:25" ht="16.5" thickBot="1" x14ac:dyDescent="0.3">
      <c r="A1187" s="553"/>
      <c r="B1187" s="554"/>
      <c r="C1187" s="221" t="s">
        <v>12</v>
      </c>
      <c r="D1187" s="222">
        <v>354</v>
      </c>
      <c r="E1187" s="223">
        <v>149</v>
      </c>
      <c r="F1187" s="223">
        <v>3</v>
      </c>
      <c r="G1187" s="31">
        <f t="shared" ref="G1187:H1187" si="3414">SUM(G1183:G1186)</f>
        <v>503</v>
      </c>
      <c r="H1187" s="30">
        <f t="shared" si="3414"/>
        <v>2</v>
      </c>
      <c r="I1187" s="522">
        <f t="shared" ref="I1187" si="3415">IF(AND(G1187=N1187,G1187&gt;1),1,IF(G1187&gt;N1187,2,0))</f>
        <v>2</v>
      </c>
      <c r="J1187" s="2"/>
      <c r="K1187" s="553"/>
      <c r="L1187" s="554"/>
      <c r="M1187" s="221" t="s">
        <v>12</v>
      </c>
      <c r="N1187" s="222">
        <v>343</v>
      </c>
      <c r="O1187" s="223">
        <v>147</v>
      </c>
      <c r="P1187" s="223">
        <v>11</v>
      </c>
      <c r="Q1187" s="40">
        <f t="shared" ref="Q1187:R1187" si="3416">SUM(Q1183:Q1186)</f>
        <v>490</v>
      </c>
      <c r="R1187" s="30">
        <f t="shared" si="3416"/>
        <v>2</v>
      </c>
      <c r="S1187" s="522">
        <f t="shared" ref="S1187" si="3417">IF(AND(Q1187=X1187,Q1187&gt;1),1,IF(Q1187&gt;X1187,2,0))</f>
        <v>2</v>
      </c>
      <c r="T1187" s="191"/>
    </row>
    <row r="1188" spans="1:25" ht="15.75" thickBot="1" x14ac:dyDescent="0.3">
      <c r="A1188" s="7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191"/>
    </row>
    <row r="1189" spans="1:25" ht="21" thickBot="1" x14ac:dyDescent="0.3">
      <c r="A1189" s="17"/>
      <c r="B1189" s="18"/>
      <c r="C1189" s="19" t="s">
        <v>15</v>
      </c>
      <c r="D1189" s="20">
        <f t="shared" ref="D1189:H1189" si="3418">D1182+D1187</f>
        <v>690</v>
      </c>
      <c r="E1189" s="21">
        <f t="shared" si="3418"/>
        <v>324</v>
      </c>
      <c r="F1189" s="21">
        <f t="shared" si="3418"/>
        <v>9</v>
      </c>
      <c r="G1189" s="22">
        <f t="shared" si="3418"/>
        <v>1014</v>
      </c>
      <c r="H1189" s="22">
        <f t="shared" si="3418"/>
        <v>4</v>
      </c>
      <c r="I1189" s="23">
        <f t="shared" ref="I1189" si="3419">I1181+I1186+J1189</f>
        <v>6</v>
      </c>
      <c r="J1189" s="206">
        <f t="shared" ref="J1189" si="3420">IF(AND(G1189=Q1189,G1189&gt;0.1),1,IF(G1189&gt;Q1189,2,0))</f>
        <v>2</v>
      </c>
      <c r="K1189" s="17"/>
      <c r="L1189" s="18"/>
      <c r="M1189" s="24" t="s">
        <v>15</v>
      </c>
      <c r="N1189" s="20">
        <f t="shared" ref="N1189:R1189" si="3421">N1182+N1187</f>
        <v>687</v>
      </c>
      <c r="O1189" s="21">
        <f t="shared" si="3421"/>
        <v>308</v>
      </c>
      <c r="P1189" s="21">
        <f t="shared" si="3421"/>
        <v>19</v>
      </c>
      <c r="Q1189" s="22">
        <f t="shared" si="3421"/>
        <v>995</v>
      </c>
      <c r="R1189" s="22">
        <f t="shared" si="3421"/>
        <v>4</v>
      </c>
      <c r="S1189" s="25">
        <f t="shared" ref="S1189" si="3422">S1181+S1186+T1189</f>
        <v>0</v>
      </c>
      <c r="T1189" s="206">
        <f t="shared" ref="T1189" si="3423">IF(AND(Q1189=G1189,Q1189&gt;0.1),1,IF(Q1189&gt;G1189,2,0))</f>
        <v>0</v>
      </c>
    </row>
    <row r="1190" spans="1:25" ht="15.75" thickBot="1" x14ac:dyDescent="0.3">
      <c r="A1190" s="7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191"/>
    </row>
    <row r="1191" spans="1:25" ht="21" thickBot="1" x14ac:dyDescent="0.3">
      <c r="A1191" s="109" t="s">
        <v>19</v>
      </c>
      <c r="B1191" s="9" t="s">
        <v>16</v>
      </c>
      <c r="C1191" s="515"/>
      <c r="D1191" s="515"/>
      <c r="E1191" s="515"/>
      <c r="F1191" s="10"/>
      <c r="G1191" s="516" t="s">
        <v>17</v>
      </c>
      <c r="H1191" s="516"/>
      <c r="I1191" s="23">
        <f t="shared" ref="I1191" si="3424">IF(AND(I1189=S1189,I1189&gt;0.1),1,IF(I1189&gt;S1189,2,0))</f>
        <v>2</v>
      </c>
      <c r="J1191" s="12"/>
      <c r="K1191" s="14" t="s">
        <v>19</v>
      </c>
      <c r="L1191" s="9" t="s">
        <v>20</v>
      </c>
      <c r="M1191" s="515"/>
      <c r="N1191" s="515"/>
      <c r="O1191" s="515"/>
      <c r="P1191" s="10"/>
      <c r="Q1191" s="516" t="s">
        <v>17</v>
      </c>
      <c r="R1191" s="516"/>
      <c r="S1191" s="23">
        <f t="shared" ref="S1191" si="3425">IF(AND(S1189=I1189,S1189&gt;0.1),1,IF(S1189&gt;I1189,2,0))</f>
        <v>0</v>
      </c>
      <c r="T1191" s="191"/>
    </row>
    <row r="1192" spans="1:25" ht="23.25" x14ac:dyDescent="0.35">
      <c r="A1192" s="6"/>
      <c r="B1192" s="523" t="s">
        <v>18</v>
      </c>
      <c r="C1192" s="523"/>
      <c r="D1192" s="524" t="s">
        <v>0</v>
      </c>
      <c r="E1192" s="524"/>
      <c r="F1192" s="524"/>
      <c r="G1192" s="524"/>
      <c r="H1192" s="524"/>
      <c r="I1192" s="524"/>
      <c r="J1192" s="94">
        <v>55</v>
      </c>
      <c r="K1192" s="190" t="s">
        <v>1</v>
      </c>
      <c r="L1192" s="525" t="s">
        <v>21</v>
      </c>
      <c r="M1192" s="525"/>
      <c r="N1192" s="525"/>
      <c r="O1192" s="526" t="s">
        <v>2</v>
      </c>
      <c r="P1192" s="526"/>
      <c r="Q1192" s="527">
        <v>43411</v>
      </c>
      <c r="R1192" s="528"/>
      <c r="S1192" s="528"/>
      <c r="T1192" s="191"/>
    </row>
    <row r="1193" spans="1:25" ht="24" thickBot="1" x14ac:dyDescent="0.3">
      <c r="A1193" s="7"/>
      <c r="B1193" s="16"/>
      <c r="C1193" s="16"/>
      <c r="D1193" s="15"/>
      <c r="E1193" s="15"/>
      <c r="F1193" s="15"/>
      <c r="G1193" s="15"/>
      <c r="H1193" s="15"/>
      <c r="I1193" s="15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191"/>
    </row>
    <row r="1194" spans="1:25" ht="18.75" thickBot="1" x14ac:dyDescent="0.3">
      <c r="A1194" s="1" t="s">
        <v>3</v>
      </c>
      <c r="B1194" s="535" t="s">
        <v>143</v>
      </c>
      <c r="C1194" s="535"/>
      <c r="D1194" s="535"/>
      <c r="E1194" s="535"/>
      <c r="F1194" s="535"/>
      <c r="G1194" s="535"/>
      <c r="H1194" s="535"/>
      <c r="I1194" s="536"/>
      <c r="J1194" s="537">
        <f t="shared" ref="J1194" si="3426">G1210-Q1210</f>
        <v>-152</v>
      </c>
      <c r="K1194" s="11" t="s">
        <v>4</v>
      </c>
      <c r="L1194" s="535" t="s">
        <v>169</v>
      </c>
      <c r="M1194" s="535"/>
      <c r="N1194" s="535"/>
      <c r="O1194" s="535"/>
      <c r="P1194" s="535"/>
      <c r="Q1194" s="535"/>
      <c r="R1194" s="535"/>
      <c r="S1194" s="536"/>
      <c r="T1194" s="191"/>
    </row>
    <row r="1195" spans="1:25" ht="15.75" thickBot="1" x14ac:dyDescent="0.3">
      <c r="A1195" s="7"/>
      <c r="B1195" s="2"/>
      <c r="C1195" s="2"/>
      <c r="D1195" s="2"/>
      <c r="E1195" s="2"/>
      <c r="F1195" s="2"/>
      <c r="G1195" s="2"/>
      <c r="H1195" s="2"/>
      <c r="I1195" s="2"/>
      <c r="J1195" s="538"/>
      <c r="K1195" s="2"/>
      <c r="L1195" s="2"/>
      <c r="M1195" s="2"/>
      <c r="N1195" s="2"/>
      <c r="O1195" s="2"/>
      <c r="P1195" s="2"/>
      <c r="Q1195" s="2"/>
      <c r="R1195" s="2"/>
      <c r="S1195" s="2"/>
      <c r="T1195" s="191"/>
    </row>
    <row r="1196" spans="1:25" x14ac:dyDescent="0.25">
      <c r="A1196" s="540" t="s">
        <v>5</v>
      </c>
      <c r="B1196" s="541"/>
      <c r="C1196" s="542" t="s">
        <v>6</v>
      </c>
      <c r="D1196" s="544" t="s">
        <v>7</v>
      </c>
      <c r="E1196" s="545"/>
      <c r="F1196" s="545"/>
      <c r="G1196" s="546"/>
      <c r="H1196" s="544" t="s">
        <v>8</v>
      </c>
      <c r="I1196" s="546"/>
      <c r="J1196" s="538"/>
      <c r="K1196" s="540" t="s">
        <v>5</v>
      </c>
      <c r="L1196" s="541"/>
      <c r="M1196" s="542" t="s">
        <v>6</v>
      </c>
      <c r="N1196" s="544" t="s">
        <v>7</v>
      </c>
      <c r="O1196" s="545"/>
      <c r="P1196" s="545"/>
      <c r="Q1196" s="546"/>
      <c r="R1196" s="544" t="s">
        <v>8</v>
      </c>
      <c r="S1196" s="546"/>
      <c r="T1196" s="191"/>
    </row>
    <row r="1197" spans="1:25" ht="15.75" thickBot="1" x14ac:dyDescent="0.3">
      <c r="A1197" s="547"/>
      <c r="B1197" s="548"/>
      <c r="C1197" s="543"/>
      <c r="D1197" s="110" t="s">
        <v>9</v>
      </c>
      <c r="E1197" s="111" t="s">
        <v>10</v>
      </c>
      <c r="F1197" s="111" t="s">
        <v>11</v>
      </c>
      <c r="G1197" s="112" t="s">
        <v>12</v>
      </c>
      <c r="H1197" s="113" t="s">
        <v>13</v>
      </c>
      <c r="I1197" s="114" t="s">
        <v>14</v>
      </c>
      <c r="J1197" s="539"/>
      <c r="K1197" s="547"/>
      <c r="L1197" s="548"/>
      <c r="M1197" s="543"/>
      <c r="N1197" s="110" t="s">
        <v>9</v>
      </c>
      <c r="O1197" s="111" t="s">
        <v>10</v>
      </c>
      <c r="P1197" s="111" t="s">
        <v>11</v>
      </c>
      <c r="Q1197" s="112" t="s">
        <v>12</v>
      </c>
      <c r="R1197" s="113" t="s">
        <v>13</v>
      </c>
      <c r="S1197" s="114" t="s">
        <v>14</v>
      </c>
      <c r="T1197" s="191"/>
    </row>
    <row r="1198" spans="1:25" ht="15.75" thickBot="1" x14ac:dyDescent="0.3">
      <c r="A1198" s="7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191"/>
    </row>
    <row r="1199" spans="1:25" x14ac:dyDescent="0.25">
      <c r="A1199" s="531" t="s">
        <v>212</v>
      </c>
      <c r="B1199" s="532"/>
      <c r="C1199" s="3"/>
      <c r="D1199" s="207">
        <v>70</v>
      </c>
      <c r="E1199" s="208">
        <v>36</v>
      </c>
      <c r="F1199" s="194">
        <v>6</v>
      </c>
      <c r="G1199" s="32">
        <f t="shared" ref="G1199:G1202" si="3427">D1199+E1199</f>
        <v>106</v>
      </c>
      <c r="H1199" s="33">
        <f t="shared" ref="H1199:H1202" si="3428">IF(AND(G1199=Q1199,G1199&gt;1),0.5,IF(G1199&gt;Q1199,1,0))</f>
        <v>0</v>
      </c>
      <c r="I1199" s="8"/>
      <c r="J1199" s="2"/>
      <c r="K1199" s="531" t="s">
        <v>196</v>
      </c>
      <c r="L1199" s="532"/>
      <c r="M1199" s="3"/>
      <c r="N1199" s="207">
        <v>89</v>
      </c>
      <c r="O1199" s="208">
        <v>42</v>
      </c>
      <c r="P1199" s="194">
        <v>3</v>
      </c>
      <c r="Q1199" s="32">
        <f t="shared" ref="Q1199" si="3429">SUM(N1199:O1199)</f>
        <v>131</v>
      </c>
      <c r="R1199" s="33">
        <f t="shared" ref="R1199:R1202" si="3430">IF(AND(Q1199=G1199,Q1199&gt;1),0.5,IF(Q1199&gt;G1199,1,0))</f>
        <v>1</v>
      </c>
      <c r="S1199" s="8"/>
      <c r="U1199" s="195" t="s">
        <v>124</v>
      </c>
      <c r="V1199" s="195">
        <f t="shared" ref="V1199" si="3431">G1199</f>
        <v>106</v>
      </c>
      <c r="W1199" s="195">
        <f t="shared" ref="W1199" si="3432">G1200</f>
        <v>117</v>
      </c>
      <c r="X1199" s="195">
        <f t="shared" ref="X1199" si="3433">G1201</f>
        <v>111</v>
      </c>
      <c r="Y1199" s="195">
        <f t="shared" ref="Y1199" si="3434">G1202</f>
        <v>104</v>
      </c>
    </row>
    <row r="1200" spans="1:25" x14ac:dyDescent="0.25">
      <c r="A1200" s="533"/>
      <c r="B1200" s="534"/>
      <c r="C1200" s="4"/>
      <c r="D1200" s="209">
        <v>81</v>
      </c>
      <c r="E1200" s="197">
        <v>36</v>
      </c>
      <c r="F1200" s="210">
        <v>4</v>
      </c>
      <c r="G1200" s="34">
        <f t="shared" si="3427"/>
        <v>117</v>
      </c>
      <c r="H1200" s="35">
        <f t="shared" si="3428"/>
        <v>0</v>
      </c>
      <c r="I1200" s="8"/>
      <c r="J1200" s="2"/>
      <c r="K1200" s="533"/>
      <c r="L1200" s="534"/>
      <c r="M1200" s="4"/>
      <c r="N1200" s="210">
        <v>82</v>
      </c>
      <c r="O1200" s="197">
        <v>44</v>
      </c>
      <c r="P1200" s="210">
        <v>1</v>
      </c>
      <c r="Q1200" s="34">
        <f t="shared" ref="Q1200:Q1202" si="3435">SUM(N1200:O1200)</f>
        <v>126</v>
      </c>
      <c r="R1200" s="35">
        <f t="shared" si="3430"/>
        <v>1</v>
      </c>
      <c r="S1200" s="8"/>
      <c r="U1200" s="195" t="s">
        <v>125</v>
      </c>
      <c r="V1200" s="195">
        <f t="shared" ref="V1200" si="3436">G1204</f>
        <v>102</v>
      </c>
      <c r="W1200" s="195">
        <f t="shared" ref="W1200" si="3437">G1205</f>
        <v>118</v>
      </c>
      <c r="X1200" s="195">
        <f t="shared" ref="X1200" si="3438">G1206</f>
        <v>89</v>
      </c>
      <c r="Y1200" s="195">
        <f t="shared" ref="Y1200" si="3439">G1207</f>
        <v>113</v>
      </c>
    </row>
    <row r="1201" spans="1:25" ht="15.75" thickBot="1" x14ac:dyDescent="0.3">
      <c r="A1201" s="517" t="s">
        <v>213</v>
      </c>
      <c r="B1201" s="518"/>
      <c r="C1201" s="4"/>
      <c r="D1201" s="209">
        <v>85</v>
      </c>
      <c r="E1201" s="197">
        <v>26</v>
      </c>
      <c r="F1201" s="210">
        <v>5</v>
      </c>
      <c r="G1201" s="34">
        <f t="shared" si="3427"/>
        <v>111</v>
      </c>
      <c r="H1201" s="35">
        <f t="shared" si="3428"/>
        <v>0</v>
      </c>
      <c r="I1201" s="13">
        <f t="shared" ref="I1201" si="3440">H1203*1000+G1203</f>
        <v>438</v>
      </c>
      <c r="J1201" s="2"/>
      <c r="K1201" s="517" t="s">
        <v>197</v>
      </c>
      <c r="L1201" s="518"/>
      <c r="M1201" s="4"/>
      <c r="N1201" s="210">
        <v>82</v>
      </c>
      <c r="O1201" s="197">
        <v>45</v>
      </c>
      <c r="P1201" s="210">
        <v>0</v>
      </c>
      <c r="Q1201" s="34">
        <f t="shared" si="3435"/>
        <v>127</v>
      </c>
      <c r="R1201" s="35">
        <f t="shared" si="3430"/>
        <v>1</v>
      </c>
      <c r="S1201" s="13">
        <f t="shared" ref="S1201" si="3441">R1203*1000+Q1203</f>
        <v>4510</v>
      </c>
      <c r="T1201" s="191"/>
      <c r="U1201" s="195" t="s">
        <v>126</v>
      </c>
      <c r="V1201" s="195">
        <f t="shared" ref="V1201" si="3442">Q1199</f>
        <v>131</v>
      </c>
      <c r="W1201" s="195">
        <f t="shared" ref="W1201" si="3443">Q1200</f>
        <v>126</v>
      </c>
      <c r="X1201" s="195">
        <f t="shared" ref="X1201" si="3444">Q1201</f>
        <v>127</v>
      </c>
      <c r="Y1201" s="195">
        <f t="shared" ref="Y1201" si="3445">Q1202</f>
        <v>126</v>
      </c>
    </row>
    <row r="1202" spans="1:25" x14ac:dyDescent="0.25">
      <c r="A1202" s="519"/>
      <c r="B1202" s="520"/>
      <c r="C1202" s="5"/>
      <c r="D1202" s="211">
        <v>78</v>
      </c>
      <c r="E1202" s="197">
        <v>26</v>
      </c>
      <c r="F1202" s="199">
        <v>6</v>
      </c>
      <c r="G1202" s="36">
        <f t="shared" si="3427"/>
        <v>104</v>
      </c>
      <c r="H1202" s="35">
        <f t="shared" si="3428"/>
        <v>0</v>
      </c>
      <c r="I1202" s="521">
        <f t="shared" ref="I1202" si="3446">IF(AND(I1201=S1201,I1201&gt;0.1),1,IF(I1201&gt;S1201,2,0))</f>
        <v>0</v>
      </c>
      <c r="J1202" s="2"/>
      <c r="K1202" s="519"/>
      <c r="L1202" s="520"/>
      <c r="M1202" s="5"/>
      <c r="N1202" s="211">
        <v>90</v>
      </c>
      <c r="O1202" s="212">
        <v>36</v>
      </c>
      <c r="P1202" s="199">
        <v>3</v>
      </c>
      <c r="Q1202" s="34">
        <f t="shared" si="3435"/>
        <v>126</v>
      </c>
      <c r="R1202" s="39">
        <f t="shared" si="3430"/>
        <v>1</v>
      </c>
      <c r="S1202" s="521">
        <f t="shared" ref="S1202" si="3447">IF(AND(S1201=I1201,S1201&gt;0.1),1,IF(S1201&gt;I1201,2,0))</f>
        <v>2</v>
      </c>
      <c r="T1202" s="191"/>
      <c r="U1202" s="195" t="s">
        <v>127</v>
      </c>
      <c r="V1202" s="195">
        <f t="shared" ref="V1202" si="3448">Q1204</f>
        <v>106</v>
      </c>
      <c r="W1202" s="195">
        <f t="shared" ref="W1202" si="3449">Q1205</f>
        <v>132</v>
      </c>
      <c r="X1202" s="195">
        <f t="shared" ref="X1202" si="3450">Q1206</f>
        <v>123</v>
      </c>
      <c r="Y1202" s="195">
        <f t="shared" ref="Y1202" si="3451">Q1207</f>
        <v>141</v>
      </c>
    </row>
    <row r="1203" spans="1:25" ht="16.5" thickBot="1" x14ac:dyDescent="0.3">
      <c r="A1203" s="529">
        <v>1</v>
      </c>
      <c r="B1203" s="530"/>
      <c r="C1203" s="26" t="s">
        <v>12</v>
      </c>
      <c r="D1203" s="122">
        <f t="shared" ref="D1203" si="3452">D1199+D1200+D1201+D1202</f>
        <v>314</v>
      </c>
      <c r="E1203" s="28">
        <f t="shared" ref="E1203:H1203" si="3453">SUM(E1199:E1202)</f>
        <v>124</v>
      </c>
      <c r="F1203" s="28">
        <f t="shared" si="3453"/>
        <v>21</v>
      </c>
      <c r="G1203" s="29">
        <f t="shared" si="3453"/>
        <v>438</v>
      </c>
      <c r="H1203" s="30">
        <f t="shared" si="3453"/>
        <v>0</v>
      </c>
      <c r="I1203" s="522">
        <f t="shared" ref="I1203" si="3454">IF(AND(G1203=N1203,G1203&gt;1),1,IF(G1203&gt;N1203,2,0))</f>
        <v>2</v>
      </c>
      <c r="J1203" s="2"/>
      <c r="K1203" s="529">
        <v>1</v>
      </c>
      <c r="L1203" s="530"/>
      <c r="M1203" s="26" t="s">
        <v>12</v>
      </c>
      <c r="N1203" s="31">
        <f t="shared" ref="N1203" si="3455">SUM(N1199:N1202)</f>
        <v>343</v>
      </c>
      <c r="O1203" s="31">
        <f t="shared" ref="O1203:R1203" si="3456">SUM(O1199:O1202)</f>
        <v>167</v>
      </c>
      <c r="P1203" s="31">
        <f t="shared" si="3456"/>
        <v>7</v>
      </c>
      <c r="Q1203" s="31">
        <f t="shared" si="3456"/>
        <v>510</v>
      </c>
      <c r="R1203" s="30">
        <f t="shared" si="3456"/>
        <v>4</v>
      </c>
      <c r="S1203" s="522">
        <f t="shared" ref="S1203" si="3457">IF(AND(Q1203=J1203,Q1203&gt;1),1,IF(Q1203&gt;J1203,2,0))</f>
        <v>2</v>
      </c>
      <c r="T1203" s="191"/>
    </row>
    <row r="1204" spans="1:25" x14ac:dyDescent="0.25">
      <c r="A1204" s="531" t="s">
        <v>214</v>
      </c>
      <c r="B1204" s="532"/>
      <c r="C1204" s="3"/>
      <c r="D1204" s="207">
        <v>76</v>
      </c>
      <c r="E1204" s="208">
        <v>26</v>
      </c>
      <c r="F1204" s="194">
        <v>6</v>
      </c>
      <c r="G1204" s="37">
        <f t="shared" ref="G1204" si="3458">SUM(D1204:E1204)</f>
        <v>102</v>
      </c>
      <c r="H1204" s="33">
        <f t="shared" ref="H1204:H1207" si="3459">IF(AND(G1204=Q1204,G1204&gt;1),0.5,IF(G1204&gt;Q1204,1,0))</f>
        <v>0</v>
      </c>
      <c r="I1204" s="8"/>
      <c r="J1204" s="2"/>
      <c r="K1204" s="531" t="s">
        <v>198</v>
      </c>
      <c r="L1204" s="532"/>
      <c r="M1204" s="3"/>
      <c r="N1204" s="207">
        <v>89</v>
      </c>
      <c r="O1204" s="208">
        <v>17</v>
      </c>
      <c r="P1204" s="194">
        <v>6</v>
      </c>
      <c r="Q1204" s="32">
        <f t="shared" ref="Q1204:Q1207" si="3460">N1204+O1204</f>
        <v>106</v>
      </c>
      <c r="R1204" s="33">
        <f t="shared" ref="R1204:R1207" si="3461">IF(AND(Q1204=G1204,Q1204&gt;1),0.5,IF(Q1204&gt;G1204,1,0))</f>
        <v>1</v>
      </c>
      <c r="S1204" s="8"/>
      <c r="T1204" s="191"/>
      <c r="U1204" s="200" t="s">
        <v>92</v>
      </c>
      <c r="V1204" s="201" t="s">
        <v>93</v>
      </c>
      <c r="W1204" s="200" t="s">
        <v>93</v>
      </c>
      <c r="X1204" s="201" t="s">
        <v>92</v>
      </c>
    </row>
    <row r="1205" spans="1:25" x14ac:dyDescent="0.25">
      <c r="A1205" s="533"/>
      <c r="B1205" s="534"/>
      <c r="C1205" s="4"/>
      <c r="D1205" s="210">
        <v>84</v>
      </c>
      <c r="E1205" s="197">
        <v>34</v>
      </c>
      <c r="F1205" s="210">
        <v>4</v>
      </c>
      <c r="G1205" s="34">
        <f t="shared" ref="G1205:G1207" si="3462">SUM(D1205:E1205)</f>
        <v>118</v>
      </c>
      <c r="H1205" s="35">
        <f t="shared" si="3459"/>
        <v>0</v>
      </c>
      <c r="I1205" s="8"/>
      <c r="J1205" s="2"/>
      <c r="K1205" s="533"/>
      <c r="L1205" s="534"/>
      <c r="M1205" s="4"/>
      <c r="N1205" s="210">
        <v>88</v>
      </c>
      <c r="O1205" s="197">
        <v>44</v>
      </c>
      <c r="P1205" s="210">
        <v>2</v>
      </c>
      <c r="Q1205" s="34">
        <f t="shared" si="3460"/>
        <v>132</v>
      </c>
      <c r="R1205" s="35">
        <f t="shared" si="3461"/>
        <v>1</v>
      </c>
      <c r="S1205" s="8"/>
      <c r="T1205" s="191"/>
      <c r="U1205" s="202">
        <f t="shared" ref="U1205" si="3463">I1210</f>
        <v>0</v>
      </c>
      <c r="V1205" s="203">
        <f t="shared" ref="V1205" si="3464">S1210</f>
        <v>6</v>
      </c>
      <c r="W1205" s="202">
        <f t="shared" ref="W1205" si="3465">S1210</f>
        <v>6</v>
      </c>
      <c r="X1205" s="203">
        <f t="shared" ref="X1205" si="3466">I1210</f>
        <v>0</v>
      </c>
    </row>
    <row r="1206" spans="1:25" ht="15.75" thickBot="1" x14ac:dyDescent="0.3">
      <c r="A1206" s="517" t="s">
        <v>237</v>
      </c>
      <c r="B1206" s="518"/>
      <c r="C1206" s="4"/>
      <c r="D1206" s="210">
        <v>64</v>
      </c>
      <c r="E1206" s="197">
        <v>25</v>
      </c>
      <c r="F1206" s="210">
        <v>5</v>
      </c>
      <c r="G1206" s="34">
        <f t="shared" si="3462"/>
        <v>89</v>
      </c>
      <c r="H1206" s="35">
        <f t="shared" si="3459"/>
        <v>0</v>
      </c>
      <c r="I1206" s="13">
        <f t="shared" ref="I1206" si="3467">H1208*1000+G1208</f>
        <v>422</v>
      </c>
      <c r="J1206" s="2"/>
      <c r="K1206" s="517" t="s">
        <v>269</v>
      </c>
      <c r="L1206" s="518"/>
      <c r="M1206" s="4"/>
      <c r="N1206" s="210">
        <v>89</v>
      </c>
      <c r="O1206" s="197">
        <v>34</v>
      </c>
      <c r="P1206" s="210">
        <v>2</v>
      </c>
      <c r="Q1206" s="34">
        <f t="shared" si="3460"/>
        <v>123</v>
      </c>
      <c r="R1206" s="35">
        <f t="shared" si="3461"/>
        <v>1</v>
      </c>
      <c r="S1206" s="13">
        <f t="shared" ref="S1206" si="3468">R1208*1000+Q1208</f>
        <v>4502</v>
      </c>
      <c r="T1206" s="191"/>
      <c r="U1206" s="202">
        <f t="shared" ref="U1206" si="3469">H1210</f>
        <v>0</v>
      </c>
      <c r="V1206" s="203">
        <f t="shared" ref="V1206" si="3470">R1210</f>
        <v>8</v>
      </c>
      <c r="W1206" s="202">
        <f t="shared" ref="W1206" si="3471">R1210</f>
        <v>8</v>
      </c>
      <c r="X1206" s="203">
        <f t="shared" ref="X1206" si="3472">H1210</f>
        <v>0</v>
      </c>
    </row>
    <row r="1207" spans="1:25" x14ac:dyDescent="0.25">
      <c r="A1207" s="519"/>
      <c r="B1207" s="520"/>
      <c r="C1207" s="5"/>
      <c r="D1207" s="211">
        <v>82</v>
      </c>
      <c r="E1207" s="212">
        <v>31</v>
      </c>
      <c r="F1207" s="199">
        <v>3</v>
      </c>
      <c r="G1207" s="38">
        <f t="shared" si="3462"/>
        <v>113</v>
      </c>
      <c r="H1207" s="35">
        <f t="shared" si="3459"/>
        <v>0</v>
      </c>
      <c r="I1207" s="521">
        <f t="shared" ref="I1207" si="3473">IF(AND(I1206=S1206,I1206&gt;0.1),1,IF(I1206&gt;S1206,2,0))</f>
        <v>0</v>
      </c>
      <c r="J1207" s="2"/>
      <c r="K1207" s="519"/>
      <c r="L1207" s="520"/>
      <c r="M1207" s="5"/>
      <c r="N1207" s="211">
        <v>91</v>
      </c>
      <c r="O1207" s="212">
        <v>50</v>
      </c>
      <c r="P1207" s="199">
        <v>2</v>
      </c>
      <c r="Q1207" s="34">
        <f t="shared" si="3460"/>
        <v>141</v>
      </c>
      <c r="R1207" s="39">
        <f t="shared" si="3461"/>
        <v>1</v>
      </c>
      <c r="S1207" s="521">
        <f t="shared" ref="S1207" si="3474">IF(AND(S1206=I1206,S1206&gt;0.1),1,IF(S1206&gt;I1206,2,0))</f>
        <v>2</v>
      </c>
      <c r="T1207" s="191"/>
      <c r="U1207" s="204">
        <f t="shared" ref="U1207" si="3475">G1210</f>
        <v>860</v>
      </c>
      <c r="V1207" s="205">
        <f t="shared" ref="V1207" si="3476">Q1210</f>
        <v>1012</v>
      </c>
      <c r="W1207" s="204">
        <f t="shared" ref="W1207" si="3477">Q1210</f>
        <v>1012</v>
      </c>
      <c r="X1207" s="205">
        <f t="shared" ref="X1207" si="3478">G1210</f>
        <v>860</v>
      </c>
    </row>
    <row r="1208" spans="1:25" ht="16.5" thickBot="1" x14ac:dyDescent="0.3">
      <c r="A1208" s="529">
        <v>2</v>
      </c>
      <c r="B1208" s="530"/>
      <c r="C1208" s="26" t="s">
        <v>12</v>
      </c>
      <c r="D1208" s="31">
        <f t="shared" ref="D1208" si="3479">SUM(D1204:D1207)</f>
        <v>306</v>
      </c>
      <c r="E1208" s="31">
        <f t="shared" ref="E1208:H1208" si="3480">SUM(E1204:E1207)</f>
        <v>116</v>
      </c>
      <c r="F1208" s="31">
        <f t="shared" si="3480"/>
        <v>18</v>
      </c>
      <c r="G1208" s="31">
        <f t="shared" si="3480"/>
        <v>422</v>
      </c>
      <c r="H1208" s="30">
        <f t="shared" si="3480"/>
        <v>0</v>
      </c>
      <c r="I1208" s="522">
        <f t="shared" ref="I1208" si="3481">IF(AND(G1208=N1208,G1208&gt;1),1,IF(G1208&gt;N1208,2,0))</f>
        <v>2</v>
      </c>
      <c r="J1208" s="2"/>
      <c r="K1208" s="529">
        <v>2</v>
      </c>
      <c r="L1208" s="530"/>
      <c r="M1208" s="26" t="s">
        <v>12</v>
      </c>
      <c r="N1208" s="31">
        <f t="shared" ref="N1208" si="3482">SUM(N1204:N1207)</f>
        <v>357</v>
      </c>
      <c r="O1208" s="31">
        <f t="shared" ref="O1208:R1208" si="3483">SUM(O1204:O1207)</f>
        <v>145</v>
      </c>
      <c r="P1208" s="31">
        <f t="shared" si="3483"/>
        <v>12</v>
      </c>
      <c r="Q1208" s="40">
        <f t="shared" si="3483"/>
        <v>502</v>
      </c>
      <c r="R1208" s="30">
        <f t="shared" si="3483"/>
        <v>4</v>
      </c>
      <c r="S1208" s="522">
        <f t="shared" ref="S1208" si="3484">IF(AND(Q1208=X1208,Q1208&gt;1),1,IF(Q1208&gt;X1208,2,0))</f>
        <v>2</v>
      </c>
      <c r="T1208" s="191"/>
    </row>
    <row r="1209" spans="1:25" ht="15.75" thickBot="1" x14ac:dyDescent="0.3">
      <c r="A1209" s="7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191"/>
    </row>
    <row r="1210" spans="1:25" ht="21" thickBot="1" x14ac:dyDescent="0.3">
      <c r="A1210" s="17"/>
      <c r="B1210" s="18"/>
      <c r="C1210" s="19" t="s">
        <v>15</v>
      </c>
      <c r="D1210" s="20">
        <f t="shared" ref="D1210:H1210" si="3485">D1203+D1208</f>
        <v>620</v>
      </c>
      <c r="E1210" s="21">
        <f t="shared" si="3485"/>
        <v>240</v>
      </c>
      <c r="F1210" s="21">
        <f t="shared" si="3485"/>
        <v>39</v>
      </c>
      <c r="G1210" s="22">
        <f t="shared" si="3485"/>
        <v>860</v>
      </c>
      <c r="H1210" s="22">
        <f t="shared" si="3485"/>
        <v>0</v>
      </c>
      <c r="I1210" s="23">
        <f t="shared" ref="I1210" si="3486">I1202+I1207+J1210</f>
        <v>0</v>
      </c>
      <c r="J1210" s="206">
        <f t="shared" ref="J1210" si="3487">IF(AND(G1210=Q1210,G1210&gt;0.1),1,IF(G1210&gt;Q1210,2,0))</f>
        <v>0</v>
      </c>
      <c r="K1210" s="17"/>
      <c r="L1210" s="18"/>
      <c r="M1210" s="24" t="s">
        <v>15</v>
      </c>
      <c r="N1210" s="20">
        <f t="shared" ref="N1210:R1210" si="3488">N1203+N1208</f>
        <v>700</v>
      </c>
      <c r="O1210" s="21">
        <f t="shared" si="3488"/>
        <v>312</v>
      </c>
      <c r="P1210" s="21">
        <f t="shared" si="3488"/>
        <v>19</v>
      </c>
      <c r="Q1210" s="22">
        <f t="shared" si="3488"/>
        <v>1012</v>
      </c>
      <c r="R1210" s="22">
        <f t="shared" si="3488"/>
        <v>8</v>
      </c>
      <c r="S1210" s="25">
        <f t="shared" ref="S1210" si="3489">S1202+S1207+T1210</f>
        <v>6</v>
      </c>
      <c r="T1210" s="206">
        <f t="shared" ref="T1210" si="3490">IF(AND(Q1210=G1210,Q1210&gt;0.1),1,IF(Q1210&gt;G1210,2,0))</f>
        <v>2</v>
      </c>
    </row>
    <row r="1211" spans="1:25" ht="15.75" thickBot="1" x14ac:dyDescent="0.3">
      <c r="A1211" s="7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191"/>
    </row>
    <row r="1212" spans="1:25" ht="21" thickBot="1" x14ac:dyDescent="0.3">
      <c r="A1212" s="109" t="s">
        <v>19</v>
      </c>
      <c r="B1212" s="9" t="s">
        <v>16</v>
      </c>
      <c r="C1212" s="515"/>
      <c r="D1212" s="515"/>
      <c r="E1212" s="515"/>
      <c r="F1212" s="10"/>
      <c r="G1212" s="516" t="s">
        <v>17</v>
      </c>
      <c r="H1212" s="516"/>
      <c r="I1212" s="23">
        <f t="shared" ref="I1212" si="3491">IF(AND(I1210=S1210,I1210&gt;0.1),1,IF(I1210&gt;S1210,2,0))</f>
        <v>0</v>
      </c>
      <c r="J1212" s="12"/>
      <c r="K1212" s="14" t="s">
        <v>19</v>
      </c>
      <c r="L1212" s="9" t="s">
        <v>20</v>
      </c>
      <c r="M1212" s="515"/>
      <c r="N1212" s="515"/>
      <c r="O1212" s="515"/>
      <c r="P1212" s="10"/>
      <c r="Q1212" s="516" t="s">
        <v>17</v>
      </c>
      <c r="R1212" s="516"/>
      <c r="S1212" s="23">
        <f t="shared" ref="S1212" si="3492">IF(AND(S1210=I1210,S1210&gt;0.1),1,IF(S1210&gt;I1210,2,0))</f>
        <v>2</v>
      </c>
      <c r="T1212" s="191"/>
    </row>
    <row r="1214" spans="1:25" ht="15.75" thickBot="1" x14ac:dyDescent="0.3"/>
    <row r="1215" spans="1:25" ht="23.25" x14ac:dyDescent="0.35">
      <c r="A1215" s="6"/>
      <c r="B1215" s="523" t="s">
        <v>18</v>
      </c>
      <c r="C1215" s="523"/>
      <c r="D1215" s="524" t="s">
        <v>0</v>
      </c>
      <c r="E1215" s="524"/>
      <c r="F1215" s="524"/>
      <c r="G1215" s="524"/>
      <c r="H1215" s="524"/>
      <c r="I1215" s="524"/>
      <c r="J1215" s="94">
        <v>56</v>
      </c>
      <c r="K1215" s="190" t="s">
        <v>1</v>
      </c>
      <c r="L1215" s="525" t="s">
        <v>21</v>
      </c>
      <c r="M1215" s="525"/>
      <c r="N1215" s="525"/>
      <c r="O1215" s="526" t="s">
        <v>2</v>
      </c>
      <c r="P1215" s="526"/>
      <c r="Q1215" s="527">
        <v>43272</v>
      </c>
      <c r="R1215" s="528"/>
      <c r="S1215" s="528"/>
      <c r="T1215" s="191"/>
    </row>
    <row r="1216" spans="1:25" ht="24" thickBot="1" x14ac:dyDescent="0.3">
      <c r="A1216" s="7"/>
      <c r="B1216" s="16"/>
      <c r="C1216" s="16"/>
      <c r="D1216" s="15"/>
      <c r="E1216" s="15"/>
      <c r="F1216" s="15"/>
      <c r="G1216" s="15"/>
      <c r="H1216" s="15"/>
      <c r="I1216" s="15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191"/>
    </row>
    <row r="1217" spans="1:25" ht="18.75" thickBot="1" x14ac:dyDescent="0.3">
      <c r="A1217" s="1" t="s">
        <v>3</v>
      </c>
      <c r="B1217" s="535" t="s">
        <v>186</v>
      </c>
      <c r="C1217" s="535"/>
      <c r="D1217" s="535"/>
      <c r="E1217" s="535"/>
      <c r="F1217" s="535"/>
      <c r="G1217" s="535"/>
      <c r="H1217" s="535"/>
      <c r="I1217" s="536"/>
      <c r="J1217" s="537">
        <f t="shared" ref="J1217" si="3493">G1233-Q1233</f>
        <v>36</v>
      </c>
      <c r="K1217" s="11" t="s">
        <v>4</v>
      </c>
      <c r="L1217" s="535" t="s">
        <v>153</v>
      </c>
      <c r="M1217" s="535"/>
      <c r="N1217" s="535"/>
      <c r="O1217" s="535"/>
      <c r="P1217" s="535"/>
      <c r="Q1217" s="535"/>
      <c r="R1217" s="535"/>
      <c r="S1217" s="536"/>
      <c r="T1217" s="191"/>
    </row>
    <row r="1218" spans="1:25" ht="15.75" thickBot="1" x14ac:dyDescent="0.3">
      <c r="A1218" s="7"/>
      <c r="B1218" s="2"/>
      <c r="C1218" s="2"/>
      <c r="D1218" s="2"/>
      <c r="E1218" s="2"/>
      <c r="F1218" s="2"/>
      <c r="G1218" s="2"/>
      <c r="H1218" s="2"/>
      <c r="I1218" s="2"/>
      <c r="J1218" s="538"/>
      <c r="K1218" s="2"/>
      <c r="L1218" s="2"/>
      <c r="M1218" s="2"/>
      <c r="N1218" s="2"/>
      <c r="O1218" s="2"/>
      <c r="P1218" s="2"/>
      <c r="Q1218" s="2"/>
      <c r="R1218" s="2"/>
      <c r="S1218" s="2"/>
      <c r="T1218" s="191"/>
    </row>
    <row r="1219" spans="1:25" x14ac:dyDescent="0.25">
      <c r="A1219" s="540" t="s">
        <v>5</v>
      </c>
      <c r="B1219" s="541"/>
      <c r="C1219" s="542" t="s">
        <v>6</v>
      </c>
      <c r="D1219" s="544" t="s">
        <v>7</v>
      </c>
      <c r="E1219" s="545"/>
      <c r="F1219" s="545"/>
      <c r="G1219" s="546"/>
      <c r="H1219" s="544" t="s">
        <v>8</v>
      </c>
      <c r="I1219" s="546"/>
      <c r="J1219" s="538"/>
      <c r="K1219" s="540" t="s">
        <v>5</v>
      </c>
      <c r="L1219" s="541"/>
      <c r="M1219" s="542" t="s">
        <v>6</v>
      </c>
      <c r="N1219" s="544" t="s">
        <v>7</v>
      </c>
      <c r="O1219" s="545"/>
      <c r="P1219" s="545"/>
      <c r="Q1219" s="546"/>
      <c r="R1219" s="544" t="s">
        <v>8</v>
      </c>
      <c r="S1219" s="546"/>
      <c r="T1219" s="191"/>
    </row>
    <row r="1220" spans="1:25" ht="15.75" thickBot="1" x14ac:dyDescent="0.3">
      <c r="A1220" s="547"/>
      <c r="B1220" s="548"/>
      <c r="C1220" s="543"/>
      <c r="D1220" s="110" t="s">
        <v>9</v>
      </c>
      <c r="E1220" s="111" t="s">
        <v>10</v>
      </c>
      <c r="F1220" s="111" t="s">
        <v>11</v>
      </c>
      <c r="G1220" s="112" t="s">
        <v>12</v>
      </c>
      <c r="H1220" s="113" t="s">
        <v>13</v>
      </c>
      <c r="I1220" s="114" t="s">
        <v>14</v>
      </c>
      <c r="J1220" s="539"/>
      <c r="K1220" s="547"/>
      <c r="L1220" s="548"/>
      <c r="M1220" s="543"/>
      <c r="N1220" s="110" t="s">
        <v>9</v>
      </c>
      <c r="O1220" s="111" t="s">
        <v>10</v>
      </c>
      <c r="P1220" s="111" t="s">
        <v>11</v>
      </c>
      <c r="Q1220" s="112" t="s">
        <v>12</v>
      </c>
      <c r="R1220" s="113" t="s">
        <v>13</v>
      </c>
      <c r="S1220" s="114" t="s">
        <v>14</v>
      </c>
      <c r="T1220" s="191"/>
    </row>
    <row r="1221" spans="1:25" ht="15.75" thickBot="1" x14ac:dyDescent="0.3">
      <c r="A1221" s="7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191"/>
    </row>
    <row r="1222" spans="1:25" x14ac:dyDescent="0.25">
      <c r="A1222" s="531" t="s">
        <v>266</v>
      </c>
      <c r="B1222" s="532"/>
      <c r="C1222" s="3"/>
      <c r="D1222" s="193">
        <v>79</v>
      </c>
      <c r="E1222" s="194">
        <v>42</v>
      </c>
      <c r="F1222" s="194">
        <v>1</v>
      </c>
      <c r="G1222" s="32">
        <f t="shared" ref="G1222:G1225" si="3494">D1222+E1222</f>
        <v>121</v>
      </c>
      <c r="H1222" s="33">
        <f t="shared" ref="H1222:H1225" si="3495">IF(AND(G1222=Q1222,G1222&gt;1),0.5,IF(G1222&gt;Q1222,1,0))</f>
        <v>1</v>
      </c>
      <c r="I1222" s="8"/>
      <c r="J1222" s="2"/>
      <c r="K1222" s="531" t="s">
        <v>226</v>
      </c>
      <c r="L1222" s="532"/>
      <c r="M1222" s="3"/>
      <c r="N1222" s="193">
        <v>77</v>
      </c>
      <c r="O1222" s="194">
        <v>9</v>
      </c>
      <c r="P1222" s="194">
        <v>9</v>
      </c>
      <c r="Q1222" s="32">
        <f t="shared" ref="Q1222" si="3496">SUM(N1222:O1222)</f>
        <v>86</v>
      </c>
      <c r="R1222" s="33">
        <f t="shared" ref="R1222:R1225" si="3497">IF(AND(Q1222=G1222,Q1222&gt;1),0.5,IF(Q1222&gt;G1222,1,0))</f>
        <v>0</v>
      </c>
      <c r="S1222" s="8"/>
      <c r="U1222" s="195" t="s">
        <v>124</v>
      </c>
      <c r="V1222" s="195">
        <f t="shared" ref="V1222" si="3498">G1222</f>
        <v>121</v>
      </c>
      <c r="W1222" s="195">
        <f t="shared" ref="W1222" si="3499">G1223</f>
        <v>127</v>
      </c>
      <c r="X1222" s="195">
        <f t="shared" ref="X1222" si="3500">G1224</f>
        <v>123</v>
      </c>
      <c r="Y1222" s="195">
        <f t="shared" ref="Y1222" si="3501">G1225</f>
        <v>109</v>
      </c>
    </row>
    <row r="1223" spans="1:25" x14ac:dyDescent="0.25">
      <c r="A1223" s="533"/>
      <c r="B1223" s="534"/>
      <c r="C1223" s="4"/>
      <c r="D1223" s="196">
        <v>83</v>
      </c>
      <c r="E1223" s="197">
        <v>44</v>
      </c>
      <c r="F1223" s="197">
        <v>1</v>
      </c>
      <c r="G1223" s="34">
        <f t="shared" si="3494"/>
        <v>127</v>
      </c>
      <c r="H1223" s="35">
        <f t="shared" si="3495"/>
        <v>1</v>
      </c>
      <c r="I1223" s="8"/>
      <c r="J1223" s="2"/>
      <c r="K1223" s="533"/>
      <c r="L1223" s="534"/>
      <c r="M1223" s="4"/>
      <c r="N1223" s="196">
        <v>86</v>
      </c>
      <c r="O1223" s="197">
        <v>27</v>
      </c>
      <c r="P1223" s="197">
        <v>4</v>
      </c>
      <c r="Q1223" s="34">
        <f t="shared" ref="Q1223:Q1225" si="3502">SUM(N1223:O1223)</f>
        <v>113</v>
      </c>
      <c r="R1223" s="35">
        <f t="shared" si="3497"/>
        <v>0</v>
      </c>
      <c r="S1223" s="8"/>
      <c r="U1223" s="195" t="s">
        <v>125</v>
      </c>
      <c r="V1223" s="195">
        <f t="shared" ref="V1223" si="3503">G1227</f>
        <v>150</v>
      </c>
      <c r="W1223" s="195">
        <f t="shared" ref="W1223" si="3504">G1228</f>
        <v>131</v>
      </c>
      <c r="X1223" s="195">
        <f t="shared" ref="X1223" si="3505">G1229</f>
        <v>117</v>
      </c>
      <c r="Y1223" s="195">
        <f t="shared" ref="Y1223" si="3506">G1230</f>
        <v>107</v>
      </c>
    </row>
    <row r="1224" spans="1:25" ht="15.75" thickBot="1" x14ac:dyDescent="0.3">
      <c r="A1224" s="517" t="s">
        <v>229</v>
      </c>
      <c r="B1224" s="518"/>
      <c r="C1224" s="4"/>
      <c r="D1224" s="196">
        <v>88</v>
      </c>
      <c r="E1224" s="197">
        <v>35</v>
      </c>
      <c r="F1224" s="197">
        <v>3</v>
      </c>
      <c r="G1224" s="34">
        <f t="shared" si="3494"/>
        <v>123</v>
      </c>
      <c r="H1224" s="35">
        <f t="shared" si="3495"/>
        <v>0</v>
      </c>
      <c r="I1224" s="13">
        <f t="shared" ref="I1224" si="3507">H1226*1000+G1226</f>
        <v>2480</v>
      </c>
      <c r="J1224" s="2"/>
      <c r="K1224" s="517" t="s">
        <v>227</v>
      </c>
      <c r="L1224" s="518"/>
      <c r="M1224" s="4"/>
      <c r="N1224" s="196">
        <v>85</v>
      </c>
      <c r="O1224" s="197">
        <v>50</v>
      </c>
      <c r="P1224" s="197">
        <v>1</v>
      </c>
      <c r="Q1224" s="34">
        <f t="shared" si="3502"/>
        <v>135</v>
      </c>
      <c r="R1224" s="35">
        <f t="shared" si="3497"/>
        <v>1</v>
      </c>
      <c r="S1224" s="13">
        <f t="shared" ref="S1224" si="3508">R1226*1000+Q1226</f>
        <v>2460</v>
      </c>
      <c r="T1224" s="191"/>
      <c r="U1224" s="195" t="s">
        <v>126</v>
      </c>
      <c r="V1224" s="195">
        <f t="shared" ref="V1224" si="3509">Q1222</f>
        <v>86</v>
      </c>
      <c r="W1224" s="195">
        <f t="shared" ref="W1224" si="3510">Q1223</f>
        <v>113</v>
      </c>
      <c r="X1224" s="195">
        <f t="shared" ref="X1224" si="3511">Q1224</f>
        <v>135</v>
      </c>
      <c r="Y1224" s="195">
        <f t="shared" ref="Y1224" si="3512">Q1225</f>
        <v>126</v>
      </c>
    </row>
    <row r="1225" spans="1:25" x14ac:dyDescent="0.25">
      <c r="A1225" s="519"/>
      <c r="B1225" s="520"/>
      <c r="C1225" s="5"/>
      <c r="D1225" s="198">
        <v>78</v>
      </c>
      <c r="E1225" s="199">
        <v>31</v>
      </c>
      <c r="F1225" s="199">
        <v>2</v>
      </c>
      <c r="G1225" s="36">
        <f t="shared" si="3494"/>
        <v>109</v>
      </c>
      <c r="H1225" s="35">
        <f t="shared" si="3495"/>
        <v>0</v>
      </c>
      <c r="I1225" s="521">
        <f t="shared" ref="I1225" si="3513">IF(AND(I1224=S1224,I1224&gt;0.1),1,IF(I1224&gt;S1224,2,0))</f>
        <v>2</v>
      </c>
      <c r="J1225" s="2"/>
      <c r="K1225" s="519"/>
      <c r="L1225" s="520"/>
      <c r="M1225" s="5"/>
      <c r="N1225" s="198">
        <v>92</v>
      </c>
      <c r="O1225" s="199">
        <v>34</v>
      </c>
      <c r="P1225" s="199">
        <v>4</v>
      </c>
      <c r="Q1225" s="34">
        <f t="shared" si="3502"/>
        <v>126</v>
      </c>
      <c r="R1225" s="39">
        <f t="shared" si="3497"/>
        <v>1</v>
      </c>
      <c r="S1225" s="521">
        <f t="shared" ref="S1225" si="3514">IF(AND(S1224=I1224,S1224&gt;0.1),1,IF(S1224&gt;I1224,2,0))</f>
        <v>0</v>
      </c>
      <c r="T1225" s="191"/>
      <c r="U1225" s="195" t="s">
        <v>127</v>
      </c>
      <c r="V1225" s="195">
        <f t="shared" ref="V1225" si="3515">Q1227</f>
        <v>140</v>
      </c>
      <c r="W1225" s="195">
        <f t="shared" ref="W1225" si="3516">Q1228</f>
        <v>112</v>
      </c>
      <c r="X1225" s="195">
        <f t="shared" ref="X1225" si="3517">Q1229</f>
        <v>111</v>
      </c>
      <c r="Y1225" s="195">
        <f t="shared" ref="Y1225" si="3518">Q1230</f>
        <v>126</v>
      </c>
    </row>
    <row r="1226" spans="1:25" ht="16.5" thickBot="1" x14ac:dyDescent="0.3">
      <c r="A1226" s="529">
        <v>1</v>
      </c>
      <c r="B1226" s="530"/>
      <c r="C1226" s="26" t="s">
        <v>12</v>
      </c>
      <c r="D1226" s="27">
        <f t="shared" ref="D1226" si="3519">D1222+D1223+D1224+D1225</f>
        <v>328</v>
      </c>
      <c r="E1226" s="28">
        <f t="shared" ref="E1226:H1226" si="3520">SUM(E1222:E1225)</f>
        <v>152</v>
      </c>
      <c r="F1226" s="28">
        <f t="shared" si="3520"/>
        <v>7</v>
      </c>
      <c r="G1226" s="29">
        <f t="shared" si="3520"/>
        <v>480</v>
      </c>
      <c r="H1226" s="30">
        <f t="shared" si="3520"/>
        <v>2</v>
      </c>
      <c r="I1226" s="522">
        <f t="shared" ref="I1226" si="3521">IF(AND(G1226=N1226,G1226&gt;1),1,IF(G1226&gt;N1226,2,0))</f>
        <v>2</v>
      </c>
      <c r="J1226" s="2"/>
      <c r="K1226" s="529">
        <v>1</v>
      </c>
      <c r="L1226" s="530"/>
      <c r="M1226" s="26" t="s">
        <v>12</v>
      </c>
      <c r="N1226" s="31">
        <f t="shared" ref="N1226" si="3522">SUM(N1222:N1225)</f>
        <v>340</v>
      </c>
      <c r="O1226" s="31">
        <f t="shared" ref="O1226:R1226" si="3523">SUM(O1222:O1225)</f>
        <v>120</v>
      </c>
      <c r="P1226" s="31">
        <f t="shared" si="3523"/>
        <v>18</v>
      </c>
      <c r="Q1226" s="31">
        <f t="shared" si="3523"/>
        <v>460</v>
      </c>
      <c r="R1226" s="30">
        <f t="shared" si="3523"/>
        <v>2</v>
      </c>
      <c r="S1226" s="522">
        <f t="shared" ref="S1226" si="3524">IF(AND(Q1226=J1226,Q1226&gt;1),1,IF(Q1226&gt;J1226,2,0))</f>
        <v>2</v>
      </c>
      <c r="T1226" s="191"/>
    </row>
    <row r="1227" spans="1:25" x14ac:dyDescent="0.25">
      <c r="A1227" s="531" t="s">
        <v>266</v>
      </c>
      <c r="B1227" s="532"/>
      <c r="C1227" s="3"/>
      <c r="D1227" s="193">
        <v>97</v>
      </c>
      <c r="E1227" s="194">
        <v>53</v>
      </c>
      <c r="F1227" s="194">
        <v>1</v>
      </c>
      <c r="G1227" s="37">
        <f t="shared" ref="G1227" si="3525">SUM(D1227:E1227)</f>
        <v>150</v>
      </c>
      <c r="H1227" s="33">
        <f t="shared" ref="H1227:H1230" si="3526">IF(AND(G1227=Q1227,G1227&gt;1),0.5,IF(G1227&gt;Q1227,1,0))</f>
        <v>1</v>
      </c>
      <c r="I1227" s="8"/>
      <c r="J1227" s="2"/>
      <c r="K1227" s="531" t="s">
        <v>224</v>
      </c>
      <c r="L1227" s="532"/>
      <c r="M1227" s="3"/>
      <c r="N1227" s="193">
        <v>95</v>
      </c>
      <c r="O1227" s="194">
        <v>45</v>
      </c>
      <c r="P1227" s="194">
        <v>0</v>
      </c>
      <c r="Q1227" s="32">
        <f t="shared" ref="Q1227:Q1230" si="3527">N1227+O1227</f>
        <v>140</v>
      </c>
      <c r="R1227" s="33">
        <f t="shared" ref="R1227:R1230" si="3528">IF(AND(Q1227=G1227,Q1227&gt;1),0.5,IF(Q1227&gt;G1227,1,0))</f>
        <v>0</v>
      </c>
      <c r="S1227" s="8"/>
      <c r="T1227" s="191"/>
      <c r="U1227" s="200" t="s">
        <v>92</v>
      </c>
      <c r="V1227" s="201" t="s">
        <v>93</v>
      </c>
      <c r="W1227" s="200" t="s">
        <v>93</v>
      </c>
      <c r="X1227" s="201" t="s">
        <v>92</v>
      </c>
    </row>
    <row r="1228" spans="1:25" x14ac:dyDescent="0.25">
      <c r="A1228" s="533"/>
      <c r="B1228" s="534"/>
      <c r="C1228" s="4"/>
      <c r="D1228" s="196">
        <v>88</v>
      </c>
      <c r="E1228" s="197">
        <v>43</v>
      </c>
      <c r="F1228" s="197">
        <v>1</v>
      </c>
      <c r="G1228" s="34">
        <f t="shared" ref="G1228:G1230" si="3529">SUM(D1228:E1228)</f>
        <v>131</v>
      </c>
      <c r="H1228" s="35">
        <f t="shared" si="3526"/>
        <v>1</v>
      </c>
      <c r="I1228" s="8"/>
      <c r="J1228" s="2"/>
      <c r="K1228" s="533"/>
      <c r="L1228" s="534"/>
      <c r="M1228" s="4"/>
      <c r="N1228" s="196">
        <v>78</v>
      </c>
      <c r="O1228" s="197">
        <v>34</v>
      </c>
      <c r="P1228" s="197">
        <v>5</v>
      </c>
      <c r="Q1228" s="34">
        <f t="shared" si="3527"/>
        <v>112</v>
      </c>
      <c r="R1228" s="35">
        <f t="shared" si="3528"/>
        <v>0</v>
      </c>
      <c r="S1228" s="8"/>
      <c r="T1228" s="191"/>
      <c r="U1228" s="202">
        <f t="shared" ref="U1228" si="3530">I1233</f>
        <v>6</v>
      </c>
      <c r="V1228" s="203">
        <f t="shared" ref="V1228" si="3531">S1233</f>
        <v>0</v>
      </c>
      <c r="W1228" s="202">
        <f t="shared" ref="W1228" si="3532">S1233</f>
        <v>0</v>
      </c>
      <c r="X1228" s="203">
        <f t="shared" ref="X1228" si="3533">I1233</f>
        <v>6</v>
      </c>
    </row>
    <row r="1229" spans="1:25" ht="15.75" thickBot="1" x14ac:dyDescent="0.3">
      <c r="A1229" s="517" t="s">
        <v>255</v>
      </c>
      <c r="B1229" s="518"/>
      <c r="C1229" s="4"/>
      <c r="D1229" s="196">
        <v>91</v>
      </c>
      <c r="E1229" s="197">
        <v>26</v>
      </c>
      <c r="F1229" s="197">
        <v>2</v>
      </c>
      <c r="G1229" s="34">
        <f t="shared" si="3529"/>
        <v>117</v>
      </c>
      <c r="H1229" s="35">
        <f t="shared" si="3526"/>
        <v>1</v>
      </c>
      <c r="I1229" s="13">
        <f t="shared" ref="I1229" si="3534">H1231*1000+G1231</f>
        <v>3505</v>
      </c>
      <c r="J1229" s="2"/>
      <c r="K1229" s="517" t="s">
        <v>244</v>
      </c>
      <c r="L1229" s="518"/>
      <c r="M1229" s="4"/>
      <c r="N1229" s="196">
        <v>83</v>
      </c>
      <c r="O1229" s="197">
        <v>28</v>
      </c>
      <c r="P1229" s="197">
        <v>3</v>
      </c>
      <c r="Q1229" s="34">
        <f t="shared" si="3527"/>
        <v>111</v>
      </c>
      <c r="R1229" s="35">
        <f t="shared" si="3528"/>
        <v>0</v>
      </c>
      <c r="S1229" s="13">
        <f t="shared" ref="S1229" si="3535">R1231*1000+Q1231</f>
        <v>1489</v>
      </c>
      <c r="T1229" s="191"/>
      <c r="U1229" s="202">
        <f t="shared" ref="U1229" si="3536">H1233</f>
        <v>5</v>
      </c>
      <c r="V1229" s="203">
        <f t="shared" ref="V1229" si="3537">R1233</f>
        <v>3</v>
      </c>
      <c r="W1229" s="202">
        <f t="shared" ref="W1229" si="3538">R1233</f>
        <v>3</v>
      </c>
      <c r="X1229" s="203">
        <f t="shared" ref="X1229" si="3539">H1233</f>
        <v>5</v>
      </c>
    </row>
    <row r="1230" spans="1:25" x14ac:dyDescent="0.25">
      <c r="A1230" s="519"/>
      <c r="B1230" s="520"/>
      <c r="C1230" s="5"/>
      <c r="D1230" s="198">
        <v>77</v>
      </c>
      <c r="E1230" s="199">
        <v>30</v>
      </c>
      <c r="F1230" s="199">
        <v>3</v>
      </c>
      <c r="G1230" s="38">
        <f t="shared" si="3529"/>
        <v>107</v>
      </c>
      <c r="H1230" s="35">
        <f t="shared" si="3526"/>
        <v>0</v>
      </c>
      <c r="I1230" s="521">
        <f t="shared" ref="I1230" si="3540">IF(AND(I1229=S1229,I1229&gt;0.1),1,IF(I1229&gt;S1229,2,0))</f>
        <v>2</v>
      </c>
      <c r="J1230" s="2"/>
      <c r="K1230" s="519"/>
      <c r="L1230" s="520"/>
      <c r="M1230" s="5"/>
      <c r="N1230" s="198">
        <v>94</v>
      </c>
      <c r="O1230" s="199">
        <v>32</v>
      </c>
      <c r="P1230" s="199">
        <v>3</v>
      </c>
      <c r="Q1230" s="34">
        <f t="shared" si="3527"/>
        <v>126</v>
      </c>
      <c r="R1230" s="39">
        <f t="shared" si="3528"/>
        <v>1</v>
      </c>
      <c r="S1230" s="521">
        <f t="shared" ref="S1230" si="3541">IF(AND(S1229=I1229,S1229&gt;0.1),1,IF(S1229&gt;I1229,2,0))</f>
        <v>0</v>
      </c>
      <c r="T1230" s="191"/>
      <c r="U1230" s="204">
        <f t="shared" ref="U1230" si="3542">G1233</f>
        <v>985</v>
      </c>
      <c r="V1230" s="205">
        <f t="shared" ref="V1230" si="3543">Q1233</f>
        <v>949</v>
      </c>
      <c r="W1230" s="204">
        <f t="shared" ref="W1230" si="3544">Q1233</f>
        <v>949</v>
      </c>
      <c r="X1230" s="205">
        <f t="shared" ref="X1230" si="3545">G1233</f>
        <v>985</v>
      </c>
    </row>
    <row r="1231" spans="1:25" ht="16.5" thickBot="1" x14ac:dyDescent="0.3">
      <c r="A1231" s="529">
        <v>2</v>
      </c>
      <c r="B1231" s="530"/>
      <c r="C1231" s="26" t="s">
        <v>12</v>
      </c>
      <c r="D1231" s="31">
        <f t="shared" ref="D1231" si="3546">SUM(D1227:D1230)</f>
        <v>353</v>
      </c>
      <c r="E1231" s="31">
        <f t="shared" ref="E1231:H1231" si="3547">SUM(E1227:E1230)</f>
        <v>152</v>
      </c>
      <c r="F1231" s="31">
        <f t="shared" si="3547"/>
        <v>7</v>
      </c>
      <c r="G1231" s="31">
        <f t="shared" si="3547"/>
        <v>505</v>
      </c>
      <c r="H1231" s="30">
        <f t="shared" si="3547"/>
        <v>3</v>
      </c>
      <c r="I1231" s="522">
        <f t="shared" ref="I1231" si="3548">IF(AND(G1231=N1231,G1231&gt;1),1,IF(G1231&gt;N1231,2,0))</f>
        <v>2</v>
      </c>
      <c r="J1231" s="2"/>
      <c r="K1231" s="529">
        <v>2</v>
      </c>
      <c r="L1231" s="530"/>
      <c r="M1231" s="26" t="s">
        <v>12</v>
      </c>
      <c r="N1231" s="31">
        <f t="shared" ref="N1231" si="3549">SUM(N1227:N1230)</f>
        <v>350</v>
      </c>
      <c r="O1231" s="31">
        <f t="shared" ref="O1231:R1231" si="3550">SUM(O1227:O1230)</f>
        <v>139</v>
      </c>
      <c r="P1231" s="31">
        <f t="shared" si="3550"/>
        <v>11</v>
      </c>
      <c r="Q1231" s="40">
        <f t="shared" si="3550"/>
        <v>489</v>
      </c>
      <c r="R1231" s="30">
        <f t="shared" si="3550"/>
        <v>1</v>
      </c>
      <c r="S1231" s="522">
        <f t="shared" ref="S1231" si="3551">IF(AND(Q1231=X1231,Q1231&gt;1),1,IF(Q1231&gt;X1231,2,0))</f>
        <v>2</v>
      </c>
      <c r="T1231" s="191"/>
    </row>
    <row r="1232" spans="1:25" ht="15.75" thickBot="1" x14ac:dyDescent="0.3">
      <c r="A1232" s="7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191"/>
    </row>
    <row r="1233" spans="1:25" ht="21" thickBot="1" x14ac:dyDescent="0.3">
      <c r="A1233" s="17"/>
      <c r="B1233" s="18"/>
      <c r="C1233" s="19" t="s">
        <v>15</v>
      </c>
      <c r="D1233" s="20">
        <f t="shared" ref="D1233:H1233" si="3552">D1226+D1231</f>
        <v>681</v>
      </c>
      <c r="E1233" s="21">
        <f t="shared" si="3552"/>
        <v>304</v>
      </c>
      <c r="F1233" s="21">
        <f t="shared" si="3552"/>
        <v>14</v>
      </c>
      <c r="G1233" s="22">
        <f t="shared" si="3552"/>
        <v>985</v>
      </c>
      <c r="H1233" s="22">
        <f t="shared" si="3552"/>
        <v>5</v>
      </c>
      <c r="I1233" s="23">
        <f t="shared" ref="I1233" si="3553">I1225+I1230+J1233</f>
        <v>6</v>
      </c>
      <c r="J1233" s="206">
        <f t="shared" ref="J1233" si="3554">IF(AND(G1233=Q1233,G1233&gt;0.1),1,IF(G1233&gt;Q1233,2,0))</f>
        <v>2</v>
      </c>
      <c r="K1233" s="17"/>
      <c r="L1233" s="18"/>
      <c r="M1233" s="24" t="s">
        <v>15</v>
      </c>
      <c r="N1233" s="20">
        <f t="shared" ref="N1233:R1233" si="3555">N1226+N1231</f>
        <v>690</v>
      </c>
      <c r="O1233" s="21">
        <f t="shared" si="3555"/>
        <v>259</v>
      </c>
      <c r="P1233" s="21">
        <f t="shared" si="3555"/>
        <v>29</v>
      </c>
      <c r="Q1233" s="22">
        <f t="shared" si="3555"/>
        <v>949</v>
      </c>
      <c r="R1233" s="22">
        <f t="shared" si="3555"/>
        <v>3</v>
      </c>
      <c r="S1233" s="25">
        <f t="shared" ref="S1233" si="3556">S1225+S1230+T1233</f>
        <v>0</v>
      </c>
      <c r="T1233" s="206">
        <f t="shared" ref="T1233" si="3557">IF(AND(Q1233=G1233,Q1233&gt;0.1),1,IF(Q1233&gt;G1233,2,0))</f>
        <v>0</v>
      </c>
    </row>
    <row r="1234" spans="1:25" ht="15.75" thickBot="1" x14ac:dyDescent="0.3">
      <c r="A1234" s="7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191"/>
    </row>
    <row r="1235" spans="1:25" ht="21" thickBot="1" x14ac:dyDescent="0.3">
      <c r="A1235" s="109" t="s">
        <v>19</v>
      </c>
      <c r="B1235" s="9" t="s">
        <v>16</v>
      </c>
      <c r="C1235" s="515"/>
      <c r="D1235" s="515"/>
      <c r="E1235" s="515"/>
      <c r="F1235" s="10"/>
      <c r="G1235" s="516" t="s">
        <v>17</v>
      </c>
      <c r="H1235" s="516"/>
      <c r="I1235" s="23">
        <f t="shared" ref="I1235" si="3558">IF(AND(I1233=S1233,I1233&gt;0.1),1,IF(I1233&gt;S1233,2,0))</f>
        <v>2</v>
      </c>
      <c r="J1235" s="12"/>
      <c r="K1235" s="14" t="s">
        <v>19</v>
      </c>
      <c r="L1235" s="9" t="s">
        <v>20</v>
      </c>
      <c r="M1235" s="515"/>
      <c r="N1235" s="515"/>
      <c r="O1235" s="515"/>
      <c r="P1235" s="10"/>
      <c r="Q1235" s="516" t="s">
        <v>17</v>
      </c>
      <c r="R1235" s="516"/>
      <c r="S1235" s="23">
        <f t="shared" ref="S1235" si="3559">IF(AND(S1233=I1233,S1233&gt;0.1),1,IF(S1233&gt;I1233,2,0))</f>
        <v>0</v>
      </c>
      <c r="T1235" s="191"/>
    </row>
    <row r="1236" spans="1:25" ht="23.25" x14ac:dyDescent="0.35">
      <c r="A1236" s="6"/>
      <c r="B1236" s="523" t="s">
        <v>18</v>
      </c>
      <c r="C1236" s="523"/>
      <c r="D1236" s="524" t="s">
        <v>0</v>
      </c>
      <c r="E1236" s="524"/>
      <c r="F1236" s="524"/>
      <c r="G1236" s="524"/>
      <c r="H1236" s="524"/>
      <c r="I1236" s="524"/>
      <c r="J1236" s="94">
        <v>57</v>
      </c>
      <c r="K1236" s="190" t="s">
        <v>1</v>
      </c>
      <c r="L1236" s="525" t="s">
        <v>21</v>
      </c>
      <c r="M1236" s="525"/>
      <c r="N1236" s="525"/>
      <c r="O1236" s="526" t="s">
        <v>2</v>
      </c>
      <c r="P1236" s="526"/>
      <c r="Q1236" s="527">
        <v>43222</v>
      </c>
      <c r="R1236" s="528"/>
      <c r="S1236" s="528"/>
      <c r="T1236" s="191"/>
    </row>
    <row r="1237" spans="1:25" ht="24" thickBot="1" x14ac:dyDescent="0.3">
      <c r="A1237" s="7"/>
      <c r="B1237" s="16"/>
      <c r="C1237" s="16"/>
      <c r="D1237" s="15"/>
      <c r="E1237" s="15"/>
      <c r="F1237" s="15"/>
      <c r="G1237" s="15"/>
      <c r="H1237" s="15"/>
      <c r="I1237" s="15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191"/>
    </row>
    <row r="1238" spans="1:25" ht="18.75" thickBot="1" x14ac:dyDescent="0.3">
      <c r="A1238" s="1" t="s">
        <v>3</v>
      </c>
      <c r="B1238" s="535" t="s">
        <v>185</v>
      </c>
      <c r="C1238" s="535"/>
      <c r="D1238" s="535"/>
      <c r="E1238" s="535"/>
      <c r="F1238" s="535"/>
      <c r="G1238" s="535"/>
      <c r="H1238" s="535"/>
      <c r="I1238" s="536"/>
      <c r="J1238" s="537">
        <f t="shared" ref="J1238" si="3560">G1254-Q1254</f>
        <v>41</v>
      </c>
      <c r="K1238" s="11" t="s">
        <v>4</v>
      </c>
      <c r="L1238" s="535" t="s">
        <v>147</v>
      </c>
      <c r="M1238" s="535"/>
      <c r="N1238" s="535"/>
      <c r="O1238" s="535"/>
      <c r="P1238" s="535"/>
      <c r="Q1238" s="535"/>
      <c r="R1238" s="535"/>
      <c r="S1238" s="536"/>
      <c r="T1238" s="191"/>
    </row>
    <row r="1239" spans="1:25" ht="15.75" thickBot="1" x14ac:dyDescent="0.3">
      <c r="A1239" s="7"/>
      <c r="B1239" s="2"/>
      <c r="C1239" s="2"/>
      <c r="D1239" s="2"/>
      <c r="E1239" s="2"/>
      <c r="F1239" s="2"/>
      <c r="G1239" s="2"/>
      <c r="H1239" s="2"/>
      <c r="I1239" s="2"/>
      <c r="J1239" s="538"/>
      <c r="K1239" s="2"/>
      <c r="L1239" s="2"/>
      <c r="M1239" s="2"/>
      <c r="N1239" s="2"/>
      <c r="O1239" s="2"/>
      <c r="P1239" s="2"/>
      <c r="Q1239" s="2"/>
      <c r="R1239" s="2"/>
      <c r="S1239" s="2"/>
      <c r="T1239" s="191"/>
    </row>
    <row r="1240" spans="1:25" x14ac:dyDescent="0.25">
      <c r="A1240" s="540" t="s">
        <v>5</v>
      </c>
      <c r="B1240" s="541"/>
      <c r="C1240" s="542" t="s">
        <v>6</v>
      </c>
      <c r="D1240" s="544" t="s">
        <v>7</v>
      </c>
      <c r="E1240" s="545"/>
      <c r="F1240" s="545"/>
      <c r="G1240" s="546"/>
      <c r="H1240" s="544" t="s">
        <v>8</v>
      </c>
      <c r="I1240" s="546"/>
      <c r="J1240" s="538"/>
      <c r="K1240" s="540" t="s">
        <v>5</v>
      </c>
      <c r="L1240" s="541"/>
      <c r="M1240" s="542" t="s">
        <v>6</v>
      </c>
      <c r="N1240" s="544" t="s">
        <v>7</v>
      </c>
      <c r="O1240" s="545"/>
      <c r="P1240" s="545"/>
      <c r="Q1240" s="546"/>
      <c r="R1240" s="544" t="s">
        <v>8</v>
      </c>
      <c r="S1240" s="546"/>
      <c r="T1240" s="191"/>
    </row>
    <row r="1241" spans="1:25" ht="15.75" thickBot="1" x14ac:dyDescent="0.3">
      <c r="A1241" s="547"/>
      <c r="B1241" s="548"/>
      <c r="C1241" s="543"/>
      <c r="D1241" s="110" t="s">
        <v>9</v>
      </c>
      <c r="E1241" s="111" t="s">
        <v>10</v>
      </c>
      <c r="F1241" s="111" t="s">
        <v>11</v>
      </c>
      <c r="G1241" s="112" t="s">
        <v>12</v>
      </c>
      <c r="H1241" s="113" t="s">
        <v>13</v>
      </c>
      <c r="I1241" s="114" t="s">
        <v>14</v>
      </c>
      <c r="J1241" s="539"/>
      <c r="K1241" s="547"/>
      <c r="L1241" s="548"/>
      <c r="M1241" s="543"/>
      <c r="N1241" s="110" t="s">
        <v>9</v>
      </c>
      <c r="O1241" s="111" t="s">
        <v>10</v>
      </c>
      <c r="P1241" s="111" t="s">
        <v>11</v>
      </c>
      <c r="Q1241" s="112" t="s">
        <v>12</v>
      </c>
      <c r="R1241" s="113" t="s">
        <v>13</v>
      </c>
      <c r="S1241" s="114" t="s">
        <v>14</v>
      </c>
      <c r="T1241" s="191"/>
    </row>
    <row r="1242" spans="1:25" ht="15.75" thickBot="1" x14ac:dyDescent="0.3">
      <c r="A1242" s="7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191"/>
    </row>
    <row r="1243" spans="1:25" x14ac:dyDescent="0.25">
      <c r="A1243" s="531" t="s">
        <v>216</v>
      </c>
      <c r="B1243" s="532"/>
      <c r="C1243" s="3">
        <v>1</v>
      </c>
      <c r="D1243" s="193">
        <v>103</v>
      </c>
      <c r="E1243" s="194">
        <v>53</v>
      </c>
      <c r="F1243" s="194">
        <v>0</v>
      </c>
      <c r="G1243" s="32">
        <f t="shared" ref="G1243:G1246" si="3561">D1243+E1243</f>
        <v>156</v>
      </c>
      <c r="H1243" s="33">
        <f t="shared" ref="H1243:H1246" si="3562">IF(AND(G1243=Q1243,G1243&gt;1),0.5,IF(G1243&gt;Q1243,1,0))</f>
        <v>1</v>
      </c>
      <c r="I1243" s="8"/>
      <c r="J1243" s="2"/>
      <c r="K1243" s="531" t="s">
        <v>246</v>
      </c>
      <c r="L1243" s="532"/>
      <c r="M1243" s="3">
        <v>1</v>
      </c>
      <c r="N1243" s="193">
        <v>87</v>
      </c>
      <c r="O1243" s="194">
        <v>41</v>
      </c>
      <c r="P1243" s="194">
        <v>4</v>
      </c>
      <c r="Q1243" s="32">
        <f t="shared" ref="Q1243" si="3563">SUM(N1243:O1243)</f>
        <v>128</v>
      </c>
      <c r="R1243" s="33">
        <f t="shared" ref="R1243:R1246" si="3564">IF(AND(Q1243=G1243,Q1243&gt;1),0.5,IF(Q1243&gt;G1243,1,0))</f>
        <v>0</v>
      </c>
      <c r="S1243" s="8"/>
      <c r="U1243" s="195" t="s">
        <v>124</v>
      </c>
      <c r="V1243" s="195">
        <f t="shared" ref="V1243" si="3565">G1243</f>
        <v>156</v>
      </c>
      <c r="W1243" s="195">
        <f t="shared" ref="W1243" si="3566">G1244</f>
        <v>121</v>
      </c>
      <c r="X1243" s="195">
        <f t="shared" ref="X1243" si="3567">G1245</f>
        <v>133</v>
      </c>
      <c r="Y1243" s="195">
        <f t="shared" ref="Y1243" si="3568">G1246</f>
        <v>144</v>
      </c>
    </row>
    <row r="1244" spans="1:25" x14ac:dyDescent="0.25">
      <c r="A1244" s="533"/>
      <c r="B1244" s="534"/>
      <c r="C1244" s="4">
        <v>2</v>
      </c>
      <c r="D1244" s="196">
        <v>86</v>
      </c>
      <c r="E1244" s="197">
        <v>35</v>
      </c>
      <c r="F1244" s="197">
        <v>0</v>
      </c>
      <c r="G1244" s="34">
        <f t="shared" si="3561"/>
        <v>121</v>
      </c>
      <c r="H1244" s="35">
        <f t="shared" si="3562"/>
        <v>0</v>
      </c>
      <c r="I1244" s="8"/>
      <c r="J1244" s="2"/>
      <c r="K1244" s="533"/>
      <c r="L1244" s="534"/>
      <c r="M1244" s="4">
        <v>2</v>
      </c>
      <c r="N1244" s="196">
        <v>73</v>
      </c>
      <c r="O1244" s="197">
        <v>52</v>
      </c>
      <c r="P1244" s="197">
        <v>0</v>
      </c>
      <c r="Q1244" s="34">
        <f t="shared" ref="Q1244:Q1246" si="3569">SUM(N1244:O1244)</f>
        <v>125</v>
      </c>
      <c r="R1244" s="35">
        <f t="shared" si="3564"/>
        <v>1</v>
      </c>
      <c r="S1244" s="8"/>
      <c r="U1244" s="195" t="s">
        <v>125</v>
      </c>
      <c r="V1244" s="195">
        <f t="shared" ref="V1244" si="3570">G1248</f>
        <v>116</v>
      </c>
      <c r="W1244" s="195">
        <f t="shared" ref="W1244" si="3571">G1249</f>
        <v>127</v>
      </c>
      <c r="X1244" s="195">
        <f t="shared" ref="X1244" si="3572">G1250</f>
        <v>132</v>
      </c>
      <c r="Y1244" s="195">
        <f t="shared" ref="Y1244" si="3573">G1251</f>
        <v>137</v>
      </c>
    </row>
    <row r="1245" spans="1:25" ht="15.75" thickBot="1" x14ac:dyDescent="0.3">
      <c r="A1245" s="517" t="s">
        <v>217</v>
      </c>
      <c r="B1245" s="518"/>
      <c r="C1245" s="4">
        <v>3</v>
      </c>
      <c r="D1245" s="196">
        <v>89</v>
      </c>
      <c r="E1245" s="197">
        <v>44</v>
      </c>
      <c r="F1245" s="197">
        <v>2</v>
      </c>
      <c r="G1245" s="34">
        <f t="shared" si="3561"/>
        <v>133</v>
      </c>
      <c r="H1245" s="35">
        <f t="shared" si="3562"/>
        <v>1</v>
      </c>
      <c r="I1245" s="13">
        <f t="shared" ref="I1245" si="3574">H1247*1000+G1247</f>
        <v>3554</v>
      </c>
      <c r="J1245" s="2"/>
      <c r="K1245" s="517" t="s">
        <v>247</v>
      </c>
      <c r="L1245" s="518"/>
      <c r="M1245" s="4">
        <v>3</v>
      </c>
      <c r="N1245" s="196">
        <v>86</v>
      </c>
      <c r="O1245" s="197">
        <v>35</v>
      </c>
      <c r="P1245" s="197">
        <v>3</v>
      </c>
      <c r="Q1245" s="34">
        <f t="shared" si="3569"/>
        <v>121</v>
      </c>
      <c r="R1245" s="35">
        <f t="shared" si="3564"/>
        <v>0</v>
      </c>
      <c r="S1245" s="13">
        <f t="shared" ref="S1245" si="3575">R1247*1000+Q1247</f>
        <v>1501</v>
      </c>
      <c r="T1245" s="191"/>
      <c r="U1245" s="195" t="s">
        <v>126</v>
      </c>
      <c r="V1245" s="195">
        <f t="shared" ref="V1245" si="3576">Q1243</f>
        <v>128</v>
      </c>
      <c r="W1245" s="195">
        <f t="shared" ref="W1245" si="3577">Q1244</f>
        <v>125</v>
      </c>
      <c r="X1245" s="195">
        <f t="shared" ref="X1245" si="3578">Q1245</f>
        <v>121</v>
      </c>
      <c r="Y1245" s="195">
        <f t="shared" ref="Y1245" si="3579">Q1246</f>
        <v>127</v>
      </c>
    </row>
    <row r="1246" spans="1:25" x14ac:dyDescent="0.25">
      <c r="A1246" s="519"/>
      <c r="B1246" s="520"/>
      <c r="C1246" s="5">
        <v>4</v>
      </c>
      <c r="D1246" s="198">
        <v>90</v>
      </c>
      <c r="E1246" s="199">
        <v>54</v>
      </c>
      <c r="F1246" s="199">
        <v>0</v>
      </c>
      <c r="G1246" s="36">
        <f t="shared" si="3561"/>
        <v>144</v>
      </c>
      <c r="H1246" s="35">
        <f t="shared" si="3562"/>
        <v>1</v>
      </c>
      <c r="I1246" s="521">
        <f t="shared" ref="I1246" si="3580">IF(AND(I1245=S1245,I1245&gt;0.1),1,IF(I1245&gt;S1245,2,0))</f>
        <v>2</v>
      </c>
      <c r="J1246" s="2"/>
      <c r="K1246" s="519"/>
      <c r="L1246" s="520"/>
      <c r="M1246" s="5">
        <v>4</v>
      </c>
      <c r="N1246" s="198">
        <v>91</v>
      </c>
      <c r="O1246" s="199">
        <v>36</v>
      </c>
      <c r="P1246" s="199">
        <v>3</v>
      </c>
      <c r="Q1246" s="34">
        <f t="shared" si="3569"/>
        <v>127</v>
      </c>
      <c r="R1246" s="39">
        <f t="shared" si="3564"/>
        <v>0</v>
      </c>
      <c r="S1246" s="521">
        <f t="shared" ref="S1246" si="3581">IF(AND(S1245=I1245,S1245&gt;0.1),1,IF(S1245&gt;I1245,2,0))</f>
        <v>0</v>
      </c>
      <c r="T1246" s="191"/>
      <c r="U1246" s="195" t="s">
        <v>127</v>
      </c>
      <c r="V1246" s="195">
        <f t="shared" ref="V1246" si="3582">Q1248</f>
        <v>129</v>
      </c>
      <c r="W1246" s="195">
        <f t="shared" ref="W1246" si="3583">Q1249</f>
        <v>130</v>
      </c>
      <c r="X1246" s="195">
        <f t="shared" ref="X1246" si="3584">Q1250</f>
        <v>129</v>
      </c>
      <c r="Y1246" s="195">
        <f t="shared" ref="Y1246" si="3585">Q1251</f>
        <v>136</v>
      </c>
    </row>
    <row r="1247" spans="1:25" ht="16.5" thickBot="1" x14ac:dyDescent="0.3">
      <c r="A1247" s="529">
        <v>1</v>
      </c>
      <c r="B1247" s="530"/>
      <c r="C1247" s="26" t="s">
        <v>12</v>
      </c>
      <c r="D1247" s="122">
        <f t="shared" ref="D1247" si="3586">D1243+D1244+D1245+D1246</f>
        <v>368</v>
      </c>
      <c r="E1247" s="28">
        <f t="shared" ref="E1247:H1247" si="3587">SUM(E1243:E1246)</f>
        <v>186</v>
      </c>
      <c r="F1247" s="28">
        <f t="shared" si="3587"/>
        <v>2</v>
      </c>
      <c r="G1247" s="29">
        <f t="shared" si="3587"/>
        <v>554</v>
      </c>
      <c r="H1247" s="30">
        <f t="shared" si="3587"/>
        <v>3</v>
      </c>
      <c r="I1247" s="522">
        <f t="shared" ref="I1247" si="3588">IF(AND(G1247=N1247,G1247&gt;1),1,IF(G1247&gt;N1247,2,0))</f>
        <v>2</v>
      </c>
      <c r="J1247" s="2"/>
      <c r="K1247" s="529">
        <v>1</v>
      </c>
      <c r="L1247" s="530"/>
      <c r="M1247" s="26" t="s">
        <v>12</v>
      </c>
      <c r="N1247" s="31">
        <f t="shared" ref="N1247" si="3589">SUM(N1243:N1246)</f>
        <v>337</v>
      </c>
      <c r="O1247" s="31">
        <f t="shared" ref="O1247:R1247" si="3590">SUM(O1243:O1246)</f>
        <v>164</v>
      </c>
      <c r="P1247" s="31">
        <f t="shared" si="3590"/>
        <v>10</v>
      </c>
      <c r="Q1247" s="31">
        <f t="shared" si="3590"/>
        <v>501</v>
      </c>
      <c r="R1247" s="30">
        <f t="shared" si="3590"/>
        <v>1</v>
      </c>
      <c r="S1247" s="522">
        <f t="shared" ref="S1247" si="3591">IF(AND(Q1247=J1247,Q1247&gt;1),1,IF(Q1247&gt;J1247,2,0))</f>
        <v>2</v>
      </c>
      <c r="T1247" s="191"/>
    </row>
    <row r="1248" spans="1:25" x14ac:dyDescent="0.25">
      <c r="A1248" s="531" t="s">
        <v>218</v>
      </c>
      <c r="B1248" s="532"/>
      <c r="C1248" s="3">
        <v>1</v>
      </c>
      <c r="D1248" s="193">
        <v>80</v>
      </c>
      <c r="E1248" s="194">
        <v>36</v>
      </c>
      <c r="F1248" s="194">
        <v>1</v>
      </c>
      <c r="G1248" s="37">
        <f t="shared" ref="G1248" si="3592">SUM(D1248:E1248)</f>
        <v>116</v>
      </c>
      <c r="H1248" s="33">
        <f t="shared" ref="H1248:H1251" si="3593">IF(AND(G1248=Q1248,G1248&gt;1),0.5,IF(G1248&gt;Q1248,1,0))</f>
        <v>0</v>
      </c>
      <c r="I1248" s="8"/>
      <c r="J1248" s="2"/>
      <c r="K1248" s="531" t="s">
        <v>231</v>
      </c>
      <c r="L1248" s="532"/>
      <c r="M1248" s="3">
        <v>1</v>
      </c>
      <c r="N1248" s="193">
        <v>86</v>
      </c>
      <c r="O1248" s="194">
        <v>43</v>
      </c>
      <c r="P1248" s="194">
        <v>0</v>
      </c>
      <c r="Q1248" s="32">
        <f t="shared" ref="Q1248:Q1251" si="3594">N1248+O1248</f>
        <v>129</v>
      </c>
      <c r="R1248" s="33">
        <f t="shared" ref="R1248:R1251" si="3595">IF(AND(Q1248=G1248,Q1248&gt;1),0.5,IF(Q1248&gt;G1248,1,0))</f>
        <v>1</v>
      </c>
      <c r="S1248" s="8"/>
      <c r="T1248" s="191"/>
      <c r="U1248" s="200" t="s">
        <v>92</v>
      </c>
      <c r="V1248" s="201" t="s">
        <v>93</v>
      </c>
      <c r="W1248" s="200" t="s">
        <v>93</v>
      </c>
      <c r="X1248" s="201" t="s">
        <v>92</v>
      </c>
    </row>
    <row r="1249" spans="1:24" x14ac:dyDescent="0.25">
      <c r="A1249" s="533"/>
      <c r="B1249" s="534"/>
      <c r="C1249" s="4">
        <v>2</v>
      </c>
      <c r="D1249" s="196">
        <v>82</v>
      </c>
      <c r="E1249" s="197">
        <v>45</v>
      </c>
      <c r="F1249" s="197">
        <v>1</v>
      </c>
      <c r="G1249" s="34">
        <f t="shared" ref="G1249:G1251" si="3596">SUM(D1249:E1249)</f>
        <v>127</v>
      </c>
      <c r="H1249" s="35">
        <f t="shared" si="3593"/>
        <v>0</v>
      </c>
      <c r="I1249" s="8"/>
      <c r="J1249" s="2"/>
      <c r="K1249" s="533"/>
      <c r="L1249" s="534"/>
      <c r="M1249" s="4">
        <v>2</v>
      </c>
      <c r="N1249" s="196">
        <v>94</v>
      </c>
      <c r="O1249" s="197">
        <v>36</v>
      </c>
      <c r="P1249" s="197">
        <v>2</v>
      </c>
      <c r="Q1249" s="34">
        <f t="shared" si="3594"/>
        <v>130</v>
      </c>
      <c r="R1249" s="35">
        <f t="shared" si="3595"/>
        <v>1</v>
      </c>
      <c r="S1249" s="8"/>
      <c r="T1249" s="191"/>
      <c r="U1249" s="202">
        <f t="shared" ref="U1249" si="3597">I1254</f>
        <v>4</v>
      </c>
      <c r="V1249" s="203">
        <f t="shared" ref="V1249" si="3598">S1254</f>
        <v>2</v>
      </c>
      <c r="W1249" s="202">
        <f t="shared" ref="W1249" si="3599">S1254</f>
        <v>2</v>
      </c>
      <c r="X1249" s="203">
        <f t="shared" ref="X1249" si="3600">I1254</f>
        <v>4</v>
      </c>
    </row>
    <row r="1250" spans="1:24" ht="15.75" thickBot="1" x14ac:dyDescent="0.3">
      <c r="A1250" s="517" t="s">
        <v>219</v>
      </c>
      <c r="B1250" s="518"/>
      <c r="C1250" s="4">
        <v>3</v>
      </c>
      <c r="D1250" s="196">
        <v>87</v>
      </c>
      <c r="E1250" s="197">
        <v>45</v>
      </c>
      <c r="F1250" s="197">
        <v>0</v>
      </c>
      <c r="G1250" s="34">
        <f t="shared" si="3596"/>
        <v>132</v>
      </c>
      <c r="H1250" s="35">
        <f t="shared" si="3593"/>
        <v>1</v>
      </c>
      <c r="I1250" s="13">
        <f t="shared" ref="I1250" si="3601">H1252*1000+G1252</f>
        <v>2512</v>
      </c>
      <c r="J1250" s="2"/>
      <c r="K1250" s="517" t="s">
        <v>245</v>
      </c>
      <c r="L1250" s="518"/>
      <c r="M1250" s="4">
        <v>3</v>
      </c>
      <c r="N1250" s="196">
        <v>82</v>
      </c>
      <c r="O1250" s="197">
        <v>47</v>
      </c>
      <c r="P1250" s="197">
        <v>1</v>
      </c>
      <c r="Q1250" s="34">
        <f t="shared" si="3594"/>
        <v>129</v>
      </c>
      <c r="R1250" s="35">
        <f t="shared" si="3595"/>
        <v>0</v>
      </c>
      <c r="S1250" s="13">
        <f t="shared" ref="S1250" si="3602">R1252*1000+Q1252</f>
        <v>2524</v>
      </c>
      <c r="T1250" s="191"/>
      <c r="U1250" s="202">
        <f t="shared" ref="U1250" si="3603">H1254</f>
        <v>5</v>
      </c>
      <c r="V1250" s="203">
        <f t="shared" ref="V1250" si="3604">R1254</f>
        <v>3</v>
      </c>
      <c r="W1250" s="202">
        <f t="shared" ref="W1250" si="3605">R1254</f>
        <v>3</v>
      </c>
      <c r="X1250" s="203">
        <f t="shared" ref="X1250" si="3606">H1254</f>
        <v>5</v>
      </c>
    </row>
    <row r="1251" spans="1:24" x14ac:dyDescent="0.25">
      <c r="A1251" s="519"/>
      <c r="B1251" s="520"/>
      <c r="C1251" s="5">
        <v>4</v>
      </c>
      <c r="D1251" s="198">
        <v>86</v>
      </c>
      <c r="E1251" s="199">
        <v>51</v>
      </c>
      <c r="F1251" s="199">
        <v>1</v>
      </c>
      <c r="G1251" s="38">
        <f t="shared" si="3596"/>
        <v>137</v>
      </c>
      <c r="H1251" s="35">
        <f t="shared" si="3593"/>
        <v>1</v>
      </c>
      <c r="I1251" s="521">
        <f t="shared" ref="I1251" si="3607">IF(AND(I1250=S1250,I1250&gt;0.1),1,IF(I1250&gt;S1250,2,0))</f>
        <v>0</v>
      </c>
      <c r="J1251" s="2"/>
      <c r="K1251" s="519"/>
      <c r="L1251" s="520"/>
      <c r="M1251" s="5">
        <v>4</v>
      </c>
      <c r="N1251" s="198">
        <v>100</v>
      </c>
      <c r="O1251" s="199">
        <v>36</v>
      </c>
      <c r="P1251" s="199">
        <v>1</v>
      </c>
      <c r="Q1251" s="34">
        <f t="shared" si="3594"/>
        <v>136</v>
      </c>
      <c r="R1251" s="39">
        <f t="shared" si="3595"/>
        <v>0</v>
      </c>
      <c r="S1251" s="521">
        <f t="shared" ref="S1251" si="3608">IF(AND(S1250=I1250,S1250&gt;0.1),1,IF(S1250&gt;I1250,2,0))</f>
        <v>2</v>
      </c>
      <c r="T1251" s="191"/>
      <c r="U1251" s="204">
        <f t="shared" ref="U1251" si="3609">G1254</f>
        <v>1066</v>
      </c>
      <c r="V1251" s="205">
        <f t="shared" ref="V1251" si="3610">Q1254</f>
        <v>1025</v>
      </c>
      <c r="W1251" s="204">
        <f t="shared" ref="W1251" si="3611">Q1254</f>
        <v>1025</v>
      </c>
      <c r="X1251" s="205">
        <f t="shared" ref="X1251" si="3612">G1254</f>
        <v>1066</v>
      </c>
    </row>
    <row r="1252" spans="1:24" ht="16.5" thickBot="1" x14ac:dyDescent="0.3">
      <c r="A1252" s="529">
        <v>2</v>
      </c>
      <c r="B1252" s="530"/>
      <c r="C1252" s="26" t="s">
        <v>12</v>
      </c>
      <c r="D1252" s="31">
        <f t="shared" ref="D1252" si="3613">SUM(D1248:D1251)</f>
        <v>335</v>
      </c>
      <c r="E1252" s="31">
        <f t="shared" ref="E1252:H1252" si="3614">SUM(E1248:E1251)</f>
        <v>177</v>
      </c>
      <c r="F1252" s="31">
        <f t="shared" si="3614"/>
        <v>3</v>
      </c>
      <c r="G1252" s="31">
        <f t="shared" si="3614"/>
        <v>512</v>
      </c>
      <c r="H1252" s="30">
        <f t="shared" si="3614"/>
        <v>2</v>
      </c>
      <c r="I1252" s="522">
        <f t="shared" ref="I1252" si="3615">IF(AND(G1252=N1252,G1252&gt;1),1,IF(G1252&gt;N1252,2,0))</f>
        <v>2</v>
      </c>
      <c r="J1252" s="2"/>
      <c r="K1252" s="529">
        <v>2</v>
      </c>
      <c r="L1252" s="530"/>
      <c r="M1252" s="26" t="s">
        <v>12</v>
      </c>
      <c r="N1252" s="31">
        <f t="shared" ref="N1252" si="3616">SUM(N1248:N1251)</f>
        <v>362</v>
      </c>
      <c r="O1252" s="31">
        <f t="shared" ref="O1252:R1252" si="3617">SUM(O1248:O1251)</f>
        <v>162</v>
      </c>
      <c r="P1252" s="31">
        <f t="shared" si="3617"/>
        <v>4</v>
      </c>
      <c r="Q1252" s="40">
        <f t="shared" si="3617"/>
        <v>524</v>
      </c>
      <c r="R1252" s="30">
        <f t="shared" si="3617"/>
        <v>2</v>
      </c>
      <c r="S1252" s="522">
        <f t="shared" ref="S1252" si="3618">IF(AND(Q1252=X1252,Q1252&gt;1),1,IF(Q1252&gt;X1252,2,0))</f>
        <v>2</v>
      </c>
      <c r="T1252" s="191"/>
    </row>
    <row r="1253" spans="1:24" ht="15.75" thickBot="1" x14ac:dyDescent="0.3">
      <c r="A1253" s="7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191"/>
    </row>
    <row r="1254" spans="1:24" ht="21" thickBot="1" x14ac:dyDescent="0.3">
      <c r="A1254" s="17"/>
      <c r="B1254" s="18"/>
      <c r="C1254" s="19" t="s">
        <v>15</v>
      </c>
      <c r="D1254" s="20">
        <f t="shared" ref="D1254:H1254" si="3619">D1247+D1252</f>
        <v>703</v>
      </c>
      <c r="E1254" s="21">
        <f t="shared" si="3619"/>
        <v>363</v>
      </c>
      <c r="F1254" s="21">
        <f t="shared" si="3619"/>
        <v>5</v>
      </c>
      <c r="G1254" s="22">
        <f t="shared" si="3619"/>
        <v>1066</v>
      </c>
      <c r="H1254" s="22">
        <f t="shared" si="3619"/>
        <v>5</v>
      </c>
      <c r="I1254" s="23">
        <f t="shared" ref="I1254" si="3620">I1246+I1251+J1254</f>
        <v>4</v>
      </c>
      <c r="J1254" s="206">
        <f t="shared" ref="J1254" si="3621">IF(AND(G1254=Q1254,G1254&gt;0.1),1,IF(G1254&gt;Q1254,2,0))</f>
        <v>2</v>
      </c>
      <c r="K1254" s="17"/>
      <c r="L1254" s="18"/>
      <c r="M1254" s="24" t="s">
        <v>15</v>
      </c>
      <c r="N1254" s="20">
        <f t="shared" ref="N1254:R1254" si="3622">N1247+N1252</f>
        <v>699</v>
      </c>
      <c r="O1254" s="21">
        <f t="shared" si="3622"/>
        <v>326</v>
      </c>
      <c r="P1254" s="21">
        <f t="shared" si="3622"/>
        <v>14</v>
      </c>
      <c r="Q1254" s="22">
        <f t="shared" si="3622"/>
        <v>1025</v>
      </c>
      <c r="R1254" s="22">
        <f t="shared" si="3622"/>
        <v>3</v>
      </c>
      <c r="S1254" s="25">
        <f t="shared" ref="S1254" si="3623">S1246+S1251+T1254</f>
        <v>2</v>
      </c>
      <c r="T1254" s="206">
        <f t="shared" ref="T1254" si="3624">IF(AND(Q1254=G1254,Q1254&gt;0.1),1,IF(Q1254&gt;G1254,2,0))</f>
        <v>0</v>
      </c>
    </row>
    <row r="1255" spans="1:24" ht="15.75" thickBot="1" x14ac:dyDescent="0.3">
      <c r="A1255" s="7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191"/>
    </row>
    <row r="1256" spans="1:24" ht="21" thickBot="1" x14ac:dyDescent="0.3">
      <c r="A1256" s="109" t="s">
        <v>19</v>
      </c>
      <c r="B1256" s="9" t="s">
        <v>16</v>
      </c>
      <c r="C1256" s="515"/>
      <c r="D1256" s="515"/>
      <c r="E1256" s="515"/>
      <c r="F1256" s="10"/>
      <c r="G1256" s="516" t="s">
        <v>17</v>
      </c>
      <c r="H1256" s="516"/>
      <c r="I1256" s="23">
        <f t="shared" ref="I1256" si="3625">IF(AND(I1254=S1254,I1254&gt;0.1),1,IF(I1254&gt;S1254,2,0))</f>
        <v>2</v>
      </c>
      <c r="J1256" s="12"/>
      <c r="K1256" s="14" t="s">
        <v>19</v>
      </c>
      <c r="L1256" s="9" t="s">
        <v>20</v>
      </c>
      <c r="M1256" s="515"/>
      <c r="N1256" s="515"/>
      <c r="O1256" s="515"/>
      <c r="P1256" s="10"/>
      <c r="Q1256" s="516" t="s">
        <v>17</v>
      </c>
      <c r="R1256" s="516"/>
      <c r="S1256" s="23">
        <f t="shared" ref="S1256" si="3626">IF(AND(S1254=I1254,S1254&gt;0.1),1,IF(S1254&gt;I1254,2,0))</f>
        <v>0</v>
      </c>
      <c r="T1256" s="191"/>
    </row>
    <row r="1258" spans="1:24" ht="15.75" thickBot="1" x14ac:dyDescent="0.3"/>
    <row r="1259" spans="1:24" ht="23.25" x14ac:dyDescent="0.35">
      <c r="A1259" s="6"/>
      <c r="B1259" s="523" t="s">
        <v>18</v>
      </c>
      <c r="C1259" s="523"/>
      <c r="D1259" s="524" t="s">
        <v>0</v>
      </c>
      <c r="E1259" s="524"/>
      <c r="F1259" s="524"/>
      <c r="G1259" s="524"/>
      <c r="H1259" s="524"/>
      <c r="I1259" s="524"/>
      <c r="J1259" s="94">
        <v>58</v>
      </c>
      <c r="K1259" s="190" t="s">
        <v>1</v>
      </c>
      <c r="L1259" s="525" t="s">
        <v>21</v>
      </c>
      <c r="M1259" s="525"/>
      <c r="N1259" s="525"/>
      <c r="O1259" s="526" t="s">
        <v>2</v>
      </c>
      <c r="P1259" s="526"/>
      <c r="Q1259" s="527"/>
      <c r="R1259" s="528"/>
      <c r="S1259" s="528"/>
      <c r="T1259" s="191"/>
    </row>
    <row r="1260" spans="1:24" ht="24" thickBot="1" x14ac:dyDescent="0.3">
      <c r="A1260" s="7"/>
      <c r="B1260" s="16"/>
      <c r="C1260" s="16"/>
      <c r="D1260" s="15"/>
      <c r="E1260" s="15"/>
      <c r="F1260" s="15"/>
      <c r="G1260" s="15"/>
      <c r="H1260" s="15"/>
      <c r="I1260" s="15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191"/>
    </row>
    <row r="1261" spans="1:24" ht="18.75" thickBot="1" x14ac:dyDescent="0.3">
      <c r="A1261" s="1" t="s">
        <v>3</v>
      </c>
      <c r="B1261" s="535" t="s">
        <v>113</v>
      </c>
      <c r="C1261" s="535"/>
      <c r="D1261" s="535"/>
      <c r="E1261" s="535"/>
      <c r="F1261" s="535"/>
      <c r="G1261" s="535"/>
      <c r="H1261" s="535"/>
      <c r="I1261" s="536"/>
      <c r="J1261" s="537">
        <f t="shared" ref="J1261" si="3627">G1277-Q1277</f>
        <v>-83</v>
      </c>
      <c r="K1261" s="11" t="s">
        <v>4</v>
      </c>
      <c r="L1261" s="535" t="s">
        <v>120</v>
      </c>
      <c r="M1261" s="535"/>
      <c r="N1261" s="535"/>
      <c r="O1261" s="535"/>
      <c r="P1261" s="535"/>
      <c r="Q1261" s="535"/>
      <c r="R1261" s="535"/>
      <c r="S1261" s="536"/>
      <c r="T1261" s="191"/>
    </row>
    <row r="1262" spans="1:24" ht="15.75" thickBot="1" x14ac:dyDescent="0.3">
      <c r="A1262" s="7"/>
      <c r="B1262" s="2"/>
      <c r="C1262" s="2"/>
      <c r="D1262" s="2"/>
      <c r="E1262" s="2"/>
      <c r="F1262" s="2"/>
      <c r="G1262" s="2"/>
      <c r="H1262" s="2"/>
      <c r="I1262" s="2"/>
      <c r="J1262" s="538"/>
      <c r="K1262" s="2"/>
      <c r="L1262" s="2"/>
      <c r="M1262" s="2"/>
      <c r="N1262" s="2"/>
      <c r="O1262" s="2"/>
      <c r="P1262" s="2"/>
      <c r="Q1262" s="2"/>
      <c r="R1262" s="2"/>
      <c r="S1262" s="2"/>
      <c r="T1262" s="191"/>
    </row>
    <row r="1263" spans="1:24" x14ac:dyDescent="0.25">
      <c r="A1263" s="540" t="s">
        <v>5</v>
      </c>
      <c r="B1263" s="541"/>
      <c r="C1263" s="542" t="s">
        <v>6</v>
      </c>
      <c r="D1263" s="544" t="s">
        <v>7</v>
      </c>
      <c r="E1263" s="545"/>
      <c r="F1263" s="545"/>
      <c r="G1263" s="546"/>
      <c r="H1263" s="544" t="s">
        <v>8</v>
      </c>
      <c r="I1263" s="546"/>
      <c r="J1263" s="538"/>
      <c r="K1263" s="540" t="s">
        <v>5</v>
      </c>
      <c r="L1263" s="541"/>
      <c r="M1263" s="542" t="s">
        <v>6</v>
      </c>
      <c r="N1263" s="544" t="s">
        <v>7</v>
      </c>
      <c r="O1263" s="545"/>
      <c r="P1263" s="545"/>
      <c r="Q1263" s="546"/>
      <c r="R1263" s="544" t="s">
        <v>8</v>
      </c>
      <c r="S1263" s="546"/>
      <c r="T1263" s="191"/>
    </row>
    <row r="1264" spans="1:24" ht="15.75" thickBot="1" x14ac:dyDescent="0.3">
      <c r="A1264" s="547"/>
      <c r="B1264" s="548"/>
      <c r="C1264" s="543"/>
      <c r="D1264" s="110" t="s">
        <v>9</v>
      </c>
      <c r="E1264" s="111" t="s">
        <v>10</v>
      </c>
      <c r="F1264" s="111" t="s">
        <v>11</v>
      </c>
      <c r="G1264" s="112" t="s">
        <v>12</v>
      </c>
      <c r="H1264" s="113" t="s">
        <v>13</v>
      </c>
      <c r="I1264" s="114" t="s">
        <v>14</v>
      </c>
      <c r="J1264" s="539"/>
      <c r="K1264" s="547"/>
      <c r="L1264" s="548"/>
      <c r="M1264" s="543"/>
      <c r="N1264" s="110" t="s">
        <v>9</v>
      </c>
      <c r="O1264" s="111" t="s">
        <v>10</v>
      </c>
      <c r="P1264" s="111" t="s">
        <v>11</v>
      </c>
      <c r="Q1264" s="112" t="s">
        <v>12</v>
      </c>
      <c r="R1264" s="113" t="s">
        <v>13</v>
      </c>
      <c r="S1264" s="114" t="s">
        <v>14</v>
      </c>
      <c r="T1264" s="191"/>
    </row>
    <row r="1265" spans="1:25" ht="15.75" thickBot="1" x14ac:dyDescent="0.3">
      <c r="A1265" s="7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191"/>
    </row>
    <row r="1266" spans="1:25" x14ac:dyDescent="0.25">
      <c r="A1266" s="531" t="s">
        <v>240</v>
      </c>
      <c r="B1266" s="532"/>
      <c r="C1266" s="3">
        <v>1</v>
      </c>
      <c r="D1266" s="193">
        <v>79</v>
      </c>
      <c r="E1266" s="194">
        <v>39</v>
      </c>
      <c r="F1266" s="194">
        <v>2</v>
      </c>
      <c r="G1266" s="32">
        <f t="shared" ref="G1266:G1269" si="3628">D1266+E1266</f>
        <v>118</v>
      </c>
      <c r="H1266" s="33">
        <f t="shared" ref="H1266:H1269" si="3629">IF(AND(G1266=Q1266,G1266&gt;1),0.5,IF(G1266&gt;Q1266,1,0))</f>
        <v>0</v>
      </c>
      <c r="I1266" s="8"/>
      <c r="J1266" s="2"/>
      <c r="K1266" s="531" t="s">
        <v>208</v>
      </c>
      <c r="L1266" s="532"/>
      <c r="M1266" s="3">
        <v>1</v>
      </c>
      <c r="N1266" s="193">
        <v>91</v>
      </c>
      <c r="O1266" s="194">
        <v>45</v>
      </c>
      <c r="P1266" s="194">
        <v>0</v>
      </c>
      <c r="Q1266" s="32">
        <f t="shared" ref="Q1266" si="3630">SUM(N1266:O1266)</f>
        <v>136</v>
      </c>
      <c r="R1266" s="33">
        <f t="shared" ref="R1266:R1269" si="3631">IF(AND(Q1266=G1266,Q1266&gt;1),0.5,IF(Q1266&gt;G1266,1,0))</f>
        <v>1</v>
      </c>
      <c r="S1266" s="8"/>
      <c r="U1266" s="195" t="s">
        <v>124</v>
      </c>
      <c r="V1266" s="195">
        <f t="shared" ref="V1266" si="3632">G1266</f>
        <v>118</v>
      </c>
      <c r="W1266" s="195">
        <f t="shared" ref="W1266" si="3633">G1267</f>
        <v>127</v>
      </c>
      <c r="X1266" s="195">
        <f t="shared" ref="X1266" si="3634">G1268</f>
        <v>135</v>
      </c>
      <c r="Y1266" s="195">
        <f t="shared" ref="Y1266" si="3635">G1269</f>
        <v>147</v>
      </c>
    </row>
    <row r="1267" spans="1:25" x14ac:dyDescent="0.25">
      <c r="A1267" s="533"/>
      <c r="B1267" s="534"/>
      <c r="C1267" s="4">
        <v>2</v>
      </c>
      <c r="D1267" s="196">
        <v>92</v>
      </c>
      <c r="E1267" s="197">
        <v>35</v>
      </c>
      <c r="F1267" s="197">
        <v>3</v>
      </c>
      <c r="G1267" s="34">
        <f t="shared" si="3628"/>
        <v>127</v>
      </c>
      <c r="H1267" s="35">
        <f t="shared" si="3629"/>
        <v>0</v>
      </c>
      <c r="I1267" s="8"/>
      <c r="J1267" s="2"/>
      <c r="K1267" s="533"/>
      <c r="L1267" s="534"/>
      <c r="M1267" s="4">
        <v>2</v>
      </c>
      <c r="N1267" s="196">
        <v>88</v>
      </c>
      <c r="O1267" s="197">
        <v>48</v>
      </c>
      <c r="P1267" s="197">
        <v>1</v>
      </c>
      <c r="Q1267" s="34">
        <f t="shared" ref="Q1267:Q1269" si="3636">SUM(N1267:O1267)</f>
        <v>136</v>
      </c>
      <c r="R1267" s="35">
        <f t="shared" si="3631"/>
        <v>1</v>
      </c>
      <c r="S1267" s="8"/>
      <c r="U1267" s="195" t="s">
        <v>125</v>
      </c>
      <c r="V1267" s="195">
        <f t="shared" ref="V1267" si="3637">G1271</f>
        <v>121</v>
      </c>
      <c r="W1267" s="195">
        <f t="shared" ref="W1267" si="3638">G1272</f>
        <v>96</v>
      </c>
      <c r="X1267" s="195">
        <f t="shared" ref="X1267" si="3639">G1273</f>
        <v>110</v>
      </c>
      <c r="Y1267" s="195">
        <f t="shared" ref="Y1267" si="3640">G1274</f>
        <v>111</v>
      </c>
    </row>
    <row r="1268" spans="1:25" ht="15.75" thickBot="1" x14ac:dyDescent="0.3">
      <c r="A1268" s="517" t="s">
        <v>241</v>
      </c>
      <c r="B1268" s="518"/>
      <c r="C1268" s="4">
        <v>3</v>
      </c>
      <c r="D1268" s="196">
        <v>85</v>
      </c>
      <c r="E1268" s="197">
        <v>50</v>
      </c>
      <c r="F1268" s="197">
        <v>2</v>
      </c>
      <c r="G1268" s="34">
        <f t="shared" si="3628"/>
        <v>135</v>
      </c>
      <c r="H1268" s="35">
        <f t="shared" si="3629"/>
        <v>1</v>
      </c>
      <c r="I1268" s="13">
        <f t="shared" ref="I1268" si="3641">H1270*1000+G1270</f>
        <v>2527</v>
      </c>
      <c r="J1268" s="2"/>
      <c r="K1268" s="517" t="s">
        <v>209</v>
      </c>
      <c r="L1268" s="518"/>
      <c r="M1268" s="4">
        <v>3</v>
      </c>
      <c r="N1268" s="196">
        <v>84</v>
      </c>
      <c r="O1268" s="197">
        <v>36</v>
      </c>
      <c r="P1268" s="197">
        <v>1</v>
      </c>
      <c r="Q1268" s="34">
        <f t="shared" si="3636"/>
        <v>120</v>
      </c>
      <c r="R1268" s="35">
        <f t="shared" si="3631"/>
        <v>0</v>
      </c>
      <c r="S1268" s="13">
        <f t="shared" ref="S1268" si="3642">R1270*1000+Q1270</f>
        <v>2526</v>
      </c>
      <c r="T1268" s="191"/>
      <c r="U1268" s="195" t="s">
        <v>126</v>
      </c>
      <c r="V1268" s="195">
        <f t="shared" ref="V1268" si="3643">Q1266</f>
        <v>136</v>
      </c>
      <c r="W1268" s="195">
        <f t="shared" ref="W1268" si="3644">Q1267</f>
        <v>136</v>
      </c>
      <c r="X1268" s="195">
        <f t="shared" ref="X1268" si="3645">Q1268</f>
        <v>120</v>
      </c>
      <c r="Y1268" s="195">
        <f t="shared" ref="Y1268" si="3646">Q1269</f>
        <v>134</v>
      </c>
    </row>
    <row r="1269" spans="1:25" x14ac:dyDescent="0.25">
      <c r="A1269" s="519"/>
      <c r="B1269" s="520"/>
      <c r="C1269" s="5">
        <v>4</v>
      </c>
      <c r="D1269" s="198">
        <v>93</v>
      </c>
      <c r="E1269" s="199">
        <v>54</v>
      </c>
      <c r="F1269" s="199">
        <v>2</v>
      </c>
      <c r="G1269" s="36">
        <f t="shared" si="3628"/>
        <v>147</v>
      </c>
      <c r="H1269" s="35">
        <f t="shared" si="3629"/>
        <v>1</v>
      </c>
      <c r="I1269" s="521">
        <f t="shared" ref="I1269" si="3647">IF(AND(I1268=S1268,I1268&gt;0.1),1,IF(I1268&gt;S1268,2,0))</f>
        <v>2</v>
      </c>
      <c r="J1269" s="2"/>
      <c r="K1269" s="519"/>
      <c r="L1269" s="520"/>
      <c r="M1269" s="5">
        <v>4</v>
      </c>
      <c r="N1269" s="198">
        <v>99</v>
      </c>
      <c r="O1269" s="199">
        <v>35</v>
      </c>
      <c r="P1269" s="199">
        <v>1</v>
      </c>
      <c r="Q1269" s="34">
        <f t="shared" si="3636"/>
        <v>134</v>
      </c>
      <c r="R1269" s="39">
        <f t="shared" si="3631"/>
        <v>0</v>
      </c>
      <c r="S1269" s="521">
        <f t="shared" ref="S1269" si="3648">IF(AND(S1268=I1268,S1268&gt;0.1),1,IF(S1268&gt;I1268,2,0))</f>
        <v>0</v>
      </c>
      <c r="T1269" s="191"/>
      <c r="U1269" s="195" t="s">
        <v>127</v>
      </c>
      <c r="V1269" s="195">
        <f t="shared" ref="V1269" si="3649">Q1271</f>
        <v>145</v>
      </c>
      <c r="W1269" s="195">
        <f t="shared" ref="W1269" si="3650">Q1272</f>
        <v>122</v>
      </c>
      <c r="X1269" s="195">
        <f t="shared" ref="X1269" si="3651">Q1273</f>
        <v>126</v>
      </c>
      <c r="Y1269" s="195">
        <f t="shared" ref="Y1269" si="3652">Q1274</f>
        <v>129</v>
      </c>
    </row>
    <row r="1270" spans="1:25" ht="16.5" thickBot="1" x14ac:dyDescent="0.3">
      <c r="A1270" s="529">
        <v>1</v>
      </c>
      <c r="B1270" s="530"/>
      <c r="C1270" s="26" t="s">
        <v>12</v>
      </c>
      <c r="D1270" s="27">
        <f t="shared" ref="D1270" si="3653">D1266+D1267+D1268+D1269</f>
        <v>349</v>
      </c>
      <c r="E1270" s="28">
        <f t="shared" ref="E1270:H1270" si="3654">SUM(E1266:E1269)</f>
        <v>178</v>
      </c>
      <c r="F1270" s="28">
        <f t="shared" si="3654"/>
        <v>9</v>
      </c>
      <c r="G1270" s="29">
        <f t="shared" si="3654"/>
        <v>527</v>
      </c>
      <c r="H1270" s="30">
        <f t="shared" si="3654"/>
        <v>2</v>
      </c>
      <c r="I1270" s="522">
        <f t="shared" ref="I1270" si="3655">IF(AND(G1270=N1270,G1270&gt;1),1,IF(G1270&gt;N1270,2,0))</f>
        <v>2</v>
      </c>
      <c r="J1270" s="2"/>
      <c r="K1270" s="529">
        <v>1</v>
      </c>
      <c r="L1270" s="530"/>
      <c r="M1270" s="26" t="s">
        <v>12</v>
      </c>
      <c r="N1270" s="31">
        <f t="shared" ref="N1270" si="3656">SUM(N1266:N1269)</f>
        <v>362</v>
      </c>
      <c r="O1270" s="31">
        <f t="shared" ref="O1270:R1270" si="3657">SUM(O1266:O1269)</f>
        <v>164</v>
      </c>
      <c r="P1270" s="31">
        <f t="shared" si="3657"/>
        <v>3</v>
      </c>
      <c r="Q1270" s="31">
        <f t="shared" si="3657"/>
        <v>526</v>
      </c>
      <c r="R1270" s="30">
        <f t="shared" si="3657"/>
        <v>2</v>
      </c>
      <c r="S1270" s="522">
        <f t="shared" ref="S1270" si="3658">IF(AND(Q1270=J1270,Q1270&gt;1),1,IF(Q1270&gt;J1270,2,0))</f>
        <v>2</v>
      </c>
      <c r="T1270" s="191"/>
    </row>
    <row r="1271" spans="1:25" x14ac:dyDescent="0.25">
      <c r="A1271" s="531" t="s">
        <v>242</v>
      </c>
      <c r="B1271" s="532"/>
      <c r="C1271" s="3">
        <v>1</v>
      </c>
      <c r="D1271" s="193">
        <v>85</v>
      </c>
      <c r="E1271" s="194">
        <v>36</v>
      </c>
      <c r="F1271" s="194">
        <v>3</v>
      </c>
      <c r="G1271" s="37">
        <f t="shared" ref="G1271" si="3659">SUM(D1271:E1271)</f>
        <v>121</v>
      </c>
      <c r="H1271" s="33">
        <f t="shared" ref="H1271:H1274" si="3660">IF(AND(G1271=Q1271,G1271&gt;1),0.5,IF(G1271&gt;Q1271,1,0))</f>
        <v>0</v>
      </c>
      <c r="I1271" s="8"/>
      <c r="J1271" s="2"/>
      <c r="K1271" s="531" t="s">
        <v>210</v>
      </c>
      <c r="L1271" s="532"/>
      <c r="M1271" s="3">
        <v>1</v>
      </c>
      <c r="N1271" s="193">
        <v>93</v>
      </c>
      <c r="O1271" s="194">
        <v>52</v>
      </c>
      <c r="P1271" s="194">
        <v>1</v>
      </c>
      <c r="Q1271" s="32">
        <f t="shared" ref="Q1271:Q1274" si="3661">N1271+O1271</f>
        <v>145</v>
      </c>
      <c r="R1271" s="33">
        <f t="shared" ref="R1271:R1274" si="3662">IF(AND(Q1271=G1271,Q1271&gt;1),0.5,IF(Q1271&gt;G1271,1,0))</f>
        <v>1</v>
      </c>
      <c r="S1271" s="8"/>
      <c r="T1271" s="191"/>
      <c r="U1271" s="200" t="s">
        <v>92</v>
      </c>
      <c r="V1271" s="201" t="s">
        <v>93</v>
      </c>
      <c r="W1271" s="200" t="s">
        <v>93</v>
      </c>
      <c r="X1271" s="201" t="s">
        <v>92</v>
      </c>
    </row>
    <row r="1272" spans="1:25" x14ac:dyDescent="0.25">
      <c r="A1272" s="533"/>
      <c r="B1272" s="534"/>
      <c r="C1272" s="4">
        <v>2</v>
      </c>
      <c r="D1272" s="196">
        <v>79</v>
      </c>
      <c r="E1272" s="197">
        <v>17</v>
      </c>
      <c r="F1272" s="197">
        <v>5</v>
      </c>
      <c r="G1272" s="34">
        <f t="shared" ref="G1272:G1274" si="3663">SUM(D1272:E1272)</f>
        <v>96</v>
      </c>
      <c r="H1272" s="35">
        <f t="shared" si="3660"/>
        <v>0</v>
      </c>
      <c r="I1272" s="8"/>
      <c r="J1272" s="2"/>
      <c r="K1272" s="533"/>
      <c r="L1272" s="534"/>
      <c r="M1272" s="4">
        <v>2</v>
      </c>
      <c r="N1272" s="196">
        <v>82</v>
      </c>
      <c r="O1272" s="197">
        <v>40</v>
      </c>
      <c r="P1272" s="197">
        <v>1</v>
      </c>
      <c r="Q1272" s="34">
        <f t="shared" si="3661"/>
        <v>122</v>
      </c>
      <c r="R1272" s="35">
        <f t="shared" si="3662"/>
        <v>1</v>
      </c>
      <c r="S1272" s="8"/>
      <c r="T1272" s="191"/>
      <c r="U1272" s="202">
        <f t="shared" ref="U1272" si="3664">I1277</f>
        <v>2</v>
      </c>
      <c r="V1272" s="203">
        <f t="shared" ref="V1272" si="3665">S1277</f>
        <v>4</v>
      </c>
      <c r="W1272" s="202">
        <f t="shared" ref="W1272" si="3666">S1277</f>
        <v>4</v>
      </c>
      <c r="X1272" s="203">
        <f t="shared" ref="X1272" si="3667">I1277</f>
        <v>2</v>
      </c>
    </row>
    <row r="1273" spans="1:25" ht="15.75" thickBot="1" x14ac:dyDescent="0.3">
      <c r="A1273" s="517" t="s">
        <v>243</v>
      </c>
      <c r="B1273" s="518"/>
      <c r="C1273" s="4">
        <v>3</v>
      </c>
      <c r="D1273" s="196">
        <v>74</v>
      </c>
      <c r="E1273" s="197">
        <v>36</v>
      </c>
      <c r="F1273" s="197">
        <v>4</v>
      </c>
      <c r="G1273" s="34">
        <f t="shared" si="3663"/>
        <v>110</v>
      </c>
      <c r="H1273" s="35">
        <f t="shared" si="3660"/>
        <v>0</v>
      </c>
      <c r="I1273" s="13">
        <f t="shared" ref="I1273" si="3668">H1275*1000+G1275</f>
        <v>438</v>
      </c>
      <c r="J1273" s="2"/>
      <c r="K1273" s="517" t="s">
        <v>211</v>
      </c>
      <c r="L1273" s="518"/>
      <c r="M1273" s="4">
        <v>3</v>
      </c>
      <c r="N1273" s="196">
        <v>82</v>
      </c>
      <c r="O1273" s="197">
        <v>44</v>
      </c>
      <c r="P1273" s="197">
        <v>0</v>
      </c>
      <c r="Q1273" s="34">
        <f t="shared" si="3661"/>
        <v>126</v>
      </c>
      <c r="R1273" s="35">
        <f t="shared" si="3662"/>
        <v>1</v>
      </c>
      <c r="S1273" s="13">
        <f t="shared" ref="S1273" si="3669">R1275*1000+Q1275</f>
        <v>4522</v>
      </c>
      <c r="T1273" s="191"/>
      <c r="U1273" s="202">
        <f t="shared" ref="U1273" si="3670">H1277</f>
        <v>2</v>
      </c>
      <c r="V1273" s="203">
        <f t="shared" ref="V1273" si="3671">R1277</f>
        <v>6</v>
      </c>
      <c r="W1273" s="202">
        <f t="shared" ref="W1273" si="3672">R1277</f>
        <v>6</v>
      </c>
      <c r="X1273" s="203">
        <f t="shared" ref="X1273" si="3673">H1277</f>
        <v>2</v>
      </c>
    </row>
    <row r="1274" spans="1:25" x14ac:dyDescent="0.25">
      <c r="A1274" s="519"/>
      <c r="B1274" s="520"/>
      <c r="C1274" s="5">
        <v>4</v>
      </c>
      <c r="D1274" s="198">
        <v>84</v>
      </c>
      <c r="E1274" s="199">
        <v>27</v>
      </c>
      <c r="F1274" s="199">
        <v>5</v>
      </c>
      <c r="G1274" s="38">
        <f t="shared" si="3663"/>
        <v>111</v>
      </c>
      <c r="H1274" s="35">
        <f t="shared" si="3660"/>
        <v>0</v>
      </c>
      <c r="I1274" s="521">
        <f t="shared" ref="I1274" si="3674">IF(AND(I1273=S1273,I1273&gt;0.1),1,IF(I1273&gt;S1273,2,0))</f>
        <v>0</v>
      </c>
      <c r="J1274" s="2"/>
      <c r="K1274" s="519"/>
      <c r="L1274" s="520"/>
      <c r="M1274" s="5">
        <v>4</v>
      </c>
      <c r="N1274" s="198">
        <v>93</v>
      </c>
      <c r="O1274" s="199">
        <v>36</v>
      </c>
      <c r="P1274" s="199">
        <v>1</v>
      </c>
      <c r="Q1274" s="34">
        <f t="shared" si="3661"/>
        <v>129</v>
      </c>
      <c r="R1274" s="39">
        <f t="shared" si="3662"/>
        <v>1</v>
      </c>
      <c r="S1274" s="521">
        <f t="shared" ref="S1274" si="3675">IF(AND(S1273=I1273,S1273&gt;0.1),1,IF(S1273&gt;I1273,2,0))</f>
        <v>2</v>
      </c>
      <c r="T1274" s="191"/>
      <c r="U1274" s="204">
        <f t="shared" ref="U1274" si="3676">G1277</f>
        <v>965</v>
      </c>
      <c r="V1274" s="205">
        <f t="shared" ref="V1274" si="3677">Q1277</f>
        <v>1048</v>
      </c>
      <c r="W1274" s="204">
        <f t="shared" ref="W1274" si="3678">Q1277</f>
        <v>1048</v>
      </c>
      <c r="X1274" s="205">
        <f t="shared" ref="X1274" si="3679">G1277</f>
        <v>965</v>
      </c>
    </row>
    <row r="1275" spans="1:25" ht="16.5" thickBot="1" x14ac:dyDescent="0.3">
      <c r="A1275" s="529">
        <v>2</v>
      </c>
      <c r="B1275" s="530"/>
      <c r="C1275" s="26" t="s">
        <v>12</v>
      </c>
      <c r="D1275" s="31">
        <f t="shared" ref="D1275" si="3680">SUM(D1271:D1274)</f>
        <v>322</v>
      </c>
      <c r="E1275" s="31">
        <f t="shared" ref="E1275:H1275" si="3681">SUM(E1271:E1274)</f>
        <v>116</v>
      </c>
      <c r="F1275" s="31">
        <f t="shared" si="3681"/>
        <v>17</v>
      </c>
      <c r="G1275" s="31">
        <f t="shared" si="3681"/>
        <v>438</v>
      </c>
      <c r="H1275" s="30">
        <f t="shared" si="3681"/>
        <v>0</v>
      </c>
      <c r="I1275" s="522">
        <f t="shared" ref="I1275" si="3682">IF(AND(G1275=N1275,G1275&gt;1),1,IF(G1275&gt;N1275,2,0))</f>
        <v>2</v>
      </c>
      <c r="J1275" s="2"/>
      <c r="K1275" s="529">
        <v>2</v>
      </c>
      <c r="L1275" s="530"/>
      <c r="M1275" s="26" t="s">
        <v>12</v>
      </c>
      <c r="N1275" s="31">
        <f t="shared" ref="N1275" si="3683">SUM(N1271:N1274)</f>
        <v>350</v>
      </c>
      <c r="O1275" s="31">
        <f t="shared" ref="O1275:R1275" si="3684">SUM(O1271:O1274)</f>
        <v>172</v>
      </c>
      <c r="P1275" s="31">
        <f t="shared" si="3684"/>
        <v>3</v>
      </c>
      <c r="Q1275" s="40">
        <f t="shared" si="3684"/>
        <v>522</v>
      </c>
      <c r="R1275" s="30">
        <f t="shared" si="3684"/>
        <v>4</v>
      </c>
      <c r="S1275" s="522">
        <f t="shared" ref="S1275" si="3685">IF(AND(Q1275=X1275,Q1275&gt;1),1,IF(Q1275&gt;X1275,2,0))</f>
        <v>2</v>
      </c>
      <c r="T1275" s="191"/>
    </row>
    <row r="1276" spans="1:25" ht="15.75" thickBot="1" x14ac:dyDescent="0.3">
      <c r="A1276" s="7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191"/>
    </row>
    <row r="1277" spans="1:25" ht="21" thickBot="1" x14ac:dyDescent="0.3">
      <c r="A1277" s="17"/>
      <c r="B1277" s="18"/>
      <c r="C1277" s="19" t="s">
        <v>15</v>
      </c>
      <c r="D1277" s="20">
        <f t="shared" ref="D1277:H1277" si="3686">D1270+D1275</f>
        <v>671</v>
      </c>
      <c r="E1277" s="21">
        <f t="shared" si="3686"/>
        <v>294</v>
      </c>
      <c r="F1277" s="21">
        <f t="shared" si="3686"/>
        <v>26</v>
      </c>
      <c r="G1277" s="22">
        <f t="shared" si="3686"/>
        <v>965</v>
      </c>
      <c r="H1277" s="22">
        <f t="shared" si="3686"/>
        <v>2</v>
      </c>
      <c r="I1277" s="23">
        <f t="shared" ref="I1277" si="3687">I1269+I1274+J1277</f>
        <v>2</v>
      </c>
      <c r="J1277" s="206">
        <f t="shared" ref="J1277" si="3688">IF(AND(G1277=Q1277,G1277&gt;0.1),1,IF(G1277&gt;Q1277,2,0))</f>
        <v>0</v>
      </c>
      <c r="K1277" s="17"/>
      <c r="L1277" s="18"/>
      <c r="M1277" s="24" t="s">
        <v>15</v>
      </c>
      <c r="N1277" s="20">
        <f t="shared" ref="N1277:R1277" si="3689">N1270+N1275</f>
        <v>712</v>
      </c>
      <c r="O1277" s="21">
        <f t="shared" si="3689"/>
        <v>336</v>
      </c>
      <c r="P1277" s="21">
        <f t="shared" si="3689"/>
        <v>6</v>
      </c>
      <c r="Q1277" s="22">
        <f t="shared" si="3689"/>
        <v>1048</v>
      </c>
      <c r="R1277" s="22">
        <f t="shared" si="3689"/>
        <v>6</v>
      </c>
      <c r="S1277" s="25">
        <f t="shared" ref="S1277" si="3690">S1269+S1274+T1277</f>
        <v>4</v>
      </c>
      <c r="T1277" s="206">
        <f t="shared" ref="T1277" si="3691">IF(AND(Q1277=G1277,Q1277&gt;0.1),1,IF(Q1277&gt;G1277,2,0))</f>
        <v>2</v>
      </c>
    </row>
    <row r="1278" spans="1:25" ht="15.75" thickBot="1" x14ac:dyDescent="0.3">
      <c r="A1278" s="7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191"/>
    </row>
    <row r="1279" spans="1:25" ht="21" thickBot="1" x14ac:dyDescent="0.3">
      <c r="A1279" s="109" t="s">
        <v>19</v>
      </c>
      <c r="B1279" s="9" t="s">
        <v>16</v>
      </c>
      <c r="C1279" s="515"/>
      <c r="D1279" s="515"/>
      <c r="E1279" s="515"/>
      <c r="F1279" s="10"/>
      <c r="G1279" s="516" t="s">
        <v>17</v>
      </c>
      <c r="H1279" s="516"/>
      <c r="I1279" s="23">
        <f t="shared" ref="I1279" si="3692">IF(AND(I1277=S1277,I1277&gt;0.1),1,IF(I1277&gt;S1277,2,0))</f>
        <v>0</v>
      </c>
      <c r="J1279" s="12"/>
      <c r="K1279" s="14" t="s">
        <v>19</v>
      </c>
      <c r="L1279" s="9" t="s">
        <v>20</v>
      </c>
      <c r="M1279" s="515"/>
      <c r="N1279" s="515"/>
      <c r="O1279" s="515"/>
      <c r="P1279" s="10"/>
      <c r="Q1279" s="516" t="s">
        <v>17</v>
      </c>
      <c r="R1279" s="516"/>
      <c r="S1279" s="23">
        <f t="shared" ref="S1279" si="3693">IF(AND(S1277=I1277,S1277&gt;0.1),1,IF(S1277&gt;I1277,2,0))</f>
        <v>2</v>
      </c>
      <c r="T1279" s="191"/>
    </row>
    <row r="1280" spans="1:25" ht="23.25" x14ac:dyDescent="0.35">
      <c r="A1280" s="6"/>
      <c r="B1280" s="523" t="s">
        <v>18</v>
      </c>
      <c r="C1280" s="523"/>
      <c r="D1280" s="524" t="s">
        <v>0</v>
      </c>
      <c r="E1280" s="524"/>
      <c r="F1280" s="524"/>
      <c r="G1280" s="524"/>
      <c r="H1280" s="524"/>
      <c r="I1280" s="524"/>
      <c r="J1280" s="94">
        <v>59</v>
      </c>
      <c r="K1280" s="190" t="s">
        <v>1</v>
      </c>
      <c r="L1280" s="525" t="s">
        <v>21</v>
      </c>
      <c r="M1280" s="525"/>
      <c r="N1280" s="525"/>
      <c r="O1280" s="526" t="s">
        <v>2</v>
      </c>
      <c r="P1280" s="526"/>
      <c r="Q1280" s="527">
        <v>43265</v>
      </c>
      <c r="R1280" s="528"/>
      <c r="S1280" s="528"/>
      <c r="T1280" s="191"/>
    </row>
    <row r="1281" spans="1:25" ht="24" thickBot="1" x14ac:dyDescent="0.3">
      <c r="A1281" s="7"/>
      <c r="B1281" s="16"/>
      <c r="C1281" s="16"/>
      <c r="D1281" s="15"/>
      <c r="E1281" s="15"/>
      <c r="F1281" s="15"/>
      <c r="G1281" s="15"/>
      <c r="H1281" s="15"/>
      <c r="I1281" s="15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191"/>
    </row>
    <row r="1282" spans="1:25" ht="18.75" thickBot="1" x14ac:dyDescent="0.3">
      <c r="A1282" s="1" t="s">
        <v>3</v>
      </c>
      <c r="B1282" s="535" t="s">
        <v>187</v>
      </c>
      <c r="C1282" s="535"/>
      <c r="D1282" s="535"/>
      <c r="E1282" s="535"/>
      <c r="F1282" s="535"/>
      <c r="G1282" s="535"/>
      <c r="H1282" s="535"/>
      <c r="I1282" s="536"/>
      <c r="J1282" s="537">
        <f t="shared" ref="J1282" si="3694">G1298-Q1298</f>
        <v>-64</v>
      </c>
      <c r="K1282" s="11" t="s">
        <v>4</v>
      </c>
      <c r="L1282" s="535" t="s">
        <v>111</v>
      </c>
      <c r="M1282" s="535"/>
      <c r="N1282" s="535"/>
      <c r="O1282" s="535"/>
      <c r="P1282" s="535"/>
      <c r="Q1282" s="535"/>
      <c r="R1282" s="535"/>
      <c r="S1282" s="536"/>
      <c r="T1282" s="191"/>
    </row>
    <row r="1283" spans="1:25" ht="15.75" thickBot="1" x14ac:dyDescent="0.3">
      <c r="A1283" s="7"/>
      <c r="B1283" s="2"/>
      <c r="C1283" s="2"/>
      <c r="D1283" s="2"/>
      <c r="E1283" s="2"/>
      <c r="F1283" s="2"/>
      <c r="G1283" s="2"/>
      <c r="H1283" s="2"/>
      <c r="I1283" s="2"/>
      <c r="J1283" s="538"/>
      <c r="K1283" s="2"/>
      <c r="L1283" s="2"/>
      <c r="M1283" s="2"/>
      <c r="N1283" s="2"/>
      <c r="O1283" s="2"/>
      <c r="P1283" s="2"/>
      <c r="Q1283" s="2"/>
      <c r="R1283" s="2"/>
      <c r="S1283" s="2"/>
      <c r="T1283" s="191"/>
    </row>
    <row r="1284" spans="1:25" x14ac:dyDescent="0.25">
      <c r="A1284" s="540" t="s">
        <v>5</v>
      </c>
      <c r="B1284" s="541"/>
      <c r="C1284" s="542" t="s">
        <v>6</v>
      </c>
      <c r="D1284" s="544" t="s">
        <v>7</v>
      </c>
      <c r="E1284" s="545"/>
      <c r="F1284" s="545"/>
      <c r="G1284" s="546"/>
      <c r="H1284" s="544" t="s">
        <v>8</v>
      </c>
      <c r="I1284" s="546"/>
      <c r="J1284" s="538"/>
      <c r="K1284" s="540" t="s">
        <v>5</v>
      </c>
      <c r="L1284" s="541"/>
      <c r="M1284" s="542" t="s">
        <v>6</v>
      </c>
      <c r="N1284" s="544" t="s">
        <v>7</v>
      </c>
      <c r="O1284" s="545"/>
      <c r="P1284" s="545"/>
      <c r="Q1284" s="546"/>
      <c r="R1284" s="544" t="s">
        <v>8</v>
      </c>
      <c r="S1284" s="546"/>
      <c r="T1284" s="191"/>
    </row>
    <row r="1285" spans="1:25" ht="15.75" thickBot="1" x14ac:dyDescent="0.3">
      <c r="A1285" s="547"/>
      <c r="B1285" s="548"/>
      <c r="C1285" s="543"/>
      <c r="D1285" s="110" t="s">
        <v>9</v>
      </c>
      <c r="E1285" s="111" t="s">
        <v>10</v>
      </c>
      <c r="F1285" s="111" t="s">
        <v>11</v>
      </c>
      <c r="G1285" s="112" t="s">
        <v>12</v>
      </c>
      <c r="H1285" s="113" t="s">
        <v>13</v>
      </c>
      <c r="I1285" s="114" t="s">
        <v>14</v>
      </c>
      <c r="J1285" s="539"/>
      <c r="K1285" s="547"/>
      <c r="L1285" s="548"/>
      <c r="M1285" s="543"/>
      <c r="N1285" s="110" t="s">
        <v>9</v>
      </c>
      <c r="O1285" s="111" t="s">
        <v>10</v>
      </c>
      <c r="P1285" s="111" t="s">
        <v>11</v>
      </c>
      <c r="Q1285" s="112" t="s">
        <v>12</v>
      </c>
      <c r="R1285" s="113" t="s">
        <v>13</v>
      </c>
      <c r="S1285" s="114" t="s">
        <v>14</v>
      </c>
      <c r="T1285" s="191"/>
    </row>
    <row r="1286" spans="1:25" ht="15.75" thickBot="1" x14ac:dyDescent="0.3">
      <c r="A1286" s="7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191"/>
    </row>
    <row r="1287" spans="1:25" x14ac:dyDescent="0.25">
      <c r="A1287" s="531" t="s">
        <v>202</v>
      </c>
      <c r="B1287" s="532"/>
      <c r="C1287" s="3"/>
      <c r="D1287" s="207">
        <v>78</v>
      </c>
      <c r="E1287" s="208">
        <v>34</v>
      </c>
      <c r="F1287" s="194">
        <v>3</v>
      </c>
      <c r="G1287" s="32">
        <f t="shared" ref="G1287:G1290" si="3695">D1287+E1287</f>
        <v>112</v>
      </c>
      <c r="H1287" s="33">
        <f t="shared" ref="H1287:H1290" si="3696">IF(AND(G1287=Q1287,G1287&gt;1),0.5,IF(G1287&gt;Q1287,1,0))</f>
        <v>0</v>
      </c>
      <c r="I1287" s="8"/>
      <c r="J1287" s="2"/>
      <c r="K1287" s="531" t="s">
        <v>259</v>
      </c>
      <c r="L1287" s="532"/>
      <c r="M1287" s="3"/>
      <c r="N1287" s="207">
        <v>74</v>
      </c>
      <c r="O1287" s="208">
        <v>45</v>
      </c>
      <c r="P1287" s="194">
        <v>0</v>
      </c>
      <c r="Q1287" s="32">
        <f t="shared" ref="Q1287" si="3697">SUM(N1287:O1287)</f>
        <v>119</v>
      </c>
      <c r="R1287" s="33">
        <f t="shared" ref="R1287:R1290" si="3698">IF(AND(Q1287=G1287,Q1287&gt;1),0.5,IF(Q1287&gt;G1287,1,0))</f>
        <v>1</v>
      </c>
      <c r="S1287" s="8"/>
      <c r="U1287" s="195" t="s">
        <v>124</v>
      </c>
      <c r="V1287" s="195">
        <f t="shared" ref="V1287" si="3699">G1287</f>
        <v>112</v>
      </c>
      <c r="W1287" s="195">
        <f t="shared" ref="W1287" si="3700">G1288</f>
        <v>140</v>
      </c>
      <c r="X1287" s="195">
        <f t="shared" ref="X1287" si="3701">G1289</f>
        <v>102</v>
      </c>
      <c r="Y1287" s="195">
        <f t="shared" ref="Y1287" si="3702">G1290</f>
        <v>134</v>
      </c>
    </row>
    <row r="1288" spans="1:25" x14ac:dyDescent="0.25">
      <c r="A1288" s="533"/>
      <c r="B1288" s="534"/>
      <c r="C1288" s="4"/>
      <c r="D1288" s="209">
        <v>90</v>
      </c>
      <c r="E1288" s="197">
        <v>50</v>
      </c>
      <c r="F1288" s="210">
        <v>0</v>
      </c>
      <c r="G1288" s="34">
        <f t="shared" si="3695"/>
        <v>140</v>
      </c>
      <c r="H1288" s="35">
        <f t="shared" si="3696"/>
        <v>1</v>
      </c>
      <c r="I1288" s="8"/>
      <c r="J1288" s="2"/>
      <c r="K1288" s="533"/>
      <c r="L1288" s="534"/>
      <c r="M1288" s="4"/>
      <c r="N1288" s="210">
        <v>89</v>
      </c>
      <c r="O1288" s="197">
        <v>44</v>
      </c>
      <c r="P1288" s="210">
        <v>0</v>
      </c>
      <c r="Q1288" s="34">
        <f t="shared" ref="Q1288:Q1290" si="3703">SUM(N1288:O1288)</f>
        <v>133</v>
      </c>
      <c r="R1288" s="35">
        <f t="shared" si="3698"/>
        <v>0</v>
      </c>
      <c r="S1288" s="8"/>
      <c r="U1288" s="195" t="s">
        <v>125</v>
      </c>
      <c r="V1288" s="195">
        <f t="shared" ref="V1288" si="3704">G1292</f>
        <v>109</v>
      </c>
      <c r="W1288" s="195">
        <f t="shared" ref="W1288" si="3705">G1293</f>
        <v>118</v>
      </c>
      <c r="X1288" s="195">
        <f t="shared" ref="X1288" si="3706">G1294</f>
        <v>105</v>
      </c>
      <c r="Y1288" s="195">
        <f t="shared" ref="Y1288" si="3707">G1295</f>
        <v>107</v>
      </c>
    </row>
    <row r="1289" spans="1:25" ht="15.75" thickBot="1" x14ac:dyDescent="0.3">
      <c r="A1289" s="517" t="s">
        <v>203</v>
      </c>
      <c r="B1289" s="518"/>
      <c r="C1289" s="4"/>
      <c r="D1289" s="209">
        <v>75</v>
      </c>
      <c r="E1289" s="197">
        <v>27</v>
      </c>
      <c r="F1289" s="210">
        <v>5</v>
      </c>
      <c r="G1289" s="34">
        <f t="shared" si="3695"/>
        <v>102</v>
      </c>
      <c r="H1289" s="35">
        <f t="shared" si="3696"/>
        <v>0</v>
      </c>
      <c r="I1289" s="13">
        <f t="shared" ref="I1289" si="3708">H1291*1000+G1291</f>
        <v>2488</v>
      </c>
      <c r="J1289" s="2"/>
      <c r="K1289" s="517" t="s">
        <v>260</v>
      </c>
      <c r="L1289" s="518"/>
      <c r="M1289" s="4"/>
      <c r="N1289" s="210">
        <v>86</v>
      </c>
      <c r="O1289" s="197">
        <v>26</v>
      </c>
      <c r="P1289" s="210">
        <v>6</v>
      </c>
      <c r="Q1289" s="34">
        <f t="shared" si="3703"/>
        <v>112</v>
      </c>
      <c r="R1289" s="35">
        <f t="shared" si="3698"/>
        <v>1</v>
      </c>
      <c r="S1289" s="13">
        <f t="shared" ref="S1289" si="3709">R1291*1000+Q1291</f>
        <v>2473</v>
      </c>
      <c r="T1289" s="191"/>
      <c r="U1289" s="195" t="s">
        <v>126</v>
      </c>
      <c r="V1289" s="195">
        <f t="shared" ref="V1289" si="3710">Q1287</f>
        <v>119</v>
      </c>
      <c r="W1289" s="195">
        <f t="shared" ref="W1289" si="3711">Q1288</f>
        <v>133</v>
      </c>
      <c r="X1289" s="195">
        <f t="shared" ref="X1289" si="3712">Q1289</f>
        <v>112</v>
      </c>
      <c r="Y1289" s="195">
        <f t="shared" ref="Y1289" si="3713">Q1290</f>
        <v>109</v>
      </c>
    </row>
    <row r="1290" spans="1:25" x14ac:dyDescent="0.25">
      <c r="A1290" s="519"/>
      <c r="B1290" s="520"/>
      <c r="C1290" s="5"/>
      <c r="D1290" s="211">
        <v>97</v>
      </c>
      <c r="E1290" s="197">
        <v>37</v>
      </c>
      <c r="F1290" s="199">
        <v>0</v>
      </c>
      <c r="G1290" s="36">
        <f t="shared" si="3695"/>
        <v>134</v>
      </c>
      <c r="H1290" s="35">
        <f t="shared" si="3696"/>
        <v>1</v>
      </c>
      <c r="I1290" s="521">
        <f t="shared" ref="I1290" si="3714">IF(AND(I1289=S1289,I1289&gt;0.1),1,IF(I1289&gt;S1289,2,0))</f>
        <v>2</v>
      </c>
      <c r="J1290" s="2"/>
      <c r="K1290" s="519"/>
      <c r="L1290" s="520"/>
      <c r="M1290" s="5"/>
      <c r="N1290" s="211">
        <v>82</v>
      </c>
      <c r="O1290" s="212">
        <v>27</v>
      </c>
      <c r="P1290" s="199">
        <v>5</v>
      </c>
      <c r="Q1290" s="34">
        <f t="shared" si="3703"/>
        <v>109</v>
      </c>
      <c r="R1290" s="39">
        <f t="shared" si="3698"/>
        <v>0</v>
      </c>
      <c r="S1290" s="521">
        <f t="shared" ref="S1290" si="3715">IF(AND(S1289=I1289,S1289&gt;0.1),1,IF(S1289&gt;I1289,2,0))</f>
        <v>0</v>
      </c>
      <c r="T1290" s="191"/>
      <c r="U1290" s="195" t="s">
        <v>127</v>
      </c>
      <c r="V1290" s="195">
        <f t="shared" ref="V1290" si="3716">Q1292</f>
        <v>126</v>
      </c>
      <c r="W1290" s="195">
        <f t="shared" ref="W1290" si="3717">Q1293</f>
        <v>134</v>
      </c>
      <c r="X1290" s="195">
        <f t="shared" ref="X1290" si="3718">Q1294</f>
        <v>129</v>
      </c>
      <c r="Y1290" s="195">
        <f t="shared" ref="Y1290" si="3719">Q1295</f>
        <v>129</v>
      </c>
    </row>
    <row r="1291" spans="1:25" ht="16.5" thickBot="1" x14ac:dyDescent="0.3">
      <c r="A1291" s="529">
        <v>1</v>
      </c>
      <c r="B1291" s="530"/>
      <c r="C1291" s="26" t="s">
        <v>12</v>
      </c>
      <c r="D1291" s="122">
        <f t="shared" ref="D1291" si="3720">D1287+D1288+D1289+D1290</f>
        <v>340</v>
      </c>
      <c r="E1291" s="28">
        <f t="shared" ref="E1291:H1291" si="3721">SUM(E1287:E1290)</f>
        <v>148</v>
      </c>
      <c r="F1291" s="28">
        <f t="shared" si="3721"/>
        <v>8</v>
      </c>
      <c r="G1291" s="29">
        <f t="shared" si="3721"/>
        <v>488</v>
      </c>
      <c r="H1291" s="30">
        <f t="shared" si="3721"/>
        <v>2</v>
      </c>
      <c r="I1291" s="522">
        <f t="shared" ref="I1291" si="3722">IF(AND(G1291=N1291,G1291&gt;1),1,IF(G1291&gt;N1291,2,0))</f>
        <v>2</v>
      </c>
      <c r="J1291" s="2"/>
      <c r="K1291" s="529">
        <v>1</v>
      </c>
      <c r="L1291" s="530"/>
      <c r="M1291" s="26" t="s">
        <v>12</v>
      </c>
      <c r="N1291" s="31">
        <f t="shared" ref="N1291" si="3723">SUM(N1287:N1290)</f>
        <v>331</v>
      </c>
      <c r="O1291" s="31">
        <f t="shared" ref="O1291:R1291" si="3724">SUM(O1287:O1290)</f>
        <v>142</v>
      </c>
      <c r="P1291" s="31">
        <f t="shared" si="3724"/>
        <v>11</v>
      </c>
      <c r="Q1291" s="31">
        <f t="shared" si="3724"/>
        <v>473</v>
      </c>
      <c r="R1291" s="30">
        <f t="shared" si="3724"/>
        <v>2</v>
      </c>
      <c r="S1291" s="522">
        <f t="shared" ref="S1291" si="3725">IF(AND(Q1291=J1291,Q1291&gt;1),1,IF(Q1291&gt;J1291,2,0))</f>
        <v>2</v>
      </c>
      <c r="T1291" s="191"/>
    </row>
    <row r="1292" spans="1:25" x14ac:dyDescent="0.25">
      <c r="A1292" s="531" t="s">
        <v>200</v>
      </c>
      <c r="B1292" s="532"/>
      <c r="C1292" s="3"/>
      <c r="D1292" s="207">
        <v>83</v>
      </c>
      <c r="E1292" s="208">
        <v>26</v>
      </c>
      <c r="F1292" s="194">
        <v>5</v>
      </c>
      <c r="G1292" s="37">
        <f t="shared" ref="G1292" si="3726">SUM(D1292:E1292)</f>
        <v>109</v>
      </c>
      <c r="H1292" s="33">
        <f t="shared" ref="H1292:H1295" si="3727">IF(AND(G1292=Q1292,G1292&gt;1),0.5,IF(G1292&gt;Q1292,1,0))</f>
        <v>0</v>
      </c>
      <c r="I1292" s="8"/>
      <c r="J1292" s="2"/>
      <c r="K1292" s="531" t="s">
        <v>204</v>
      </c>
      <c r="L1292" s="532"/>
      <c r="M1292" s="3"/>
      <c r="N1292" s="207">
        <v>76</v>
      </c>
      <c r="O1292" s="208">
        <v>50</v>
      </c>
      <c r="P1292" s="194">
        <v>1</v>
      </c>
      <c r="Q1292" s="32">
        <f t="shared" ref="Q1292:Q1295" si="3728">N1292+O1292</f>
        <v>126</v>
      </c>
      <c r="R1292" s="33">
        <f t="shared" ref="R1292:R1295" si="3729">IF(AND(Q1292=G1292,Q1292&gt;1),0.5,IF(Q1292&gt;G1292,1,0))</f>
        <v>1</v>
      </c>
      <c r="S1292" s="8"/>
      <c r="T1292" s="191"/>
      <c r="U1292" s="200" t="s">
        <v>92</v>
      </c>
      <c r="V1292" s="201" t="s">
        <v>93</v>
      </c>
      <c r="W1292" s="200" t="s">
        <v>93</v>
      </c>
      <c r="X1292" s="201" t="s">
        <v>92</v>
      </c>
    </row>
    <row r="1293" spans="1:25" x14ac:dyDescent="0.25">
      <c r="A1293" s="533"/>
      <c r="B1293" s="534"/>
      <c r="C1293" s="4"/>
      <c r="D1293" s="210">
        <v>84</v>
      </c>
      <c r="E1293" s="197">
        <v>34</v>
      </c>
      <c r="F1293" s="210">
        <v>7</v>
      </c>
      <c r="G1293" s="34">
        <f t="shared" ref="G1293:G1295" si="3730">SUM(D1293:E1293)</f>
        <v>118</v>
      </c>
      <c r="H1293" s="35">
        <f t="shared" si="3727"/>
        <v>0</v>
      </c>
      <c r="I1293" s="8"/>
      <c r="J1293" s="2"/>
      <c r="K1293" s="533"/>
      <c r="L1293" s="534"/>
      <c r="M1293" s="4"/>
      <c r="N1293" s="210">
        <v>90</v>
      </c>
      <c r="O1293" s="197">
        <v>44</v>
      </c>
      <c r="P1293" s="210">
        <v>2</v>
      </c>
      <c r="Q1293" s="34">
        <f t="shared" si="3728"/>
        <v>134</v>
      </c>
      <c r="R1293" s="35">
        <f t="shared" si="3729"/>
        <v>1</v>
      </c>
      <c r="S1293" s="8"/>
      <c r="T1293" s="191"/>
      <c r="U1293" s="202">
        <f t="shared" ref="U1293" si="3731">I1298</f>
        <v>2</v>
      </c>
      <c r="V1293" s="203">
        <f t="shared" ref="V1293" si="3732">S1298</f>
        <v>4</v>
      </c>
      <c r="W1293" s="202">
        <f t="shared" ref="W1293" si="3733">S1298</f>
        <v>4</v>
      </c>
      <c r="X1293" s="203">
        <f t="shared" ref="X1293" si="3734">I1298</f>
        <v>2</v>
      </c>
    </row>
    <row r="1294" spans="1:25" ht="15.75" thickBot="1" x14ac:dyDescent="0.3">
      <c r="A1294" s="517" t="s">
        <v>201</v>
      </c>
      <c r="B1294" s="518"/>
      <c r="C1294" s="4"/>
      <c r="D1294" s="210">
        <v>71</v>
      </c>
      <c r="E1294" s="197">
        <v>34</v>
      </c>
      <c r="F1294" s="210">
        <v>6</v>
      </c>
      <c r="G1294" s="34">
        <f t="shared" si="3730"/>
        <v>105</v>
      </c>
      <c r="H1294" s="35">
        <f t="shared" si="3727"/>
        <v>0</v>
      </c>
      <c r="I1294" s="13">
        <f t="shared" ref="I1294" si="3735">H1296*1000+G1296</f>
        <v>439</v>
      </c>
      <c r="J1294" s="2"/>
      <c r="K1294" s="517" t="s">
        <v>205</v>
      </c>
      <c r="L1294" s="518"/>
      <c r="M1294" s="4"/>
      <c r="N1294" s="210">
        <v>75</v>
      </c>
      <c r="O1294" s="197">
        <v>54</v>
      </c>
      <c r="P1294" s="210">
        <v>1</v>
      </c>
      <c r="Q1294" s="34">
        <f t="shared" si="3728"/>
        <v>129</v>
      </c>
      <c r="R1294" s="35">
        <f t="shared" si="3729"/>
        <v>1</v>
      </c>
      <c r="S1294" s="13">
        <f t="shared" ref="S1294" si="3736">R1296*1000+Q1296</f>
        <v>4518</v>
      </c>
      <c r="T1294" s="191"/>
      <c r="U1294" s="202">
        <f t="shared" ref="U1294" si="3737">H1298</f>
        <v>2</v>
      </c>
      <c r="V1294" s="203">
        <f t="shared" ref="V1294" si="3738">R1298</f>
        <v>6</v>
      </c>
      <c r="W1294" s="202">
        <f t="shared" ref="W1294" si="3739">R1298</f>
        <v>6</v>
      </c>
      <c r="X1294" s="203">
        <f t="shared" ref="X1294" si="3740">H1298</f>
        <v>2</v>
      </c>
    </row>
    <row r="1295" spans="1:25" x14ac:dyDescent="0.25">
      <c r="A1295" s="519"/>
      <c r="B1295" s="520"/>
      <c r="C1295" s="5"/>
      <c r="D1295" s="211">
        <v>81</v>
      </c>
      <c r="E1295" s="212">
        <v>26</v>
      </c>
      <c r="F1295" s="199">
        <v>4</v>
      </c>
      <c r="G1295" s="38">
        <f t="shared" si="3730"/>
        <v>107</v>
      </c>
      <c r="H1295" s="35">
        <f t="shared" si="3727"/>
        <v>0</v>
      </c>
      <c r="I1295" s="521">
        <f t="shared" ref="I1295" si="3741">IF(AND(I1294=S1294,I1294&gt;0.1),1,IF(I1294&gt;S1294,2,0))</f>
        <v>0</v>
      </c>
      <c r="J1295" s="2"/>
      <c r="K1295" s="519"/>
      <c r="L1295" s="520"/>
      <c r="M1295" s="5"/>
      <c r="N1295" s="211">
        <v>93</v>
      </c>
      <c r="O1295" s="212">
        <v>36</v>
      </c>
      <c r="P1295" s="199">
        <v>3</v>
      </c>
      <c r="Q1295" s="34">
        <f t="shared" si="3728"/>
        <v>129</v>
      </c>
      <c r="R1295" s="39">
        <f t="shared" si="3729"/>
        <v>1</v>
      </c>
      <c r="S1295" s="521">
        <f t="shared" ref="S1295" si="3742">IF(AND(S1294=I1294,S1294&gt;0.1),1,IF(S1294&gt;I1294,2,0))</f>
        <v>2</v>
      </c>
      <c r="T1295" s="191"/>
      <c r="U1295" s="204">
        <f t="shared" ref="U1295" si="3743">G1298</f>
        <v>927</v>
      </c>
      <c r="V1295" s="205">
        <f t="shared" ref="V1295" si="3744">Q1298</f>
        <v>991</v>
      </c>
      <c r="W1295" s="204">
        <f t="shared" ref="W1295" si="3745">Q1298</f>
        <v>991</v>
      </c>
      <c r="X1295" s="205">
        <f t="shared" ref="X1295" si="3746">G1298</f>
        <v>927</v>
      </c>
    </row>
    <row r="1296" spans="1:25" ht="16.5" thickBot="1" x14ac:dyDescent="0.3">
      <c r="A1296" s="529">
        <v>2</v>
      </c>
      <c r="B1296" s="530"/>
      <c r="C1296" s="26" t="s">
        <v>12</v>
      </c>
      <c r="D1296" s="31">
        <f t="shared" ref="D1296" si="3747">SUM(D1292:D1295)</f>
        <v>319</v>
      </c>
      <c r="E1296" s="31">
        <f t="shared" ref="E1296:H1296" si="3748">SUM(E1292:E1295)</f>
        <v>120</v>
      </c>
      <c r="F1296" s="31">
        <f t="shared" si="3748"/>
        <v>22</v>
      </c>
      <c r="G1296" s="31">
        <f t="shared" si="3748"/>
        <v>439</v>
      </c>
      <c r="H1296" s="30">
        <f t="shared" si="3748"/>
        <v>0</v>
      </c>
      <c r="I1296" s="522">
        <f t="shared" ref="I1296" si="3749">IF(AND(G1296=N1296,G1296&gt;1),1,IF(G1296&gt;N1296,2,0))</f>
        <v>2</v>
      </c>
      <c r="J1296" s="2"/>
      <c r="K1296" s="529">
        <v>2</v>
      </c>
      <c r="L1296" s="530"/>
      <c r="M1296" s="26" t="s">
        <v>12</v>
      </c>
      <c r="N1296" s="31">
        <f t="shared" ref="N1296" si="3750">SUM(N1292:N1295)</f>
        <v>334</v>
      </c>
      <c r="O1296" s="31">
        <f t="shared" ref="O1296:R1296" si="3751">SUM(O1292:O1295)</f>
        <v>184</v>
      </c>
      <c r="P1296" s="31">
        <f t="shared" si="3751"/>
        <v>7</v>
      </c>
      <c r="Q1296" s="40">
        <f t="shared" si="3751"/>
        <v>518</v>
      </c>
      <c r="R1296" s="30">
        <f t="shared" si="3751"/>
        <v>4</v>
      </c>
      <c r="S1296" s="522">
        <f t="shared" ref="S1296" si="3752">IF(AND(Q1296=X1296,Q1296&gt;1),1,IF(Q1296&gt;X1296,2,0))</f>
        <v>2</v>
      </c>
      <c r="T1296" s="191"/>
    </row>
    <row r="1297" spans="1:25" ht="15.75" thickBot="1" x14ac:dyDescent="0.3">
      <c r="A1297" s="7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191"/>
    </row>
    <row r="1298" spans="1:25" ht="21" thickBot="1" x14ac:dyDescent="0.3">
      <c r="A1298" s="17"/>
      <c r="B1298" s="18"/>
      <c r="C1298" s="19" t="s">
        <v>15</v>
      </c>
      <c r="D1298" s="20">
        <f t="shared" ref="D1298:H1298" si="3753">D1291+D1296</f>
        <v>659</v>
      </c>
      <c r="E1298" s="21">
        <f t="shared" si="3753"/>
        <v>268</v>
      </c>
      <c r="F1298" s="21">
        <f t="shared" si="3753"/>
        <v>30</v>
      </c>
      <c r="G1298" s="22">
        <f t="shared" si="3753"/>
        <v>927</v>
      </c>
      <c r="H1298" s="22">
        <f t="shared" si="3753"/>
        <v>2</v>
      </c>
      <c r="I1298" s="23">
        <f t="shared" ref="I1298" si="3754">I1290+I1295+J1298</f>
        <v>2</v>
      </c>
      <c r="J1298" s="206">
        <f t="shared" ref="J1298" si="3755">IF(AND(G1298=Q1298,G1298&gt;0.1),1,IF(G1298&gt;Q1298,2,0))</f>
        <v>0</v>
      </c>
      <c r="K1298" s="17"/>
      <c r="L1298" s="18"/>
      <c r="M1298" s="24" t="s">
        <v>15</v>
      </c>
      <c r="N1298" s="20">
        <f t="shared" ref="N1298:R1298" si="3756">N1291+N1296</f>
        <v>665</v>
      </c>
      <c r="O1298" s="21">
        <f t="shared" si="3756"/>
        <v>326</v>
      </c>
      <c r="P1298" s="21">
        <f t="shared" si="3756"/>
        <v>18</v>
      </c>
      <c r="Q1298" s="22">
        <f t="shared" si="3756"/>
        <v>991</v>
      </c>
      <c r="R1298" s="22">
        <f t="shared" si="3756"/>
        <v>6</v>
      </c>
      <c r="S1298" s="25">
        <f t="shared" ref="S1298" si="3757">S1290+S1295+T1298</f>
        <v>4</v>
      </c>
      <c r="T1298" s="206">
        <f t="shared" ref="T1298" si="3758">IF(AND(Q1298=G1298,Q1298&gt;0.1),1,IF(Q1298&gt;G1298,2,0))</f>
        <v>2</v>
      </c>
    </row>
    <row r="1299" spans="1:25" ht="15.75" thickBot="1" x14ac:dyDescent="0.3">
      <c r="A1299" s="7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191"/>
    </row>
    <row r="1300" spans="1:25" ht="21" thickBot="1" x14ac:dyDescent="0.3">
      <c r="A1300" s="109" t="s">
        <v>19</v>
      </c>
      <c r="B1300" s="9" t="s">
        <v>16</v>
      </c>
      <c r="C1300" s="515"/>
      <c r="D1300" s="515"/>
      <c r="E1300" s="515"/>
      <c r="F1300" s="10"/>
      <c r="G1300" s="516" t="s">
        <v>17</v>
      </c>
      <c r="H1300" s="516"/>
      <c r="I1300" s="23">
        <f t="shared" ref="I1300" si="3759">IF(AND(I1298=S1298,I1298&gt;0.1),1,IF(I1298&gt;S1298,2,0))</f>
        <v>0</v>
      </c>
      <c r="J1300" s="12"/>
      <c r="K1300" s="14" t="s">
        <v>19</v>
      </c>
      <c r="L1300" s="9" t="s">
        <v>20</v>
      </c>
      <c r="M1300" s="515"/>
      <c r="N1300" s="515"/>
      <c r="O1300" s="515"/>
      <c r="P1300" s="10"/>
      <c r="Q1300" s="516" t="s">
        <v>17</v>
      </c>
      <c r="R1300" s="516"/>
      <c r="S1300" s="23">
        <f t="shared" ref="S1300" si="3760">IF(AND(S1298=I1298,S1298&gt;0.1),1,IF(S1298&gt;I1298,2,0))</f>
        <v>2</v>
      </c>
      <c r="T1300" s="191"/>
    </row>
    <row r="1302" spans="1:25" ht="15.75" thickBot="1" x14ac:dyDescent="0.3"/>
    <row r="1303" spans="1:25" ht="23.25" x14ac:dyDescent="0.35">
      <c r="A1303" s="6"/>
      <c r="B1303" s="523" t="s">
        <v>18</v>
      </c>
      <c r="C1303" s="523"/>
      <c r="D1303" s="524" t="s">
        <v>0</v>
      </c>
      <c r="E1303" s="524"/>
      <c r="F1303" s="524"/>
      <c r="G1303" s="524"/>
      <c r="H1303" s="524"/>
      <c r="I1303" s="524"/>
      <c r="J1303" s="94">
        <v>60</v>
      </c>
      <c r="K1303" s="190" t="s">
        <v>1</v>
      </c>
      <c r="L1303" s="525" t="s">
        <v>21</v>
      </c>
      <c r="M1303" s="525"/>
      <c r="N1303" s="525"/>
      <c r="O1303" s="526" t="s">
        <v>2</v>
      </c>
      <c r="P1303" s="526"/>
      <c r="Q1303" s="527">
        <v>43270</v>
      </c>
      <c r="R1303" s="528"/>
      <c r="S1303" s="528"/>
      <c r="T1303" s="191"/>
    </row>
    <row r="1304" spans="1:25" ht="24" thickBot="1" x14ac:dyDescent="0.3">
      <c r="A1304" s="7"/>
      <c r="B1304" s="16"/>
      <c r="C1304" s="16"/>
      <c r="D1304" s="15"/>
      <c r="E1304" s="15"/>
      <c r="F1304" s="15"/>
      <c r="G1304" s="15"/>
      <c r="H1304" s="15"/>
      <c r="I1304" s="15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191"/>
    </row>
    <row r="1305" spans="1:25" ht="18.75" thickBot="1" x14ac:dyDescent="0.3">
      <c r="A1305" s="1" t="s">
        <v>3</v>
      </c>
      <c r="B1305" s="535" t="s">
        <v>108</v>
      </c>
      <c r="C1305" s="535"/>
      <c r="D1305" s="535"/>
      <c r="E1305" s="535"/>
      <c r="F1305" s="535"/>
      <c r="G1305" s="535"/>
      <c r="H1305" s="535"/>
      <c r="I1305" s="536"/>
      <c r="J1305" s="537">
        <f t="shared" ref="J1305" si="3761">G1321-Q1321</f>
        <v>12</v>
      </c>
      <c r="K1305" s="11" t="s">
        <v>4</v>
      </c>
      <c r="L1305" s="535" t="s">
        <v>149</v>
      </c>
      <c r="M1305" s="535"/>
      <c r="N1305" s="535"/>
      <c r="O1305" s="535"/>
      <c r="P1305" s="535"/>
      <c r="Q1305" s="535"/>
      <c r="R1305" s="535"/>
      <c r="S1305" s="536"/>
      <c r="T1305" s="191"/>
    </row>
    <row r="1306" spans="1:25" ht="15.75" thickBot="1" x14ac:dyDescent="0.3">
      <c r="A1306" s="7"/>
      <c r="B1306" s="2"/>
      <c r="C1306" s="2"/>
      <c r="D1306" s="2"/>
      <c r="E1306" s="2"/>
      <c r="F1306" s="2"/>
      <c r="G1306" s="2"/>
      <c r="H1306" s="2"/>
      <c r="I1306" s="2"/>
      <c r="J1306" s="538"/>
      <c r="K1306" s="2"/>
      <c r="L1306" s="2"/>
      <c r="M1306" s="2"/>
      <c r="N1306" s="2"/>
      <c r="O1306" s="2"/>
      <c r="P1306" s="2"/>
      <c r="Q1306" s="2"/>
      <c r="R1306" s="2"/>
      <c r="S1306" s="2"/>
      <c r="T1306" s="191"/>
    </row>
    <row r="1307" spans="1:25" x14ac:dyDescent="0.25">
      <c r="A1307" s="540" t="s">
        <v>5</v>
      </c>
      <c r="B1307" s="541"/>
      <c r="C1307" s="542" t="s">
        <v>6</v>
      </c>
      <c r="D1307" s="544" t="s">
        <v>7</v>
      </c>
      <c r="E1307" s="545"/>
      <c r="F1307" s="545"/>
      <c r="G1307" s="546"/>
      <c r="H1307" s="544" t="s">
        <v>8</v>
      </c>
      <c r="I1307" s="546"/>
      <c r="J1307" s="538"/>
      <c r="K1307" s="540" t="s">
        <v>5</v>
      </c>
      <c r="L1307" s="541"/>
      <c r="M1307" s="542" t="s">
        <v>6</v>
      </c>
      <c r="N1307" s="544" t="s">
        <v>7</v>
      </c>
      <c r="O1307" s="545"/>
      <c r="P1307" s="545"/>
      <c r="Q1307" s="546"/>
      <c r="R1307" s="544" t="s">
        <v>8</v>
      </c>
      <c r="S1307" s="546"/>
      <c r="T1307" s="191"/>
    </row>
    <row r="1308" spans="1:25" ht="15.75" thickBot="1" x14ac:dyDescent="0.3">
      <c r="A1308" s="547"/>
      <c r="B1308" s="548"/>
      <c r="C1308" s="543"/>
      <c r="D1308" s="110" t="s">
        <v>9</v>
      </c>
      <c r="E1308" s="111" t="s">
        <v>10</v>
      </c>
      <c r="F1308" s="111" t="s">
        <v>11</v>
      </c>
      <c r="G1308" s="112" t="s">
        <v>12</v>
      </c>
      <c r="H1308" s="113" t="s">
        <v>13</v>
      </c>
      <c r="I1308" s="114" t="s">
        <v>14</v>
      </c>
      <c r="J1308" s="539"/>
      <c r="K1308" s="547"/>
      <c r="L1308" s="548"/>
      <c r="M1308" s="543"/>
      <c r="N1308" s="110" t="s">
        <v>9</v>
      </c>
      <c r="O1308" s="111" t="s">
        <v>10</v>
      </c>
      <c r="P1308" s="111" t="s">
        <v>11</v>
      </c>
      <c r="Q1308" s="112" t="s">
        <v>12</v>
      </c>
      <c r="R1308" s="113" t="s">
        <v>13</v>
      </c>
      <c r="S1308" s="114" t="s">
        <v>14</v>
      </c>
      <c r="T1308" s="191"/>
    </row>
    <row r="1309" spans="1:25" ht="15.75" thickBot="1" x14ac:dyDescent="0.3">
      <c r="A1309" s="7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191"/>
    </row>
    <row r="1310" spans="1:25" x14ac:dyDescent="0.25">
      <c r="A1310" s="555" t="s">
        <v>188</v>
      </c>
      <c r="B1310" s="556"/>
      <c r="C1310" s="3">
        <v>1</v>
      </c>
      <c r="D1310" s="213">
        <v>89</v>
      </c>
      <c r="E1310" s="214">
        <v>52</v>
      </c>
      <c r="F1310" s="214">
        <v>2</v>
      </c>
      <c r="G1310" s="32">
        <f t="shared" ref="G1310:G1313" si="3762">D1310+E1310</f>
        <v>141</v>
      </c>
      <c r="H1310" s="33">
        <f t="shared" ref="H1310:H1313" si="3763">IF(AND(G1310=Q1310,G1310&gt;1),0.5,IF(G1310&gt;Q1310,1,0))</f>
        <v>1</v>
      </c>
      <c r="I1310" s="8"/>
      <c r="J1310" s="2"/>
      <c r="K1310" s="555" t="s">
        <v>251</v>
      </c>
      <c r="L1310" s="556"/>
      <c r="M1310" s="3">
        <v>1</v>
      </c>
      <c r="N1310" s="213">
        <v>94</v>
      </c>
      <c r="O1310" s="214">
        <v>35</v>
      </c>
      <c r="P1310" s="214">
        <v>3</v>
      </c>
      <c r="Q1310" s="32">
        <f t="shared" ref="Q1310" si="3764">SUM(N1310:O1310)</f>
        <v>129</v>
      </c>
      <c r="R1310" s="33">
        <f t="shared" ref="R1310:R1313" si="3765">IF(AND(Q1310=G1310,Q1310&gt;1),0.5,IF(Q1310&gt;G1310,1,0))</f>
        <v>0</v>
      </c>
      <c r="S1310" s="8"/>
      <c r="U1310" s="195" t="s">
        <v>124</v>
      </c>
      <c r="V1310" s="195">
        <f t="shared" ref="V1310" si="3766">G1310</f>
        <v>141</v>
      </c>
      <c r="W1310" s="195">
        <f t="shared" ref="W1310" si="3767">G1311</f>
        <v>125</v>
      </c>
      <c r="X1310" s="195">
        <f t="shared" ref="X1310" si="3768">G1312</f>
        <v>134</v>
      </c>
      <c r="Y1310" s="195">
        <f t="shared" ref="Y1310" si="3769">G1313</f>
        <v>114</v>
      </c>
    </row>
    <row r="1311" spans="1:25" x14ac:dyDescent="0.25">
      <c r="A1311" s="557"/>
      <c r="B1311" s="558"/>
      <c r="C1311" s="4">
        <v>2</v>
      </c>
      <c r="D1311" s="215">
        <v>82</v>
      </c>
      <c r="E1311" s="216">
        <v>43</v>
      </c>
      <c r="F1311" s="216">
        <v>4</v>
      </c>
      <c r="G1311" s="34">
        <f t="shared" si="3762"/>
        <v>125</v>
      </c>
      <c r="H1311" s="35">
        <f t="shared" si="3763"/>
        <v>1</v>
      </c>
      <c r="I1311" s="8"/>
      <c r="J1311" s="2"/>
      <c r="K1311" s="557"/>
      <c r="L1311" s="558"/>
      <c r="M1311" s="4">
        <v>2</v>
      </c>
      <c r="N1311" s="215">
        <v>93</v>
      </c>
      <c r="O1311" s="216">
        <v>22</v>
      </c>
      <c r="P1311" s="216">
        <v>5</v>
      </c>
      <c r="Q1311" s="34">
        <f t="shared" ref="Q1311:Q1313" si="3770">SUM(N1311:O1311)</f>
        <v>115</v>
      </c>
      <c r="R1311" s="35">
        <f t="shared" si="3765"/>
        <v>0</v>
      </c>
      <c r="S1311" s="8"/>
      <c r="U1311" s="195" t="s">
        <v>125</v>
      </c>
      <c r="V1311" s="195">
        <f t="shared" ref="V1311" si="3771">G1315</f>
        <v>140</v>
      </c>
      <c r="W1311" s="195">
        <f t="shared" ref="W1311" si="3772">G1316</f>
        <v>126</v>
      </c>
      <c r="X1311" s="195">
        <f t="shared" ref="X1311" si="3773">G1317</f>
        <v>129</v>
      </c>
      <c r="Y1311" s="195">
        <f t="shared" ref="Y1311" si="3774">G1318</f>
        <v>128</v>
      </c>
    </row>
    <row r="1312" spans="1:25" ht="15.75" thickBot="1" x14ac:dyDescent="0.3">
      <c r="A1312" s="549" t="s">
        <v>189</v>
      </c>
      <c r="B1312" s="550"/>
      <c r="C1312" s="4">
        <v>3</v>
      </c>
      <c r="D1312" s="215">
        <v>89</v>
      </c>
      <c r="E1312" s="216">
        <v>45</v>
      </c>
      <c r="F1312" s="216">
        <v>0</v>
      </c>
      <c r="G1312" s="34">
        <f t="shared" si="3762"/>
        <v>134</v>
      </c>
      <c r="H1312" s="35">
        <f t="shared" si="3763"/>
        <v>0</v>
      </c>
      <c r="I1312" s="13">
        <f t="shared" ref="I1312" si="3775">H1314*1000+G1314</f>
        <v>2514</v>
      </c>
      <c r="J1312" s="2"/>
      <c r="K1312" s="549" t="s">
        <v>257</v>
      </c>
      <c r="L1312" s="550"/>
      <c r="M1312" s="4">
        <v>3</v>
      </c>
      <c r="N1312" s="215">
        <v>109</v>
      </c>
      <c r="O1312" s="216">
        <v>42</v>
      </c>
      <c r="P1312" s="216">
        <v>2</v>
      </c>
      <c r="Q1312" s="34">
        <f t="shared" si="3770"/>
        <v>151</v>
      </c>
      <c r="R1312" s="35">
        <f t="shared" si="3765"/>
        <v>1</v>
      </c>
      <c r="S1312" s="13">
        <f t="shared" ref="S1312" si="3776">R1314*1000+Q1314</f>
        <v>2512</v>
      </c>
      <c r="T1312" s="191"/>
      <c r="U1312" s="195" t="s">
        <v>126</v>
      </c>
      <c r="V1312" s="195">
        <f t="shared" ref="V1312" si="3777">Q1310</f>
        <v>129</v>
      </c>
      <c r="W1312" s="195">
        <f t="shared" ref="W1312" si="3778">Q1311</f>
        <v>115</v>
      </c>
      <c r="X1312" s="195">
        <f t="shared" ref="X1312" si="3779">Q1312</f>
        <v>151</v>
      </c>
      <c r="Y1312" s="195">
        <f t="shared" ref="Y1312" si="3780">Q1313</f>
        <v>117</v>
      </c>
    </row>
    <row r="1313" spans="1:25" x14ac:dyDescent="0.25">
      <c r="A1313" s="551"/>
      <c r="B1313" s="552"/>
      <c r="C1313" s="5">
        <v>4</v>
      </c>
      <c r="D1313" s="217">
        <v>80</v>
      </c>
      <c r="E1313" s="218">
        <v>34</v>
      </c>
      <c r="F1313" s="218">
        <v>4</v>
      </c>
      <c r="G1313" s="36">
        <f t="shared" si="3762"/>
        <v>114</v>
      </c>
      <c r="H1313" s="35">
        <f t="shared" si="3763"/>
        <v>0</v>
      </c>
      <c r="I1313" s="521">
        <f t="shared" ref="I1313" si="3781">IF(AND(I1312=S1312,I1312&gt;0.1),1,IF(I1312&gt;S1312,2,0))</f>
        <v>2</v>
      </c>
      <c r="J1313" s="2"/>
      <c r="K1313" s="551"/>
      <c r="L1313" s="552"/>
      <c r="M1313" s="5">
        <v>4</v>
      </c>
      <c r="N1313" s="217">
        <v>86</v>
      </c>
      <c r="O1313" s="218">
        <v>31</v>
      </c>
      <c r="P1313" s="218">
        <v>3</v>
      </c>
      <c r="Q1313" s="34">
        <f t="shared" si="3770"/>
        <v>117</v>
      </c>
      <c r="R1313" s="39">
        <f t="shared" si="3765"/>
        <v>1</v>
      </c>
      <c r="S1313" s="521">
        <f t="shared" ref="S1313" si="3782">IF(AND(S1312=I1312,S1312&gt;0.1),1,IF(S1312&gt;I1312,2,0))</f>
        <v>0</v>
      </c>
      <c r="T1313" s="191"/>
      <c r="U1313" s="195" t="s">
        <v>127</v>
      </c>
      <c r="V1313" s="195">
        <f t="shared" ref="V1313" si="3783">Q1315</f>
        <v>120</v>
      </c>
      <c r="W1313" s="195">
        <f t="shared" ref="W1313" si="3784">Q1316</f>
        <v>136</v>
      </c>
      <c r="X1313" s="195">
        <f t="shared" ref="X1313" si="3785">Q1317</f>
        <v>124</v>
      </c>
      <c r="Y1313" s="195">
        <f t="shared" ref="Y1313" si="3786">Q1318</f>
        <v>133</v>
      </c>
    </row>
    <row r="1314" spans="1:25" ht="16.5" thickBot="1" x14ac:dyDescent="0.3">
      <c r="A1314" s="553"/>
      <c r="B1314" s="554"/>
      <c r="C1314" s="221" t="s">
        <v>12</v>
      </c>
      <c r="D1314" s="222">
        <v>340</v>
      </c>
      <c r="E1314" s="223">
        <v>174</v>
      </c>
      <c r="F1314" s="223">
        <v>10</v>
      </c>
      <c r="G1314" s="29">
        <f t="shared" ref="G1314:H1314" si="3787">SUM(G1310:G1313)</f>
        <v>514</v>
      </c>
      <c r="H1314" s="30">
        <f t="shared" si="3787"/>
        <v>2</v>
      </c>
      <c r="I1314" s="522">
        <f t="shared" ref="I1314" si="3788">IF(AND(G1314=N1314,G1314&gt;1),1,IF(G1314&gt;N1314,2,0))</f>
        <v>2</v>
      </c>
      <c r="J1314" s="2"/>
      <c r="K1314" s="553"/>
      <c r="L1314" s="554"/>
      <c r="M1314" s="221" t="s">
        <v>12</v>
      </c>
      <c r="N1314" s="222">
        <v>382</v>
      </c>
      <c r="O1314" s="223">
        <v>130</v>
      </c>
      <c r="P1314" s="223">
        <v>13</v>
      </c>
      <c r="Q1314" s="31">
        <f t="shared" ref="Q1314:R1314" si="3789">SUM(Q1310:Q1313)</f>
        <v>512</v>
      </c>
      <c r="R1314" s="30">
        <f t="shared" si="3789"/>
        <v>2</v>
      </c>
      <c r="S1314" s="522">
        <f t="shared" ref="S1314" si="3790">IF(AND(Q1314=J1314,Q1314&gt;1),1,IF(Q1314&gt;J1314,2,0))</f>
        <v>2</v>
      </c>
      <c r="T1314" s="191"/>
    </row>
    <row r="1315" spans="1:25" x14ac:dyDescent="0.25">
      <c r="A1315" s="555" t="s">
        <v>191</v>
      </c>
      <c r="B1315" s="556"/>
      <c r="C1315" s="3">
        <v>1</v>
      </c>
      <c r="D1315" s="213">
        <v>87</v>
      </c>
      <c r="E1315" s="214">
        <v>53</v>
      </c>
      <c r="F1315" s="214">
        <v>2</v>
      </c>
      <c r="G1315" s="37">
        <f t="shared" ref="G1315" si="3791">SUM(D1315:E1315)</f>
        <v>140</v>
      </c>
      <c r="H1315" s="33">
        <f t="shared" ref="H1315:H1318" si="3792">IF(AND(G1315=Q1315,G1315&gt;1),0.5,IF(G1315&gt;Q1315,1,0))</f>
        <v>1</v>
      </c>
      <c r="I1315" s="8"/>
      <c r="J1315" s="2"/>
      <c r="K1315" s="555" t="s">
        <v>253</v>
      </c>
      <c r="L1315" s="556"/>
      <c r="M1315" s="3">
        <v>1</v>
      </c>
      <c r="N1315" s="213">
        <v>94</v>
      </c>
      <c r="O1315" s="214">
        <v>26</v>
      </c>
      <c r="P1315" s="214">
        <v>4</v>
      </c>
      <c r="Q1315" s="32">
        <f t="shared" ref="Q1315:Q1318" si="3793">N1315+O1315</f>
        <v>120</v>
      </c>
      <c r="R1315" s="33">
        <f t="shared" ref="R1315:R1318" si="3794">IF(AND(Q1315=G1315,Q1315&gt;1),0.5,IF(Q1315&gt;G1315,1,0))</f>
        <v>0</v>
      </c>
      <c r="S1315" s="8"/>
      <c r="T1315" s="191"/>
      <c r="U1315" s="200" t="s">
        <v>92</v>
      </c>
      <c r="V1315" s="201" t="s">
        <v>93</v>
      </c>
      <c r="W1315" s="200" t="s">
        <v>93</v>
      </c>
      <c r="X1315" s="201" t="s">
        <v>92</v>
      </c>
    </row>
    <row r="1316" spans="1:25" x14ac:dyDescent="0.25">
      <c r="A1316" s="557"/>
      <c r="B1316" s="558"/>
      <c r="C1316" s="4">
        <v>2</v>
      </c>
      <c r="D1316" s="215">
        <v>73</v>
      </c>
      <c r="E1316" s="216">
        <v>53</v>
      </c>
      <c r="F1316" s="216">
        <v>0</v>
      </c>
      <c r="G1316" s="34">
        <f t="shared" ref="G1316:G1318" si="3795">SUM(D1316:E1316)</f>
        <v>126</v>
      </c>
      <c r="H1316" s="35">
        <f t="shared" si="3792"/>
        <v>0</v>
      </c>
      <c r="I1316" s="8"/>
      <c r="J1316" s="2"/>
      <c r="K1316" s="557"/>
      <c r="L1316" s="558"/>
      <c r="M1316" s="4">
        <v>2</v>
      </c>
      <c r="N1316" s="215">
        <v>85</v>
      </c>
      <c r="O1316" s="216">
        <v>51</v>
      </c>
      <c r="P1316" s="216">
        <v>0</v>
      </c>
      <c r="Q1316" s="34">
        <f t="shared" si="3793"/>
        <v>136</v>
      </c>
      <c r="R1316" s="35">
        <f t="shared" si="3794"/>
        <v>1</v>
      </c>
      <c r="S1316" s="8"/>
      <c r="T1316" s="191"/>
      <c r="U1316" s="202">
        <f t="shared" ref="U1316" si="3796">I1321</f>
        <v>6</v>
      </c>
      <c r="V1316" s="203">
        <f t="shared" ref="V1316" si="3797">S1321</f>
        <v>0</v>
      </c>
      <c r="W1316" s="202">
        <f t="shared" ref="W1316" si="3798">S1321</f>
        <v>0</v>
      </c>
      <c r="X1316" s="203">
        <f t="shared" ref="X1316" si="3799">I1321</f>
        <v>6</v>
      </c>
    </row>
    <row r="1317" spans="1:25" ht="15.75" thickBot="1" x14ac:dyDescent="0.3">
      <c r="A1317" s="549" t="s">
        <v>190</v>
      </c>
      <c r="B1317" s="550"/>
      <c r="C1317" s="4">
        <v>3</v>
      </c>
      <c r="D1317" s="215">
        <v>87</v>
      </c>
      <c r="E1317" s="216">
        <v>42</v>
      </c>
      <c r="F1317" s="216">
        <v>1</v>
      </c>
      <c r="G1317" s="34">
        <f t="shared" si="3795"/>
        <v>129</v>
      </c>
      <c r="H1317" s="35">
        <f t="shared" si="3792"/>
        <v>1</v>
      </c>
      <c r="I1317" s="13">
        <f t="shared" ref="I1317" si="3800">H1319*1000+G1319</f>
        <v>2523</v>
      </c>
      <c r="J1317" s="2"/>
      <c r="K1317" s="549" t="s">
        <v>254</v>
      </c>
      <c r="L1317" s="550"/>
      <c r="M1317" s="4">
        <v>3</v>
      </c>
      <c r="N1317" s="215">
        <v>90</v>
      </c>
      <c r="O1317" s="216">
        <v>34</v>
      </c>
      <c r="P1317" s="216">
        <v>2</v>
      </c>
      <c r="Q1317" s="34">
        <f t="shared" si="3793"/>
        <v>124</v>
      </c>
      <c r="R1317" s="35">
        <f t="shared" si="3794"/>
        <v>0</v>
      </c>
      <c r="S1317" s="13">
        <f t="shared" ref="S1317" si="3801">R1319*1000+Q1319</f>
        <v>2513</v>
      </c>
      <c r="T1317" s="191"/>
      <c r="U1317" s="202">
        <f t="shared" ref="U1317" si="3802">H1321</f>
        <v>4</v>
      </c>
      <c r="V1317" s="203">
        <f t="shared" ref="V1317" si="3803">R1321</f>
        <v>4</v>
      </c>
      <c r="W1317" s="202">
        <f t="shared" ref="W1317" si="3804">R1321</f>
        <v>4</v>
      </c>
      <c r="X1317" s="203">
        <f t="shared" ref="X1317" si="3805">H1321</f>
        <v>4</v>
      </c>
    </row>
    <row r="1318" spans="1:25" x14ac:dyDescent="0.25">
      <c r="A1318" s="551"/>
      <c r="B1318" s="552"/>
      <c r="C1318" s="5">
        <v>4</v>
      </c>
      <c r="D1318" s="217">
        <v>87</v>
      </c>
      <c r="E1318" s="218">
        <v>41</v>
      </c>
      <c r="F1318" s="218">
        <v>0</v>
      </c>
      <c r="G1318" s="38">
        <f t="shared" si="3795"/>
        <v>128</v>
      </c>
      <c r="H1318" s="35">
        <f t="shared" si="3792"/>
        <v>0</v>
      </c>
      <c r="I1318" s="521">
        <f t="shared" ref="I1318" si="3806">IF(AND(I1317=S1317,I1317&gt;0.1),1,IF(I1317&gt;S1317,2,0))</f>
        <v>2</v>
      </c>
      <c r="J1318" s="2"/>
      <c r="K1318" s="551"/>
      <c r="L1318" s="552"/>
      <c r="M1318" s="5">
        <v>4</v>
      </c>
      <c r="N1318" s="217">
        <v>98</v>
      </c>
      <c r="O1318" s="218">
        <v>35</v>
      </c>
      <c r="P1318" s="218">
        <v>3</v>
      </c>
      <c r="Q1318" s="34">
        <f t="shared" si="3793"/>
        <v>133</v>
      </c>
      <c r="R1318" s="39">
        <f t="shared" si="3794"/>
        <v>1</v>
      </c>
      <c r="S1318" s="521">
        <f t="shared" ref="S1318" si="3807">IF(AND(S1317=I1317,S1317&gt;0.1),1,IF(S1317&gt;I1317,2,0))</f>
        <v>0</v>
      </c>
      <c r="T1318" s="191"/>
      <c r="U1318" s="204">
        <f t="shared" ref="U1318" si="3808">G1321</f>
        <v>1037</v>
      </c>
      <c r="V1318" s="205">
        <f t="shared" ref="V1318" si="3809">Q1321</f>
        <v>1025</v>
      </c>
      <c r="W1318" s="204">
        <f t="shared" ref="W1318" si="3810">Q1321</f>
        <v>1025</v>
      </c>
      <c r="X1318" s="205">
        <f t="shared" ref="X1318" si="3811">G1321</f>
        <v>1037</v>
      </c>
    </row>
    <row r="1319" spans="1:25" ht="16.5" thickBot="1" x14ac:dyDescent="0.3">
      <c r="A1319" s="553"/>
      <c r="B1319" s="554"/>
      <c r="C1319" s="221" t="s">
        <v>12</v>
      </c>
      <c r="D1319" s="222">
        <v>334</v>
      </c>
      <c r="E1319" s="223">
        <v>189</v>
      </c>
      <c r="F1319" s="223">
        <v>3</v>
      </c>
      <c r="G1319" s="31">
        <f t="shared" ref="G1319:H1319" si="3812">SUM(G1315:G1318)</f>
        <v>523</v>
      </c>
      <c r="H1319" s="30">
        <f t="shared" si="3812"/>
        <v>2</v>
      </c>
      <c r="I1319" s="522">
        <f t="shared" ref="I1319" si="3813">IF(AND(G1319=N1319,G1319&gt;1),1,IF(G1319&gt;N1319,2,0))</f>
        <v>2</v>
      </c>
      <c r="J1319" s="2"/>
      <c r="K1319" s="553"/>
      <c r="L1319" s="554"/>
      <c r="M1319" s="221" t="s">
        <v>12</v>
      </c>
      <c r="N1319" s="222">
        <v>367</v>
      </c>
      <c r="O1319" s="223">
        <v>146</v>
      </c>
      <c r="P1319" s="223">
        <v>9</v>
      </c>
      <c r="Q1319" s="40">
        <f t="shared" ref="Q1319:R1319" si="3814">SUM(Q1315:Q1318)</f>
        <v>513</v>
      </c>
      <c r="R1319" s="30">
        <f t="shared" si="3814"/>
        <v>2</v>
      </c>
      <c r="S1319" s="522">
        <f t="shared" ref="S1319" si="3815">IF(AND(Q1319=X1319,Q1319&gt;1),1,IF(Q1319&gt;X1319,2,0))</f>
        <v>2</v>
      </c>
      <c r="T1319" s="191"/>
    </row>
    <row r="1320" spans="1:25" ht="15.75" thickBot="1" x14ac:dyDescent="0.3">
      <c r="A1320" s="7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191"/>
    </row>
    <row r="1321" spans="1:25" ht="21" thickBot="1" x14ac:dyDescent="0.3">
      <c r="A1321" s="17"/>
      <c r="B1321" s="18"/>
      <c r="C1321" s="19" t="s">
        <v>15</v>
      </c>
      <c r="D1321" s="20">
        <f t="shared" ref="D1321:H1321" si="3816">D1314+D1319</f>
        <v>674</v>
      </c>
      <c r="E1321" s="21">
        <f t="shared" si="3816"/>
        <v>363</v>
      </c>
      <c r="F1321" s="21">
        <f t="shared" si="3816"/>
        <v>13</v>
      </c>
      <c r="G1321" s="22">
        <f t="shared" si="3816"/>
        <v>1037</v>
      </c>
      <c r="H1321" s="22">
        <f t="shared" si="3816"/>
        <v>4</v>
      </c>
      <c r="I1321" s="23">
        <f t="shared" ref="I1321" si="3817">I1313+I1318+J1321</f>
        <v>6</v>
      </c>
      <c r="J1321" s="206">
        <f t="shared" ref="J1321" si="3818">IF(AND(G1321=Q1321,G1321&gt;0.1),1,IF(G1321&gt;Q1321,2,0))</f>
        <v>2</v>
      </c>
      <c r="K1321" s="17"/>
      <c r="L1321" s="18"/>
      <c r="M1321" s="24" t="s">
        <v>15</v>
      </c>
      <c r="N1321" s="20">
        <f t="shared" ref="N1321:R1321" si="3819">N1314+N1319</f>
        <v>749</v>
      </c>
      <c r="O1321" s="21">
        <f t="shared" si="3819"/>
        <v>276</v>
      </c>
      <c r="P1321" s="21">
        <f t="shared" si="3819"/>
        <v>22</v>
      </c>
      <c r="Q1321" s="22">
        <f t="shared" si="3819"/>
        <v>1025</v>
      </c>
      <c r="R1321" s="22">
        <f t="shared" si="3819"/>
        <v>4</v>
      </c>
      <c r="S1321" s="25">
        <f t="shared" ref="S1321" si="3820">S1313+S1318+T1321</f>
        <v>0</v>
      </c>
      <c r="T1321" s="206">
        <f t="shared" ref="T1321" si="3821">IF(AND(Q1321=G1321,Q1321&gt;0.1),1,IF(Q1321&gt;G1321,2,0))</f>
        <v>0</v>
      </c>
    </row>
    <row r="1322" spans="1:25" ht="15.75" thickBot="1" x14ac:dyDescent="0.3">
      <c r="A1322" s="7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191"/>
    </row>
    <row r="1323" spans="1:25" ht="21" thickBot="1" x14ac:dyDescent="0.3">
      <c r="A1323" s="109" t="s">
        <v>19</v>
      </c>
      <c r="B1323" s="9" t="s">
        <v>16</v>
      </c>
      <c r="C1323" s="515"/>
      <c r="D1323" s="515"/>
      <c r="E1323" s="515"/>
      <c r="F1323" s="10"/>
      <c r="G1323" s="516" t="s">
        <v>17</v>
      </c>
      <c r="H1323" s="516"/>
      <c r="I1323" s="23">
        <f t="shared" ref="I1323" si="3822">IF(AND(I1321=S1321,I1321&gt;0.1),1,IF(I1321&gt;S1321,2,0))</f>
        <v>2</v>
      </c>
      <c r="J1323" s="12"/>
      <c r="K1323" s="14" t="s">
        <v>19</v>
      </c>
      <c r="L1323" s="9" t="s">
        <v>20</v>
      </c>
      <c r="M1323" s="515"/>
      <c r="N1323" s="515"/>
      <c r="O1323" s="515"/>
      <c r="P1323" s="10"/>
      <c r="Q1323" s="516" t="s">
        <v>17</v>
      </c>
      <c r="R1323" s="516"/>
      <c r="S1323" s="23">
        <f t="shared" ref="S1323" si="3823">IF(AND(S1321=I1321,S1321&gt;0.1),1,IF(S1321&gt;I1321,2,0))</f>
        <v>0</v>
      </c>
      <c r="T1323" s="191"/>
    </row>
    <row r="1324" spans="1:25" ht="23.25" x14ac:dyDescent="0.35">
      <c r="A1324" s="6"/>
      <c r="B1324" s="523" t="s">
        <v>18</v>
      </c>
      <c r="C1324" s="523"/>
      <c r="D1324" s="524" t="s">
        <v>0</v>
      </c>
      <c r="E1324" s="524"/>
      <c r="F1324" s="524"/>
      <c r="G1324" s="524"/>
      <c r="H1324" s="524"/>
      <c r="I1324" s="524"/>
      <c r="J1324" s="94">
        <v>61</v>
      </c>
      <c r="K1324" s="190" t="s">
        <v>1</v>
      </c>
      <c r="L1324" s="525" t="s">
        <v>21</v>
      </c>
      <c r="M1324" s="525"/>
      <c r="N1324" s="525"/>
      <c r="O1324" s="526" t="s">
        <v>2</v>
      </c>
      <c r="P1324" s="526"/>
      <c r="Q1324" s="527">
        <v>43229</v>
      </c>
      <c r="R1324" s="528"/>
      <c r="S1324" s="528"/>
      <c r="T1324" s="191"/>
    </row>
    <row r="1325" spans="1:25" ht="24" thickBot="1" x14ac:dyDescent="0.3">
      <c r="A1325" s="7"/>
      <c r="B1325" s="16"/>
      <c r="C1325" s="16"/>
      <c r="D1325" s="15"/>
      <c r="E1325" s="15"/>
      <c r="F1325" s="15"/>
      <c r="G1325" s="15"/>
      <c r="H1325" s="15"/>
      <c r="I1325" s="15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191"/>
    </row>
    <row r="1326" spans="1:25" ht="18.75" thickBot="1" x14ac:dyDescent="0.3">
      <c r="A1326" s="1" t="s">
        <v>3</v>
      </c>
      <c r="B1326" s="535" t="s">
        <v>130</v>
      </c>
      <c r="C1326" s="535"/>
      <c r="D1326" s="535"/>
      <c r="E1326" s="535"/>
      <c r="F1326" s="535"/>
      <c r="G1326" s="535"/>
      <c r="H1326" s="535"/>
      <c r="I1326" s="536"/>
      <c r="J1326" s="537">
        <f t="shared" ref="J1326" si="3824">G1342-Q1342</f>
        <v>-148</v>
      </c>
      <c r="K1326" s="11" t="s">
        <v>4</v>
      </c>
      <c r="L1326" s="535" t="s">
        <v>150</v>
      </c>
      <c r="M1326" s="535"/>
      <c r="N1326" s="535"/>
      <c r="O1326" s="535"/>
      <c r="P1326" s="535"/>
      <c r="Q1326" s="535"/>
      <c r="R1326" s="535"/>
      <c r="S1326" s="536"/>
      <c r="T1326" s="191"/>
    </row>
    <row r="1327" spans="1:25" ht="15.75" thickBot="1" x14ac:dyDescent="0.3">
      <c r="A1327" s="7"/>
      <c r="B1327" s="2"/>
      <c r="C1327" s="2"/>
      <c r="D1327" s="2"/>
      <c r="E1327" s="2"/>
      <c r="F1327" s="2"/>
      <c r="G1327" s="2"/>
      <c r="H1327" s="2"/>
      <c r="I1327" s="2"/>
      <c r="J1327" s="538"/>
      <c r="K1327" s="2"/>
      <c r="L1327" s="2"/>
      <c r="M1327" s="2"/>
      <c r="N1327" s="2"/>
      <c r="O1327" s="2"/>
      <c r="P1327" s="2"/>
      <c r="Q1327" s="2"/>
      <c r="R1327" s="2"/>
      <c r="S1327" s="2"/>
      <c r="T1327" s="191"/>
    </row>
    <row r="1328" spans="1:25" x14ac:dyDescent="0.25">
      <c r="A1328" s="540" t="s">
        <v>5</v>
      </c>
      <c r="B1328" s="541"/>
      <c r="C1328" s="542" t="s">
        <v>6</v>
      </c>
      <c r="D1328" s="544" t="s">
        <v>7</v>
      </c>
      <c r="E1328" s="545"/>
      <c r="F1328" s="545"/>
      <c r="G1328" s="546"/>
      <c r="H1328" s="544" t="s">
        <v>8</v>
      </c>
      <c r="I1328" s="546"/>
      <c r="J1328" s="538"/>
      <c r="K1328" s="540" t="s">
        <v>5</v>
      </c>
      <c r="L1328" s="541"/>
      <c r="M1328" s="542" t="s">
        <v>6</v>
      </c>
      <c r="N1328" s="544" t="s">
        <v>7</v>
      </c>
      <c r="O1328" s="545"/>
      <c r="P1328" s="545"/>
      <c r="Q1328" s="546"/>
      <c r="R1328" s="544" t="s">
        <v>8</v>
      </c>
      <c r="S1328" s="546"/>
      <c r="T1328" s="191"/>
    </row>
    <row r="1329" spans="1:25" ht="15.75" thickBot="1" x14ac:dyDescent="0.3">
      <c r="A1329" s="547"/>
      <c r="B1329" s="548"/>
      <c r="C1329" s="543"/>
      <c r="D1329" s="110" t="s">
        <v>9</v>
      </c>
      <c r="E1329" s="111" t="s">
        <v>10</v>
      </c>
      <c r="F1329" s="111" t="s">
        <v>11</v>
      </c>
      <c r="G1329" s="112" t="s">
        <v>12</v>
      </c>
      <c r="H1329" s="113" t="s">
        <v>13</v>
      </c>
      <c r="I1329" s="114" t="s">
        <v>14</v>
      </c>
      <c r="J1329" s="539"/>
      <c r="K1329" s="547"/>
      <c r="L1329" s="548"/>
      <c r="M1329" s="543"/>
      <c r="N1329" s="110" t="s">
        <v>9</v>
      </c>
      <c r="O1329" s="111" t="s">
        <v>10</v>
      </c>
      <c r="P1329" s="111" t="s">
        <v>11</v>
      </c>
      <c r="Q1329" s="112" t="s">
        <v>12</v>
      </c>
      <c r="R1329" s="113" t="s">
        <v>13</v>
      </c>
      <c r="S1329" s="114" t="s">
        <v>14</v>
      </c>
      <c r="T1329" s="191"/>
    </row>
    <row r="1330" spans="1:25" ht="15.75" thickBot="1" x14ac:dyDescent="0.3">
      <c r="A1330" s="7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191"/>
    </row>
    <row r="1331" spans="1:25" x14ac:dyDescent="0.25">
      <c r="A1331" s="555" t="s">
        <v>256</v>
      </c>
      <c r="B1331" s="556"/>
      <c r="C1331" s="3">
        <v>1</v>
      </c>
      <c r="D1331" s="213">
        <v>87</v>
      </c>
      <c r="E1331" s="214">
        <v>23</v>
      </c>
      <c r="F1331" s="214">
        <v>6</v>
      </c>
      <c r="G1331" s="32">
        <f t="shared" ref="G1331:G1334" si="3825">D1331+E1331</f>
        <v>110</v>
      </c>
      <c r="H1331" s="33">
        <f t="shared" ref="H1331:H1334" si="3826">IF(AND(G1331=Q1331,G1331&gt;1),0.5,IF(G1331&gt;Q1331,1,0))</f>
        <v>0</v>
      </c>
      <c r="I1331" s="8"/>
      <c r="J1331" s="2"/>
      <c r="K1331" s="555" t="s">
        <v>194</v>
      </c>
      <c r="L1331" s="556"/>
      <c r="M1331" s="3">
        <v>1</v>
      </c>
      <c r="N1331" s="213">
        <v>98</v>
      </c>
      <c r="O1331" s="214">
        <v>50</v>
      </c>
      <c r="P1331" s="214">
        <v>1</v>
      </c>
      <c r="Q1331" s="32">
        <f t="shared" ref="Q1331" si="3827">SUM(N1331:O1331)</f>
        <v>148</v>
      </c>
      <c r="R1331" s="33">
        <f t="shared" ref="R1331:R1334" si="3828">IF(AND(Q1331=G1331,Q1331&gt;1),0.5,IF(Q1331&gt;G1331,1,0))</f>
        <v>1</v>
      </c>
      <c r="S1331" s="8"/>
      <c r="U1331" s="195" t="s">
        <v>124</v>
      </c>
      <c r="V1331" s="195">
        <f t="shared" ref="V1331" si="3829">G1331</f>
        <v>110</v>
      </c>
      <c r="W1331" s="195">
        <f t="shared" ref="W1331" si="3830">G1332</f>
        <v>119</v>
      </c>
      <c r="X1331" s="195">
        <f t="shared" ref="X1331" si="3831">G1333</f>
        <v>127</v>
      </c>
      <c r="Y1331" s="195">
        <f t="shared" ref="Y1331" si="3832">G1334</f>
        <v>113</v>
      </c>
    </row>
    <row r="1332" spans="1:25" x14ac:dyDescent="0.25">
      <c r="A1332" s="557"/>
      <c r="B1332" s="558"/>
      <c r="C1332" s="4">
        <v>2</v>
      </c>
      <c r="D1332" s="215">
        <v>74</v>
      </c>
      <c r="E1332" s="216">
        <v>45</v>
      </c>
      <c r="F1332" s="216">
        <v>1</v>
      </c>
      <c r="G1332" s="34">
        <f t="shared" si="3825"/>
        <v>119</v>
      </c>
      <c r="H1332" s="35">
        <f t="shared" si="3826"/>
        <v>0</v>
      </c>
      <c r="I1332" s="8"/>
      <c r="J1332" s="2"/>
      <c r="K1332" s="557"/>
      <c r="L1332" s="558"/>
      <c r="M1332" s="4">
        <v>2</v>
      </c>
      <c r="N1332" s="215">
        <v>88</v>
      </c>
      <c r="O1332" s="216">
        <v>53</v>
      </c>
      <c r="P1332" s="216">
        <v>1</v>
      </c>
      <c r="Q1332" s="34">
        <f t="shared" ref="Q1332:Q1334" si="3833">SUM(N1332:O1332)</f>
        <v>141</v>
      </c>
      <c r="R1332" s="35">
        <f t="shared" si="3828"/>
        <v>1</v>
      </c>
      <c r="S1332" s="8"/>
      <c r="U1332" s="195" t="s">
        <v>125</v>
      </c>
      <c r="V1332" s="195">
        <f t="shared" ref="V1332" si="3834">G1336</f>
        <v>113</v>
      </c>
      <c r="W1332" s="195">
        <f t="shared" ref="W1332" si="3835">G1337</f>
        <v>123</v>
      </c>
      <c r="X1332" s="195">
        <f t="shared" ref="X1332" si="3836">G1338</f>
        <v>103</v>
      </c>
      <c r="Y1332" s="195">
        <f t="shared" ref="Y1332" si="3837">G1339</f>
        <v>108</v>
      </c>
    </row>
    <row r="1333" spans="1:25" ht="15.75" thickBot="1" x14ac:dyDescent="0.3">
      <c r="A1333" s="549" t="s">
        <v>235</v>
      </c>
      <c r="B1333" s="550"/>
      <c r="C1333" s="4">
        <v>3</v>
      </c>
      <c r="D1333" s="215">
        <v>84</v>
      </c>
      <c r="E1333" s="216">
        <v>43</v>
      </c>
      <c r="F1333" s="216">
        <v>0</v>
      </c>
      <c r="G1333" s="34">
        <f t="shared" si="3825"/>
        <v>127</v>
      </c>
      <c r="H1333" s="35">
        <f t="shared" si="3826"/>
        <v>0</v>
      </c>
      <c r="I1333" s="13">
        <f t="shared" ref="I1333" si="3838">H1335*1000+G1335</f>
        <v>469</v>
      </c>
      <c r="J1333" s="2"/>
      <c r="K1333" s="549" t="s">
        <v>195</v>
      </c>
      <c r="L1333" s="550"/>
      <c r="M1333" s="4">
        <v>3</v>
      </c>
      <c r="N1333" s="215">
        <v>96</v>
      </c>
      <c r="O1333" s="216">
        <v>44</v>
      </c>
      <c r="P1333" s="216">
        <v>0</v>
      </c>
      <c r="Q1333" s="34">
        <f t="shared" si="3833"/>
        <v>140</v>
      </c>
      <c r="R1333" s="35">
        <f t="shared" si="3828"/>
        <v>1</v>
      </c>
      <c r="S1333" s="13">
        <f t="shared" ref="S1333" si="3839">R1335*1000+Q1335</f>
        <v>4549</v>
      </c>
      <c r="T1333" s="191"/>
      <c r="U1333" s="195" t="s">
        <v>126</v>
      </c>
      <c r="V1333" s="195">
        <f t="shared" ref="V1333" si="3840">Q1331</f>
        <v>148</v>
      </c>
      <c r="W1333" s="195">
        <f t="shared" ref="W1333" si="3841">Q1332</f>
        <v>141</v>
      </c>
      <c r="X1333" s="195">
        <f t="shared" ref="X1333" si="3842">Q1333</f>
        <v>140</v>
      </c>
      <c r="Y1333" s="195">
        <f t="shared" ref="Y1333" si="3843">Q1334</f>
        <v>120</v>
      </c>
    </row>
    <row r="1334" spans="1:25" x14ac:dyDescent="0.25">
      <c r="A1334" s="551"/>
      <c r="B1334" s="552"/>
      <c r="C1334" s="5">
        <v>4</v>
      </c>
      <c r="D1334" s="217">
        <v>87</v>
      </c>
      <c r="E1334" s="218">
        <v>26</v>
      </c>
      <c r="F1334" s="218">
        <v>5</v>
      </c>
      <c r="G1334" s="36">
        <f t="shared" si="3825"/>
        <v>113</v>
      </c>
      <c r="H1334" s="35">
        <f t="shared" si="3826"/>
        <v>0</v>
      </c>
      <c r="I1334" s="521">
        <f t="shared" ref="I1334" si="3844">IF(AND(I1333=S1333,I1333&gt;0.1),1,IF(I1333&gt;S1333,2,0))</f>
        <v>0</v>
      </c>
      <c r="J1334" s="2"/>
      <c r="K1334" s="551"/>
      <c r="L1334" s="552"/>
      <c r="M1334" s="5">
        <v>4</v>
      </c>
      <c r="N1334" s="217">
        <v>85</v>
      </c>
      <c r="O1334" s="218">
        <v>35</v>
      </c>
      <c r="P1334" s="218">
        <v>3</v>
      </c>
      <c r="Q1334" s="34">
        <f t="shared" si="3833"/>
        <v>120</v>
      </c>
      <c r="R1334" s="39">
        <f t="shared" si="3828"/>
        <v>1</v>
      </c>
      <c r="S1334" s="521">
        <f t="shared" ref="S1334" si="3845">IF(AND(S1333=I1333,S1333&gt;0.1),1,IF(S1333&gt;I1333,2,0))</f>
        <v>2</v>
      </c>
      <c r="T1334" s="191"/>
      <c r="U1334" s="195" t="s">
        <v>127</v>
      </c>
      <c r="V1334" s="195">
        <f t="shared" ref="V1334" si="3846">Q1336</f>
        <v>122</v>
      </c>
      <c r="W1334" s="195">
        <f t="shared" ref="W1334" si="3847">Q1337</f>
        <v>134</v>
      </c>
      <c r="X1334" s="195">
        <f t="shared" ref="X1334" si="3848">Q1338</f>
        <v>136</v>
      </c>
      <c r="Y1334" s="195">
        <f t="shared" ref="Y1334" si="3849">Q1339</f>
        <v>123</v>
      </c>
    </row>
    <row r="1335" spans="1:25" ht="16.5" thickBot="1" x14ac:dyDescent="0.3">
      <c r="A1335" s="529">
        <v>1</v>
      </c>
      <c r="B1335" s="530"/>
      <c r="C1335" s="26" t="s">
        <v>12</v>
      </c>
      <c r="D1335" s="122">
        <f t="shared" ref="D1335" si="3850">D1331+D1332+D1333+D1334</f>
        <v>332</v>
      </c>
      <c r="E1335" s="28">
        <f t="shared" ref="E1335:H1335" si="3851">SUM(E1331:E1334)</f>
        <v>137</v>
      </c>
      <c r="F1335" s="28">
        <f t="shared" si="3851"/>
        <v>12</v>
      </c>
      <c r="G1335" s="29">
        <f t="shared" si="3851"/>
        <v>469</v>
      </c>
      <c r="H1335" s="30">
        <f t="shared" si="3851"/>
        <v>0</v>
      </c>
      <c r="I1335" s="522">
        <f t="shared" ref="I1335" si="3852">IF(AND(G1335=N1335,G1335&gt;1),1,IF(G1335&gt;N1335,2,0))</f>
        <v>2</v>
      </c>
      <c r="J1335" s="2"/>
      <c r="K1335" s="529">
        <v>1</v>
      </c>
      <c r="L1335" s="530"/>
      <c r="M1335" s="26" t="s">
        <v>12</v>
      </c>
      <c r="N1335" s="31">
        <f t="shared" ref="N1335" si="3853">SUM(N1331:N1334)</f>
        <v>367</v>
      </c>
      <c r="O1335" s="31">
        <f t="shared" ref="O1335:R1335" si="3854">SUM(O1331:O1334)</f>
        <v>182</v>
      </c>
      <c r="P1335" s="31">
        <f t="shared" si="3854"/>
        <v>5</v>
      </c>
      <c r="Q1335" s="31">
        <f t="shared" si="3854"/>
        <v>549</v>
      </c>
      <c r="R1335" s="30">
        <f t="shared" si="3854"/>
        <v>4</v>
      </c>
      <c r="S1335" s="522">
        <f t="shared" ref="S1335" si="3855">IF(AND(Q1335=J1335,Q1335&gt;1),1,IF(Q1335&gt;J1335,2,0))</f>
        <v>2</v>
      </c>
      <c r="T1335" s="191"/>
    </row>
    <row r="1336" spans="1:25" x14ac:dyDescent="0.25">
      <c r="A1336" s="555" t="s">
        <v>236</v>
      </c>
      <c r="B1336" s="556"/>
      <c r="C1336" s="3">
        <v>1</v>
      </c>
      <c r="D1336" s="213">
        <v>86</v>
      </c>
      <c r="E1336" s="214">
        <v>27</v>
      </c>
      <c r="F1336" s="214">
        <v>6</v>
      </c>
      <c r="G1336" s="37">
        <f t="shared" ref="G1336" si="3856">SUM(D1336:E1336)</f>
        <v>113</v>
      </c>
      <c r="H1336" s="33">
        <f t="shared" ref="H1336:H1339" si="3857">IF(AND(G1336=Q1336,G1336&gt;1),0.5,IF(G1336&gt;Q1336,1,0))</f>
        <v>0</v>
      </c>
      <c r="I1336" s="8"/>
      <c r="J1336" s="2"/>
      <c r="K1336" s="555" t="s">
        <v>192</v>
      </c>
      <c r="L1336" s="556"/>
      <c r="M1336" s="3">
        <v>1</v>
      </c>
      <c r="N1336" s="213">
        <v>96</v>
      </c>
      <c r="O1336" s="214">
        <v>26</v>
      </c>
      <c r="P1336" s="214">
        <v>3</v>
      </c>
      <c r="Q1336" s="32">
        <f t="shared" ref="Q1336:Q1339" si="3858">N1336+O1336</f>
        <v>122</v>
      </c>
      <c r="R1336" s="33">
        <f t="shared" ref="R1336:R1339" si="3859">IF(AND(Q1336=G1336,Q1336&gt;1),0.5,IF(Q1336&gt;G1336,1,0))</f>
        <v>1</v>
      </c>
      <c r="S1336" s="8"/>
      <c r="T1336" s="191"/>
      <c r="U1336" s="200" t="s">
        <v>92</v>
      </c>
      <c r="V1336" s="201" t="s">
        <v>93</v>
      </c>
      <c r="W1336" s="200" t="s">
        <v>93</v>
      </c>
      <c r="X1336" s="201" t="s">
        <v>92</v>
      </c>
    </row>
    <row r="1337" spans="1:25" x14ac:dyDescent="0.25">
      <c r="A1337" s="557"/>
      <c r="B1337" s="558"/>
      <c r="C1337" s="4">
        <v>2</v>
      </c>
      <c r="D1337" s="215">
        <v>98</v>
      </c>
      <c r="E1337" s="216">
        <v>25</v>
      </c>
      <c r="F1337" s="216">
        <v>5</v>
      </c>
      <c r="G1337" s="34">
        <f t="shared" ref="G1337:G1339" si="3860">SUM(D1337:E1337)</f>
        <v>123</v>
      </c>
      <c r="H1337" s="35">
        <f t="shared" si="3857"/>
        <v>0</v>
      </c>
      <c r="I1337" s="8"/>
      <c r="J1337" s="2"/>
      <c r="K1337" s="557"/>
      <c r="L1337" s="558"/>
      <c r="M1337" s="4">
        <v>2</v>
      </c>
      <c r="N1337" s="215">
        <v>98</v>
      </c>
      <c r="O1337" s="216">
        <v>36</v>
      </c>
      <c r="P1337" s="216">
        <v>2</v>
      </c>
      <c r="Q1337" s="34">
        <f t="shared" si="3858"/>
        <v>134</v>
      </c>
      <c r="R1337" s="35">
        <f t="shared" si="3859"/>
        <v>1</v>
      </c>
      <c r="S1337" s="8"/>
      <c r="T1337" s="191"/>
      <c r="U1337" s="202">
        <f t="shared" ref="U1337" si="3861">I1342</f>
        <v>0</v>
      </c>
      <c r="V1337" s="203">
        <f t="shared" ref="V1337" si="3862">S1342</f>
        <v>6</v>
      </c>
      <c r="W1337" s="202">
        <f t="shared" ref="W1337" si="3863">S1342</f>
        <v>6</v>
      </c>
      <c r="X1337" s="203">
        <f t="shared" ref="X1337" si="3864">I1342</f>
        <v>0</v>
      </c>
    </row>
    <row r="1338" spans="1:25" ht="15.75" thickBot="1" x14ac:dyDescent="0.3">
      <c r="A1338" s="549" t="s">
        <v>190</v>
      </c>
      <c r="B1338" s="550"/>
      <c r="C1338" s="4">
        <v>3</v>
      </c>
      <c r="D1338" s="215">
        <v>78</v>
      </c>
      <c r="E1338" s="216">
        <v>25</v>
      </c>
      <c r="F1338" s="216">
        <v>5</v>
      </c>
      <c r="G1338" s="34">
        <f t="shared" si="3860"/>
        <v>103</v>
      </c>
      <c r="H1338" s="35">
        <f t="shared" si="3857"/>
        <v>0</v>
      </c>
      <c r="I1338" s="13">
        <f t="shared" ref="I1338" si="3865">H1340*1000+G1340</f>
        <v>447</v>
      </c>
      <c r="J1338" s="2"/>
      <c r="K1338" s="549" t="s">
        <v>193</v>
      </c>
      <c r="L1338" s="550"/>
      <c r="M1338" s="4">
        <v>3</v>
      </c>
      <c r="N1338" s="215">
        <v>86</v>
      </c>
      <c r="O1338" s="216">
        <v>50</v>
      </c>
      <c r="P1338" s="216">
        <v>0</v>
      </c>
      <c r="Q1338" s="34">
        <f t="shared" si="3858"/>
        <v>136</v>
      </c>
      <c r="R1338" s="35">
        <f t="shared" si="3859"/>
        <v>1</v>
      </c>
      <c r="S1338" s="13">
        <f t="shared" ref="S1338" si="3866">R1340*1000+Q1340</f>
        <v>4515</v>
      </c>
      <c r="T1338" s="191"/>
      <c r="U1338" s="202">
        <f t="shared" ref="U1338" si="3867">H1342</f>
        <v>0</v>
      </c>
      <c r="V1338" s="203">
        <f t="shared" ref="V1338" si="3868">R1342</f>
        <v>8</v>
      </c>
      <c r="W1338" s="202">
        <f t="shared" ref="W1338" si="3869">R1342</f>
        <v>8</v>
      </c>
      <c r="X1338" s="203">
        <f t="shared" ref="X1338" si="3870">H1342</f>
        <v>0</v>
      </c>
    </row>
    <row r="1339" spans="1:25" x14ac:dyDescent="0.25">
      <c r="A1339" s="551"/>
      <c r="B1339" s="552"/>
      <c r="C1339" s="5">
        <v>4</v>
      </c>
      <c r="D1339" s="217">
        <v>81</v>
      </c>
      <c r="E1339" s="218">
        <v>27</v>
      </c>
      <c r="F1339" s="218">
        <v>7</v>
      </c>
      <c r="G1339" s="38">
        <f t="shared" si="3860"/>
        <v>108</v>
      </c>
      <c r="H1339" s="35">
        <f t="shared" si="3857"/>
        <v>0</v>
      </c>
      <c r="I1339" s="521">
        <f t="shared" ref="I1339" si="3871">IF(AND(I1338=S1338,I1338&gt;0.1),1,IF(I1338&gt;S1338,2,0))</f>
        <v>0</v>
      </c>
      <c r="J1339" s="2"/>
      <c r="K1339" s="551"/>
      <c r="L1339" s="552"/>
      <c r="M1339" s="5">
        <v>4</v>
      </c>
      <c r="N1339" s="217">
        <v>81</v>
      </c>
      <c r="O1339" s="218">
        <v>42</v>
      </c>
      <c r="P1339" s="218">
        <v>3</v>
      </c>
      <c r="Q1339" s="34">
        <f t="shared" si="3858"/>
        <v>123</v>
      </c>
      <c r="R1339" s="39">
        <f t="shared" si="3859"/>
        <v>1</v>
      </c>
      <c r="S1339" s="521">
        <f t="shared" ref="S1339" si="3872">IF(AND(S1338=I1338,S1338&gt;0.1),1,IF(S1338&gt;I1338,2,0))</f>
        <v>2</v>
      </c>
      <c r="T1339" s="191"/>
      <c r="U1339" s="204">
        <f t="shared" ref="U1339" si="3873">G1342</f>
        <v>916</v>
      </c>
      <c r="V1339" s="205">
        <f t="shared" ref="V1339" si="3874">Q1342</f>
        <v>1064</v>
      </c>
      <c r="W1339" s="204">
        <f t="shared" ref="W1339" si="3875">Q1342</f>
        <v>1064</v>
      </c>
      <c r="X1339" s="205">
        <f t="shared" ref="X1339" si="3876">G1342</f>
        <v>916</v>
      </c>
    </row>
    <row r="1340" spans="1:25" ht="16.5" thickBot="1" x14ac:dyDescent="0.3">
      <c r="A1340" s="529">
        <v>2</v>
      </c>
      <c r="B1340" s="530"/>
      <c r="C1340" s="26" t="s">
        <v>12</v>
      </c>
      <c r="D1340" s="31">
        <f t="shared" ref="D1340" si="3877">SUM(D1336:D1339)</f>
        <v>343</v>
      </c>
      <c r="E1340" s="31">
        <f t="shared" ref="E1340:H1340" si="3878">SUM(E1336:E1339)</f>
        <v>104</v>
      </c>
      <c r="F1340" s="31">
        <f t="shared" si="3878"/>
        <v>23</v>
      </c>
      <c r="G1340" s="31">
        <f t="shared" si="3878"/>
        <v>447</v>
      </c>
      <c r="H1340" s="30">
        <f t="shared" si="3878"/>
        <v>0</v>
      </c>
      <c r="I1340" s="522">
        <f t="shared" ref="I1340" si="3879">IF(AND(G1340=N1340,G1340&gt;1),1,IF(G1340&gt;N1340,2,0))</f>
        <v>2</v>
      </c>
      <c r="J1340" s="2"/>
      <c r="K1340" s="529">
        <v>2</v>
      </c>
      <c r="L1340" s="530"/>
      <c r="M1340" s="26" t="s">
        <v>12</v>
      </c>
      <c r="N1340" s="31">
        <f t="shared" ref="N1340" si="3880">SUM(N1336:N1339)</f>
        <v>361</v>
      </c>
      <c r="O1340" s="31">
        <f t="shared" ref="O1340:R1340" si="3881">SUM(O1336:O1339)</f>
        <v>154</v>
      </c>
      <c r="P1340" s="31">
        <f t="shared" si="3881"/>
        <v>8</v>
      </c>
      <c r="Q1340" s="40">
        <f t="shared" si="3881"/>
        <v>515</v>
      </c>
      <c r="R1340" s="30">
        <f t="shared" si="3881"/>
        <v>4</v>
      </c>
      <c r="S1340" s="522">
        <f t="shared" ref="S1340" si="3882">IF(AND(Q1340=X1340,Q1340&gt;1),1,IF(Q1340&gt;X1340,2,0))</f>
        <v>2</v>
      </c>
      <c r="T1340" s="191"/>
    </row>
    <row r="1341" spans="1:25" ht="15.75" thickBot="1" x14ac:dyDescent="0.3">
      <c r="A1341" s="7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191"/>
    </row>
    <row r="1342" spans="1:25" ht="21" thickBot="1" x14ac:dyDescent="0.3">
      <c r="A1342" s="17"/>
      <c r="B1342" s="18"/>
      <c r="C1342" s="19" t="s">
        <v>15</v>
      </c>
      <c r="D1342" s="20">
        <f t="shared" ref="D1342:H1342" si="3883">D1335+D1340</f>
        <v>675</v>
      </c>
      <c r="E1342" s="21">
        <f t="shared" si="3883"/>
        <v>241</v>
      </c>
      <c r="F1342" s="21">
        <f t="shared" si="3883"/>
        <v>35</v>
      </c>
      <c r="G1342" s="22">
        <f t="shared" si="3883"/>
        <v>916</v>
      </c>
      <c r="H1342" s="22">
        <f t="shared" si="3883"/>
        <v>0</v>
      </c>
      <c r="I1342" s="23">
        <f t="shared" ref="I1342" si="3884">I1334+I1339+J1342</f>
        <v>0</v>
      </c>
      <c r="J1342" s="206">
        <f t="shared" ref="J1342" si="3885">IF(AND(G1342=Q1342,G1342&gt;0.1),1,IF(G1342&gt;Q1342,2,0))</f>
        <v>0</v>
      </c>
      <c r="K1342" s="17"/>
      <c r="L1342" s="18"/>
      <c r="M1342" s="24" t="s">
        <v>15</v>
      </c>
      <c r="N1342" s="20">
        <f t="shared" ref="N1342:R1342" si="3886">N1335+N1340</f>
        <v>728</v>
      </c>
      <c r="O1342" s="21">
        <f t="shared" si="3886"/>
        <v>336</v>
      </c>
      <c r="P1342" s="21">
        <f t="shared" si="3886"/>
        <v>13</v>
      </c>
      <c r="Q1342" s="22">
        <f t="shared" si="3886"/>
        <v>1064</v>
      </c>
      <c r="R1342" s="22">
        <f t="shared" si="3886"/>
        <v>8</v>
      </c>
      <c r="S1342" s="25">
        <f t="shared" ref="S1342" si="3887">S1334+S1339+T1342</f>
        <v>6</v>
      </c>
      <c r="T1342" s="206">
        <f t="shared" ref="T1342" si="3888">IF(AND(Q1342=G1342,Q1342&gt;0.1),1,IF(Q1342&gt;G1342,2,0))</f>
        <v>2</v>
      </c>
    </row>
    <row r="1343" spans="1:25" ht="15.75" thickBot="1" x14ac:dyDescent="0.3">
      <c r="A1343" s="7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191"/>
    </row>
    <row r="1344" spans="1:25" ht="21" thickBot="1" x14ac:dyDescent="0.3">
      <c r="A1344" s="109" t="s">
        <v>19</v>
      </c>
      <c r="B1344" s="9" t="s">
        <v>16</v>
      </c>
      <c r="C1344" s="515"/>
      <c r="D1344" s="515"/>
      <c r="E1344" s="515"/>
      <c r="F1344" s="10"/>
      <c r="G1344" s="516" t="s">
        <v>17</v>
      </c>
      <c r="H1344" s="516"/>
      <c r="I1344" s="23">
        <f t="shared" ref="I1344" si="3889">IF(AND(I1342=S1342,I1342&gt;0.1),1,IF(I1342&gt;S1342,2,0))</f>
        <v>0</v>
      </c>
      <c r="J1344" s="12"/>
      <c r="K1344" s="14" t="s">
        <v>19</v>
      </c>
      <c r="L1344" s="9" t="s">
        <v>20</v>
      </c>
      <c r="M1344" s="515"/>
      <c r="N1344" s="515"/>
      <c r="O1344" s="515"/>
      <c r="P1344" s="10"/>
      <c r="Q1344" s="516" t="s">
        <v>17</v>
      </c>
      <c r="R1344" s="516"/>
      <c r="S1344" s="23">
        <f t="shared" ref="S1344" si="3890">IF(AND(S1342=I1342,S1342&gt;0.1),1,IF(S1342&gt;I1342,2,0))</f>
        <v>2</v>
      </c>
      <c r="T1344" s="191"/>
    </row>
    <row r="1346" spans="1:25" ht="15.75" thickBot="1" x14ac:dyDescent="0.3"/>
    <row r="1347" spans="1:25" ht="23.25" x14ac:dyDescent="0.35">
      <c r="A1347" s="6"/>
      <c r="B1347" s="523" t="s">
        <v>18</v>
      </c>
      <c r="C1347" s="523"/>
      <c r="D1347" s="524" t="s">
        <v>0</v>
      </c>
      <c r="E1347" s="524"/>
      <c r="F1347" s="524"/>
      <c r="G1347" s="524"/>
      <c r="H1347" s="524"/>
      <c r="I1347" s="524"/>
      <c r="J1347" s="94">
        <v>62</v>
      </c>
      <c r="K1347" s="190" t="s">
        <v>1</v>
      </c>
      <c r="L1347" s="525" t="s">
        <v>21</v>
      </c>
      <c r="M1347" s="525"/>
      <c r="N1347" s="525"/>
      <c r="O1347" s="526" t="s">
        <v>2</v>
      </c>
      <c r="P1347" s="526"/>
      <c r="Q1347" s="527">
        <v>43405</v>
      </c>
      <c r="R1347" s="528"/>
      <c r="S1347" s="528"/>
      <c r="T1347" s="191"/>
    </row>
    <row r="1348" spans="1:25" ht="24" thickBot="1" x14ac:dyDescent="0.3">
      <c r="A1348" s="7"/>
      <c r="B1348" s="16"/>
      <c r="C1348" s="16"/>
      <c r="D1348" s="15"/>
      <c r="E1348" s="15"/>
      <c r="F1348" s="15"/>
      <c r="G1348" s="15"/>
      <c r="H1348" s="15"/>
      <c r="I1348" s="15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191"/>
    </row>
    <row r="1349" spans="1:25" ht="18.75" thickBot="1" x14ac:dyDescent="0.3">
      <c r="A1349" s="1" t="s">
        <v>3</v>
      </c>
      <c r="B1349" s="535" t="s">
        <v>169</v>
      </c>
      <c r="C1349" s="535"/>
      <c r="D1349" s="535"/>
      <c r="E1349" s="535"/>
      <c r="F1349" s="535"/>
      <c r="G1349" s="535"/>
      <c r="H1349" s="535"/>
      <c r="I1349" s="536"/>
      <c r="J1349" s="537">
        <f t="shared" ref="J1349" si="3891">G1365-Q1365</f>
        <v>-85</v>
      </c>
      <c r="K1349" s="11" t="s">
        <v>4</v>
      </c>
      <c r="L1349" s="535" t="s">
        <v>146</v>
      </c>
      <c r="M1349" s="535"/>
      <c r="N1349" s="535"/>
      <c r="O1349" s="535"/>
      <c r="P1349" s="535"/>
      <c r="Q1349" s="535"/>
      <c r="R1349" s="535"/>
      <c r="S1349" s="536"/>
      <c r="T1349" s="191"/>
    </row>
    <row r="1350" spans="1:25" ht="15.75" thickBot="1" x14ac:dyDescent="0.3">
      <c r="A1350" s="7"/>
      <c r="B1350" s="2"/>
      <c r="C1350" s="2"/>
      <c r="D1350" s="2"/>
      <c r="E1350" s="2"/>
      <c r="F1350" s="2"/>
      <c r="G1350" s="2"/>
      <c r="H1350" s="2"/>
      <c r="I1350" s="2"/>
      <c r="J1350" s="538"/>
      <c r="K1350" s="2"/>
      <c r="L1350" s="2"/>
      <c r="M1350" s="2"/>
      <c r="N1350" s="2"/>
      <c r="O1350" s="2"/>
      <c r="P1350" s="2"/>
      <c r="Q1350" s="2"/>
      <c r="R1350" s="2"/>
      <c r="S1350" s="2"/>
      <c r="T1350" s="191"/>
    </row>
    <row r="1351" spans="1:25" x14ac:dyDescent="0.25">
      <c r="A1351" s="540" t="s">
        <v>5</v>
      </c>
      <c r="B1351" s="541"/>
      <c r="C1351" s="542" t="s">
        <v>6</v>
      </c>
      <c r="D1351" s="544" t="s">
        <v>7</v>
      </c>
      <c r="E1351" s="545"/>
      <c r="F1351" s="545"/>
      <c r="G1351" s="546"/>
      <c r="H1351" s="544" t="s">
        <v>8</v>
      </c>
      <c r="I1351" s="546"/>
      <c r="J1351" s="538"/>
      <c r="K1351" s="540" t="s">
        <v>5</v>
      </c>
      <c r="L1351" s="541"/>
      <c r="M1351" s="542" t="s">
        <v>6</v>
      </c>
      <c r="N1351" s="544" t="s">
        <v>7</v>
      </c>
      <c r="O1351" s="545"/>
      <c r="P1351" s="545"/>
      <c r="Q1351" s="546"/>
      <c r="R1351" s="544" t="s">
        <v>8</v>
      </c>
      <c r="S1351" s="546"/>
      <c r="T1351" s="191"/>
    </row>
    <row r="1352" spans="1:25" ht="15.75" thickBot="1" x14ac:dyDescent="0.3">
      <c r="A1352" s="547"/>
      <c r="B1352" s="548"/>
      <c r="C1352" s="543"/>
      <c r="D1352" s="110" t="s">
        <v>9</v>
      </c>
      <c r="E1352" s="111" t="s">
        <v>10</v>
      </c>
      <c r="F1352" s="111" t="s">
        <v>11</v>
      </c>
      <c r="G1352" s="112" t="s">
        <v>12</v>
      </c>
      <c r="H1352" s="113" t="s">
        <v>13</v>
      </c>
      <c r="I1352" s="114" t="s">
        <v>14</v>
      </c>
      <c r="J1352" s="539"/>
      <c r="K1352" s="547"/>
      <c r="L1352" s="548"/>
      <c r="M1352" s="543"/>
      <c r="N1352" s="110" t="s">
        <v>9</v>
      </c>
      <c r="O1352" s="111" t="s">
        <v>10</v>
      </c>
      <c r="P1352" s="111" t="s">
        <v>11</v>
      </c>
      <c r="Q1352" s="112" t="s">
        <v>12</v>
      </c>
      <c r="R1352" s="113" t="s">
        <v>13</v>
      </c>
      <c r="S1352" s="114" t="s">
        <v>14</v>
      </c>
      <c r="T1352" s="191"/>
    </row>
    <row r="1353" spans="1:25" ht="15.75" thickBot="1" x14ac:dyDescent="0.3">
      <c r="A1353" s="7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191"/>
    </row>
    <row r="1354" spans="1:25" x14ac:dyDescent="0.25">
      <c r="A1354" s="555" t="s">
        <v>196</v>
      </c>
      <c r="B1354" s="556"/>
      <c r="C1354" s="3">
        <v>1</v>
      </c>
      <c r="D1354" s="213">
        <v>79</v>
      </c>
      <c r="E1354" s="214">
        <v>42</v>
      </c>
      <c r="F1354" s="214">
        <v>0</v>
      </c>
      <c r="G1354" s="32">
        <f t="shared" ref="G1354:G1357" si="3892">D1354+E1354</f>
        <v>121</v>
      </c>
      <c r="H1354" s="33">
        <f t="shared" ref="H1354:H1357" si="3893">IF(AND(G1354=Q1354,G1354&gt;1),0.5,IF(G1354&gt;Q1354,1,0))</f>
        <v>0</v>
      </c>
      <c r="I1354" s="8"/>
      <c r="J1354" s="2"/>
      <c r="K1354" s="555" t="s">
        <v>231</v>
      </c>
      <c r="L1354" s="556"/>
      <c r="M1354" s="3">
        <v>1</v>
      </c>
      <c r="N1354" s="213">
        <v>90</v>
      </c>
      <c r="O1354" s="214">
        <v>35</v>
      </c>
      <c r="P1354" s="214">
        <v>3</v>
      </c>
      <c r="Q1354" s="32">
        <f t="shared" ref="Q1354" si="3894">SUM(N1354:O1354)</f>
        <v>125</v>
      </c>
      <c r="R1354" s="33">
        <f t="shared" ref="R1354:R1357" si="3895">IF(AND(Q1354=G1354,Q1354&gt;1),0.5,IF(Q1354&gt;G1354,1,0))</f>
        <v>1</v>
      </c>
      <c r="S1354" s="8"/>
      <c r="U1354" s="195" t="s">
        <v>124</v>
      </c>
      <c r="V1354" s="195">
        <f t="shared" ref="V1354" si="3896">G1354</f>
        <v>121</v>
      </c>
      <c r="W1354" s="195">
        <f t="shared" ref="W1354" si="3897">G1355</f>
        <v>135</v>
      </c>
      <c r="X1354" s="195">
        <f t="shared" ref="X1354" si="3898">G1356</f>
        <v>133</v>
      </c>
      <c r="Y1354" s="195">
        <f t="shared" ref="Y1354" si="3899">G1357</f>
        <v>140</v>
      </c>
    </row>
    <row r="1355" spans="1:25" x14ac:dyDescent="0.25">
      <c r="A1355" s="557"/>
      <c r="B1355" s="558"/>
      <c r="C1355" s="4">
        <v>2</v>
      </c>
      <c r="D1355" s="215">
        <v>90</v>
      </c>
      <c r="E1355" s="216">
        <v>45</v>
      </c>
      <c r="F1355" s="216">
        <v>0</v>
      </c>
      <c r="G1355" s="34">
        <f t="shared" si="3892"/>
        <v>135</v>
      </c>
      <c r="H1355" s="35">
        <f t="shared" si="3893"/>
        <v>1</v>
      </c>
      <c r="I1355" s="8"/>
      <c r="J1355" s="2"/>
      <c r="K1355" s="557"/>
      <c r="L1355" s="558"/>
      <c r="M1355" s="4">
        <v>2</v>
      </c>
      <c r="N1355" s="215">
        <v>86</v>
      </c>
      <c r="O1355" s="216">
        <v>41</v>
      </c>
      <c r="P1355" s="216">
        <v>2</v>
      </c>
      <c r="Q1355" s="34">
        <f t="shared" ref="Q1355:Q1357" si="3900">SUM(N1355:O1355)</f>
        <v>127</v>
      </c>
      <c r="R1355" s="35">
        <f t="shared" si="3895"/>
        <v>0</v>
      </c>
      <c r="S1355" s="8"/>
      <c r="U1355" s="195" t="s">
        <v>125</v>
      </c>
      <c r="V1355" s="195">
        <f t="shared" ref="V1355" si="3901">G1359</f>
        <v>74</v>
      </c>
      <c r="W1355" s="195">
        <f t="shared" ref="W1355" si="3902">G1360</f>
        <v>123</v>
      </c>
      <c r="X1355" s="195">
        <f t="shared" ref="X1355" si="3903">G1361</f>
        <v>93</v>
      </c>
      <c r="Y1355" s="195">
        <f t="shared" ref="Y1355" si="3904">G1362</f>
        <v>100</v>
      </c>
    </row>
    <row r="1356" spans="1:25" ht="15.75" thickBot="1" x14ac:dyDescent="0.3">
      <c r="A1356" s="549" t="s">
        <v>197</v>
      </c>
      <c r="B1356" s="550"/>
      <c r="C1356" s="4">
        <v>3</v>
      </c>
      <c r="D1356" s="215">
        <v>92</v>
      </c>
      <c r="E1356" s="216">
        <v>41</v>
      </c>
      <c r="F1356" s="216">
        <v>0</v>
      </c>
      <c r="G1356" s="34">
        <f t="shared" si="3892"/>
        <v>133</v>
      </c>
      <c r="H1356" s="35">
        <f t="shared" si="3893"/>
        <v>1</v>
      </c>
      <c r="I1356" s="13">
        <f t="shared" ref="I1356" si="3905">H1358*1000+G1358</f>
        <v>2529</v>
      </c>
      <c r="J1356" s="2"/>
      <c r="K1356" s="549" t="s">
        <v>232</v>
      </c>
      <c r="L1356" s="550"/>
      <c r="M1356" s="4">
        <v>3</v>
      </c>
      <c r="N1356" s="215">
        <v>76</v>
      </c>
      <c r="O1356" s="216">
        <v>50</v>
      </c>
      <c r="P1356" s="216">
        <v>0</v>
      </c>
      <c r="Q1356" s="34">
        <f t="shared" si="3900"/>
        <v>126</v>
      </c>
      <c r="R1356" s="35">
        <f t="shared" si="3895"/>
        <v>0</v>
      </c>
      <c r="S1356" s="13">
        <f t="shared" ref="S1356" si="3906">R1358*1000+Q1358</f>
        <v>2519</v>
      </c>
      <c r="T1356" s="191"/>
      <c r="U1356" s="195" t="s">
        <v>126</v>
      </c>
      <c r="V1356" s="195">
        <f t="shared" ref="V1356" si="3907">Q1354</f>
        <v>125</v>
      </c>
      <c r="W1356" s="195">
        <f t="shared" ref="W1356" si="3908">Q1355</f>
        <v>127</v>
      </c>
      <c r="X1356" s="195">
        <f t="shared" ref="X1356" si="3909">Q1356</f>
        <v>126</v>
      </c>
      <c r="Y1356" s="195">
        <f t="shared" ref="Y1356" si="3910">Q1357</f>
        <v>141</v>
      </c>
    </row>
    <row r="1357" spans="1:25" x14ac:dyDescent="0.25">
      <c r="A1357" s="551"/>
      <c r="B1357" s="552"/>
      <c r="C1357" s="5">
        <v>4</v>
      </c>
      <c r="D1357" s="217">
        <v>96</v>
      </c>
      <c r="E1357" s="218">
        <v>44</v>
      </c>
      <c r="F1357" s="218">
        <v>0</v>
      </c>
      <c r="G1357" s="36">
        <f t="shared" si="3892"/>
        <v>140</v>
      </c>
      <c r="H1357" s="35">
        <f t="shared" si="3893"/>
        <v>0</v>
      </c>
      <c r="I1357" s="521">
        <f t="shared" ref="I1357" si="3911">IF(AND(I1356=S1356,I1356&gt;0.1),1,IF(I1356&gt;S1356,2,0))</f>
        <v>2</v>
      </c>
      <c r="J1357" s="2"/>
      <c r="K1357" s="551"/>
      <c r="L1357" s="552"/>
      <c r="M1357" s="5">
        <v>4</v>
      </c>
      <c r="N1357" s="217">
        <v>84</v>
      </c>
      <c r="O1357" s="218">
        <v>57</v>
      </c>
      <c r="P1357" s="218">
        <v>1</v>
      </c>
      <c r="Q1357" s="34">
        <f t="shared" si="3900"/>
        <v>141</v>
      </c>
      <c r="R1357" s="39">
        <f t="shared" si="3895"/>
        <v>1</v>
      </c>
      <c r="S1357" s="521">
        <f t="shared" ref="S1357" si="3912">IF(AND(S1356=I1356,S1356&gt;0.1),1,IF(S1356&gt;I1356,2,0))</f>
        <v>0</v>
      </c>
      <c r="T1357" s="191"/>
      <c r="U1357" s="195" t="s">
        <v>127</v>
      </c>
      <c r="V1357" s="195">
        <f t="shared" ref="V1357" si="3913">Q1359</f>
        <v>117</v>
      </c>
      <c r="W1357" s="195">
        <f t="shared" ref="W1357" si="3914">Q1360</f>
        <v>125</v>
      </c>
      <c r="X1357" s="195">
        <f t="shared" ref="X1357" si="3915">Q1361</f>
        <v>117</v>
      </c>
      <c r="Y1357" s="195">
        <f t="shared" ref="Y1357" si="3916">Q1362</f>
        <v>126</v>
      </c>
    </row>
    <row r="1358" spans="1:25" ht="16.5" thickBot="1" x14ac:dyDescent="0.3">
      <c r="A1358" s="553"/>
      <c r="B1358" s="554"/>
      <c r="C1358" s="221" t="s">
        <v>12</v>
      </c>
      <c r="D1358" s="222">
        <v>357</v>
      </c>
      <c r="E1358" s="223">
        <v>172</v>
      </c>
      <c r="F1358" s="223">
        <v>0</v>
      </c>
      <c r="G1358" s="29">
        <f t="shared" ref="G1358:H1358" si="3917">SUM(G1354:G1357)</f>
        <v>529</v>
      </c>
      <c r="H1358" s="30">
        <f t="shared" si="3917"/>
        <v>2</v>
      </c>
      <c r="I1358" s="522">
        <f t="shared" ref="I1358" si="3918">IF(AND(G1358=N1358,G1358&gt;1),1,IF(G1358&gt;N1358,2,0))</f>
        <v>2</v>
      </c>
      <c r="J1358" s="2"/>
      <c r="K1358" s="553"/>
      <c r="L1358" s="554"/>
      <c r="M1358" s="221" t="s">
        <v>12</v>
      </c>
      <c r="N1358" s="222">
        <v>336</v>
      </c>
      <c r="O1358" s="223">
        <v>183</v>
      </c>
      <c r="P1358" s="223">
        <v>6</v>
      </c>
      <c r="Q1358" s="31">
        <f t="shared" ref="Q1358:R1358" si="3919">SUM(Q1354:Q1357)</f>
        <v>519</v>
      </c>
      <c r="R1358" s="30">
        <f t="shared" si="3919"/>
        <v>2</v>
      </c>
      <c r="S1358" s="522">
        <f t="shared" ref="S1358" si="3920">IF(AND(Q1358=J1358,Q1358&gt;1),1,IF(Q1358&gt;J1358,2,0))</f>
        <v>2</v>
      </c>
      <c r="T1358" s="191"/>
    </row>
    <row r="1359" spans="1:25" x14ac:dyDescent="0.25">
      <c r="A1359" s="555" t="s">
        <v>198</v>
      </c>
      <c r="B1359" s="556"/>
      <c r="C1359" s="3">
        <v>1</v>
      </c>
      <c r="D1359" s="213">
        <v>50</v>
      </c>
      <c r="E1359" s="214">
        <v>24</v>
      </c>
      <c r="F1359" s="214">
        <v>6</v>
      </c>
      <c r="G1359" s="37">
        <f t="shared" ref="G1359" si="3921">SUM(D1359:E1359)</f>
        <v>74</v>
      </c>
      <c r="H1359" s="33">
        <f t="shared" ref="H1359:H1362" si="3922">IF(AND(G1359=Q1359,G1359&gt;1),0.5,IF(G1359&gt;Q1359,1,0))</f>
        <v>0</v>
      </c>
      <c r="I1359" s="8"/>
      <c r="J1359" s="2"/>
      <c r="K1359" s="555" t="s">
        <v>249</v>
      </c>
      <c r="L1359" s="556"/>
      <c r="M1359" s="3">
        <v>1</v>
      </c>
      <c r="N1359" s="213">
        <v>83</v>
      </c>
      <c r="O1359" s="214">
        <v>34</v>
      </c>
      <c r="P1359" s="214">
        <v>5</v>
      </c>
      <c r="Q1359" s="32">
        <f t="shared" ref="Q1359:Q1362" si="3923">N1359+O1359</f>
        <v>117</v>
      </c>
      <c r="R1359" s="33">
        <f t="shared" ref="R1359:R1362" si="3924">IF(AND(Q1359=G1359,Q1359&gt;1),0.5,IF(Q1359&gt;G1359,1,0))</f>
        <v>1</v>
      </c>
      <c r="S1359" s="8"/>
      <c r="T1359" s="191"/>
      <c r="U1359" s="200" t="s">
        <v>92</v>
      </c>
      <c r="V1359" s="201" t="s">
        <v>93</v>
      </c>
      <c r="W1359" s="200" t="s">
        <v>93</v>
      </c>
      <c r="X1359" s="201" t="s">
        <v>92</v>
      </c>
    </row>
    <row r="1360" spans="1:25" x14ac:dyDescent="0.25">
      <c r="A1360" s="557"/>
      <c r="B1360" s="558"/>
      <c r="C1360" s="4">
        <v>2</v>
      </c>
      <c r="D1360" s="215">
        <v>78</v>
      </c>
      <c r="E1360" s="216">
        <v>45</v>
      </c>
      <c r="F1360" s="216">
        <v>2</v>
      </c>
      <c r="G1360" s="34">
        <f t="shared" ref="G1360:G1362" si="3925">SUM(D1360:E1360)</f>
        <v>123</v>
      </c>
      <c r="H1360" s="35">
        <f t="shared" si="3922"/>
        <v>0</v>
      </c>
      <c r="I1360" s="8"/>
      <c r="J1360" s="2"/>
      <c r="K1360" s="557"/>
      <c r="L1360" s="558"/>
      <c r="M1360" s="4">
        <v>2</v>
      </c>
      <c r="N1360" s="215">
        <v>91</v>
      </c>
      <c r="O1360" s="216">
        <v>34</v>
      </c>
      <c r="P1360" s="216">
        <v>4</v>
      </c>
      <c r="Q1360" s="34">
        <f t="shared" si="3923"/>
        <v>125</v>
      </c>
      <c r="R1360" s="35">
        <f t="shared" si="3924"/>
        <v>1</v>
      </c>
      <c r="S1360" s="8"/>
      <c r="T1360" s="191"/>
      <c r="U1360" s="202">
        <f t="shared" ref="U1360" si="3926">I1365</f>
        <v>2</v>
      </c>
      <c r="V1360" s="203">
        <f t="shared" ref="V1360" si="3927">S1365</f>
        <v>4</v>
      </c>
      <c r="W1360" s="202">
        <f t="shared" ref="W1360" si="3928">S1365</f>
        <v>4</v>
      </c>
      <c r="X1360" s="203">
        <f t="shared" ref="X1360" si="3929">I1365</f>
        <v>2</v>
      </c>
    </row>
    <row r="1361" spans="1:25" ht="15.75" thickBot="1" x14ac:dyDescent="0.3">
      <c r="A1361" s="549" t="s">
        <v>199</v>
      </c>
      <c r="B1361" s="550"/>
      <c r="C1361" s="4">
        <v>3</v>
      </c>
      <c r="D1361" s="215">
        <v>70</v>
      </c>
      <c r="E1361" s="216">
        <v>23</v>
      </c>
      <c r="F1361" s="216">
        <v>5</v>
      </c>
      <c r="G1361" s="34">
        <f t="shared" si="3925"/>
        <v>93</v>
      </c>
      <c r="H1361" s="35">
        <f t="shared" si="3922"/>
        <v>0</v>
      </c>
      <c r="I1361" s="13">
        <f t="shared" ref="I1361" si="3930">H1363*1000+G1363</f>
        <v>390</v>
      </c>
      <c r="J1361" s="2"/>
      <c r="K1361" s="549" t="s">
        <v>250</v>
      </c>
      <c r="L1361" s="550"/>
      <c r="M1361" s="4">
        <v>3</v>
      </c>
      <c r="N1361" s="215">
        <v>82</v>
      </c>
      <c r="O1361" s="216">
        <v>35</v>
      </c>
      <c r="P1361" s="216">
        <v>4</v>
      </c>
      <c r="Q1361" s="34">
        <f t="shared" si="3923"/>
        <v>117</v>
      </c>
      <c r="R1361" s="35">
        <f t="shared" si="3924"/>
        <v>1</v>
      </c>
      <c r="S1361" s="13">
        <f t="shared" ref="S1361" si="3931">R1363*1000+Q1363</f>
        <v>4485</v>
      </c>
      <c r="T1361" s="191"/>
      <c r="U1361" s="202">
        <f t="shared" ref="U1361" si="3932">H1365</f>
        <v>2</v>
      </c>
      <c r="V1361" s="203">
        <f t="shared" ref="V1361" si="3933">R1365</f>
        <v>6</v>
      </c>
      <c r="W1361" s="202">
        <f t="shared" ref="W1361" si="3934">R1365</f>
        <v>6</v>
      </c>
      <c r="X1361" s="203">
        <f t="shared" ref="X1361" si="3935">H1365</f>
        <v>2</v>
      </c>
    </row>
    <row r="1362" spans="1:25" x14ac:dyDescent="0.25">
      <c r="A1362" s="551"/>
      <c r="B1362" s="552"/>
      <c r="C1362" s="5">
        <v>4</v>
      </c>
      <c r="D1362" s="217">
        <v>73</v>
      </c>
      <c r="E1362" s="218">
        <v>27</v>
      </c>
      <c r="F1362" s="218">
        <v>6</v>
      </c>
      <c r="G1362" s="38">
        <f t="shared" si="3925"/>
        <v>100</v>
      </c>
      <c r="H1362" s="35">
        <f t="shared" si="3922"/>
        <v>0</v>
      </c>
      <c r="I1362" s="521">
        <f t="shared" ref="I1362" si="3936">IF(AND(I1361=S1361,I1361&gt;0.1),1,IF(I1361&gt;S1361,2,0))</f>
        <v>0</v>
      </c>
      <c r="J1362" s="2"/>
      <c r="K1362" s="551"/>
      <c r="L1362" s="552"/>
      <c r="M1362" s="5">
        <v>4</v>
      </c>
      <c r="N1362" s="217">
        <v>94</v>
      </c>
      <c r="O1362" s="218">
        <v>32</v>
      </c>
      <c r="P1362" s="218">
        <v>3</v>
      </c>
      <c r="Q1362" s="34">
        <f t="shared" si="3923"/>
        <v>126</v>
      </c>
      <c r="R1362" s="39">
        <f t="shared" si="3924"/>
        <v>1</v>
      </c>
      <c r="S1362" s="521">
        <f t="shared" ref="S1362" si="3937">IF(AND(S1361=I1361,S1361&gt;0.1),1,IF(S1361&gt;I1361,2,0))</f>
        <v>2</v>
      </c>
      <c r="T1362" s="191"/>
      <c r="U1362" s="204">
        <f t="shared" ref="U1362" si="3938">G1365</f>
        <v>919</v>
      </c>
      <c r="V1362" s="205">
        <f t="shared" ref="V1362" si="3939">Q1365</f>
        <v>1004</v>
      </c>
      <c r="W1362" s="204">
        <f t="shared" ref="W1362" si="3940">Q1365</f>
        <v>1004</v>
      </c>
      <c r="X1362" s="205">
        <f t="shared" ref="X1362" si="3941">G1365</f>
        <v>919</v>
      </c>
    </row>
    <row r="1363" spans="1:25" ht="16.5" thickBot="1" x14ac:dyDescent="0.3">
      <c r="A1363" s="553"/>
      <c r="B1363" s="554"/>
      <c r="C1363" s="221" t="s">
        <v>12</v>
      </c>
      <c r="D1363" s="222">
        <v>271</v>
      </c>
      <c r="E1363" s="223">
        <v>119</v>
      </c>
      <c r="F1363" s="223">
        <v>19</v>
      </c>
      <c r="G1363" s="31">
        <f t="shared" ref="G1363:H1363" si="3942">SUM(G1359:G1362)</f>
        <v>390</v>
      </c>
      <c r="H1363" s="30">
        <f t="shared" si="3942"/>
        <v>0</v>
      </c>
      <c r="I1363" s="522">
        <f t="shared" ref="I1363" si="3943">IF(AND(G1363=N1363,G1363&gt;1),1,IF(G1363&gt;N1363,2,0))</f>
        <v>2</v>
      </c>
      <c r="J1363" s="2"/>
      <c r="K1363" s="553"/>
      <c r="L1363" s="554"/>
      <c r="M1363" s="221" t="s">
        <v>12</v>
      </c>
      <c r="N1363" s="222">
        <v>350</v>
      </c>
      <c r="O1363" s="223">
        <v>135</v>
      </c>
      <c r="P1363" s="223">
        <v>16</v>
      </c>
      <c r="Q1363" s="40">
        <f t="shared" ref="Q1363:R1363" si="3944">SUM(Q1359:Q1362)</f>
        <v>485</v>
      </c>
      <c r="R1363" s="30">
        <f t="shared" si="3944"/>
        <v>4</v>
      </c>
      <c r="S1363" s="522">
        <f t="shared" ref="S1363" si="3945">IF(AND(Q1363=X1363,Q1363&gt;1),1,IF(Q1363&gt;X1363,2,0))</f>
        <v>2</v>
      </c>
      <c r="T1363" s="191"/>
    </row>
    <row r="1364" spans="1:25" ht="15.75" thickBot="1" x14ac:dyDescent="0.3">
      <c r="A1364" s="7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191"/>
    </row>
    <row r="1365" spans="1:25" ht="21" thickBot="1" x14ac:dyDescent="0.3">
      <c r="A1365" s="17"/>
      <c r="B1365" s="18"/>
      <c r="C1365" s="19" t="s">
        <v>15</v>
      </c>
      <c r="D1365" s="20">
        <f t="shared" ref="D1365:H1365" si="3946">D1358+D1363</f>
        <v>628</v>
      </c>
      <c r="E1365" s="21">
        <f t="shared" si="3946"/>
        <v>291</v>
      </c>
      <c r="F1365" s="21">
        <f t="shared" si="3946"/>
        <v>19</v>
      </c>
      <c r="G1365" s="22">
        <f t="shared" si="3946"/>
        <v>919</v>
      </c>
      <c r="H1365" s="22">
        <f t="shared" si="3946"/>
        <v>2</v>
      </c>
      <c r="I1365" s="23">
        <f t="shared" ref="I1365" si="3947">I1357+I1362+J1365</f>
        <v>2</v>
      </c>
      <c r="J1365" s="206">
        <f t="shared" ref="J1365" si="3948">IF(AND(G1365=Q1365,G1365&gt;0.1),1,IF(G1365&gt;Q1365,2,0))</f>
        <v>0</v>
      </c>
      <c r="K1365" s="17"/>
      <c r="L1365" s="18"/>
      <c r="M1365" s="24" t="s">
        <v>15</v>
      </c>
      <c r="N1365" s="20">
        <f t="shared" ref="N1365:R1365" si="3949">N1358+N1363</f>
        <v>686</v>
      </c>
      <c r="O1365" s="21">
        <f t="shared" si="3949"/>
        <v>318</v>
      </c>
      <c r="P1365" s="21">
        <f t="shared" si="3949"/>
        <v>22</v>
      </c>
      <c r="Q1365" s="22">
        <f t="shared" si="3949"/>
        <v>1004</v>
      </c>
      <c r="R1365" s="22">
        <f t="shared" si="3949"/>
        <v>6</v>
      </c>
      <c r="S1365" s="25">
        <f t="shared" ref="S1365" si="3950">S1357+S1362+T1365</f>
        <v>4</v>
      </c>
      <c r="T1365" s="206">
        <f t="shared" ref="T1365" si="3951">IF(AND(Q1365=G1365,Q1365&gt;0.1),1,IF(Q1365&gt;G1365,2,0))</f>
        <v>2</v>
      </c>
    </row>
    <row r="1366" spans="1:25" ht="15.75" thickBot="1" x14ac:dyDescent="0.3">
      <c r="A1366" s="7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191"/>
    </row>
    <row r="1367" spans="1:25" ht="21" thickBot="1" x14ac:dyDescent="0.3">
      <c r="A1367" s="109" t="s">
        <v>19</v>
      </c>
      <c r="B1367" s="9" t="s">
        <v>16</v>
      </c>
      <c r="C1367" s="515"/>
      <c r="D1367" s="515"/>
      <c r="E1367" s="515"/>
      <c r="F1367" s="10"/>
      <c r="G1367" s="516" t="s">
        <v>17</v>
      </c>
      <c r="H1367" s="516"/>
      <c r="I1367" s="23">
        <f t="shared" ref="I1367" si="3952">IF(AND(I1365=S1365,I1365&gt;0.1),1,IF(I1365&gt;S1365,2,0))</f>
        <v>0</v>
      </c>
      <c r="J1367" s="12"/>
      <c r="K1367" s="14" t="s">
        <v>19</v>
      </c>
      <c r="L1367" s="9" t="s">
        <v>20</v>
      </c>
      <c r="M1367" s="515"/>
      <c r="N1367" s="515"/>
      <c r="O1367" s="515"/>
      <c r="P1367" s="10"/>
      <c r="Q1367" s="516" t="s">
        <v>17</v>
      </c>
      <c r="R1367" s="516"/>
      <c r="S1367" s="23">
        <f t="shared" ref="S1367" si="3953">IF(AND(S1365=I1365,S1365&gt;0.1),1,IF(S1365&gt;I1365,2,0))</f>
        <v>2</v>
      </c>
      <c r="T1367" s="191"/>
    </row>
    <row r="1368" spans="1:25" ht="23.25" x14ac:dyDescent="0.35">
      <c r="A1368" s="6"/>
      <c r="B1368" s="523" t="s">
        <v>18</v>
      </c>
      <c r="C1368" s="523"/>
      <c r="D1368" s="524" t="s">
        <v>0</v>
      </c>
      <c r="E1368" s="524"/>
      <c r="F1368" s="524"/>
      <c r="G1368" s="524"/>
      <c r="H1368" s="524"/>
      <c r="I1368" s="524"/>
      <c r="J1368" s="94">
        <v>63</v>
      </c>
      <c r="K1368" s="190" t="s">
        <v>1</v>
      </c>
      <c r="L1368" s="525" t="s">
        <v>21</v>
      </c>
      <c r="M1368" s="525"/>
      <c r="N1368" s="525"/>
      <c r="O1368" s="526" t="s">
        <v>2</v>
      </c>
      <c r="P1368" s="526"/>
      <c r="Q1368" s="527"/>
      <c r="R1368" s="528"/>
      <c r="S1368" s="528"/>
      <c r="T1368" s="191"/>
    </row>
    <row r="1369" spans="1:25" ht="24" thickBot="1" x14ac:dyDescent="0.3">
      <c r="A1369" s="7"/>
      <c r="B1369" s="16"/>
      <c r="C1369" s="16"/>
      <c r="D1369" s="15"/>
      <c r="E1369" s="15"/>
      <c r="F1369" s="15"/>
      <c r="G1369" s="15"/>
      <c r="H1369" s="15"/>
      <c r="I1369" s="15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191"/>
    </row>
    <row r="1370" spans="1:25" ht="18.75" thickBot="1" x14ac:dyDescent="0.3">
      <c r="A1370" s="1" t="s">
        <v>3</v>
      </c>
      <c r="B1370" s="535" t="s">
        <v>140</v>
      </c>
      <c r="C1370" s="535"/>
      <c r="D1370" s="535"/>
      <c r="E1370" s="535"/>
      <c r="F1370" s="535"/>
      <c r="G1370" s="535"/>
      <c r="H1370" s="535"/>
      <c r="I1370" s="536"/>
      <c r="J1370" s="537">
        <f t="shared" ref="J1370" si="3954">G1386-Q1386</f>
        <v>-50</v>
      </c>
      <c r="K1370" s="11" t="s">
        <v>4</v>
      </c>
      <c r="L1370" s="535" t="s">
        <v>186</v>
      </c>
      <c r="M1370" s="535"/>
      <c r="N1370" s="535"/>
      <c r="O1370" s="535"/>
      <c r="P1370" s="535"/>
      <c r="Q1370" s="535"/>
      <c r="R1370" s="535"/>
      <c r="S1370" s="536"/>
      <c r="T1370" s="191"/>
    </row>
    <row r="1371" spans="1:25" ht="15.75" thickBot="1" x14ac:dyDescent="0.3">
      <c r="A1371" s="7"/>
      <c r="B1371" s="2"/>
      <c r="C1371" s="2"/>
      <c r="D1371" s="2"/>
      <c r="E1371" s="2"/>
      <c r="F1371" s="2"/>
      <c r="G1371" s="2"/>
      <c r="H1371" s="2"/>
      <c r="I1371" s="2"/>
      <c r="J1371" s="538"/>
      <c r="K1371" s="2"/>
      <c r="L1371" s="2"/>
      <c r="M1371" s="2"/>
      <c r="N1371" s="2"/>
      <c r="O1371" s="2"/>
      <c r="P1371" s="2"/>
      <c r="Q1371" s="2"/>
      <c r="R1371" s="2"/>
      <c r="S1371" s="2"/>
      <c r="T1371" s="191"/>
    </row>
    <row r="1372" spans="1:25" x14ac:dyDescent="0.25">
      <c r="A1372" s="540" t="s">
        <v>5</v>
      </c>
      <c r="B1372" s="541"/>
      <c r="C1372" s="542" t="s">
        <v>6</v>
      </c>
      <c r="D1372" s="544" t="s">
        <v>7</v>
      </c>
      <c r="E1372" s="545"/>
      <c r="F1372" s="545"/>
      <c r="G1372" s="546"/>
      <c r="H1372" s="544" t="s">
        <v>8</v>
      </c>
      <c r="I1372" s="546"/>
      <c r="J1372" s="538"/>
      <c r="K1372" s="540" t="s">
        <v>5</v>
      </c>
      <c r="L1372" s="541"/>
      <c r="M1372" s="542" t="s">
        <v>6</v>
      </c>
      <c r="N1372" s="544" t="s">
        <v>7</v>
      </c>
      <c r="O1372" s="545"/>
      <c r="P1372" s="545"/>
      <c r="Q1372" s="546"/>
      <c r="R1372" s="544" t="s">
        <v>8</v>
      </c>
      <c r="S1372" s="546"/>
      <c r="T1372" s="191"/>
    </row>
    <row r="1373" spans="1:25" ht="15.75" thickBot="1" x14ac:dyDescent="0.3">
      <c r="A1373" s="547"/>
      <c r="B1373" s="548"/>
      <c r="C1373" s="543"/>
      <c r="D1373" s="110" t="s">
        <v>9</v>
      </c>
      <c r="E1373" s="111" t="s">
        <v>10</v>
      </c>
      <c r="F1373" s="111" t="s">
        <v>11</v>
      </c>
      <c r="G1373" s="112" t="s">
        <v>12</v>
      </c>
      <c r="H1373" s="113" t="s">
        <v>13</v>
      </c>
      <c r="I1373" s="114" t="s">
        <v>14</v>
      </c>
      <c r="J1373" s="539"/>
      <c r="K1373" s="547"/>
      <c r="L1373" s="548"/>
      <c r="M1373" s="543"/>
      <c r="N1373" s="110" t="s">
        <v>9</v>
      </c>
      <c r="O1373" s="111" t="s">
        <v>10</v>
      </c>
      <c r="P1373" s="111" t="s">
        <v>11</v>
      </c>
      <c r="Q1373" s="112" t="s">
        <v>12</v>
      </c>
      <c r="R1373" s="113" t="s">
        <v>13</v>
      </c>
      <c r="S1373" s="114" t="s">
        <v>14</v>
      </c>
      <c r="T1373" s="191"/>
    </row>
    <row r="1374" spans="1:25" ht="15.75" thickBot="1" x14ac:dyDescent="0.3">
      <c r="A1374" s="7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191"/>
    </row>
    <row r="1375" spans="1:25" x14ac:dyDescent="0.25">
      <c r="A1375" s="531" t="s">
        <v>220</v>
      </c>
      <c r="B1375" s="532"/>
      <c r="C1375" s="3"/>
      <c r="D1375" s="207">
        <v>88</v>
      </c>
      <c r="E1375" s="208">
        <v>45</v>
      </c>
      <c r="F1375" s="194">
        <v>2</v>
      </c>
      <c r="G1375" s="32">
        <f t="shared" ref="G1375:G1378" si="3955">D1375+E1375</f>
        <v>133</v>
      </c>
      <c r="H1375" s="33">
        <f t="shared" ref="H1375:H1378" si="3956">IF(AND(G1375=Q1375,G1375&gt;1),0.5,IF(G1375&gt;Q1375,1,0))</f>
        <v>1</v>
      </c>
      <c r="I1375" s="8"/>
      <c r="J1375" s="2"/>
      <c r="K1375" s="531" t="s">
        <v>228</v>
      </c>
      <c r="L1375" s="532"/>
      <c r="M1375" s="3"/>
      <c r="N1375" s="207">
        <v>83</v>
      </c>
      <c r="O1375" s="208">
        <v>43</v>
      </c>
      <c r="P1375" s="194">
        <v>0</v>
      </c>
      <c r="Q1375" s="32">
        <f t="shared" ref="Q1375" si="3957">SUM(N1375:O1375)</f>
        <v>126</v>
      </c>
      <c r="R1375" s="33">
        <f t="shared" ref="R1375:R1378" si="3958">IF(AND(Q1375=G1375,Q1375&gt;1),0.5,IF(Q1375&gt;G1375,1,0))</f>
        <v>0</v>
      </c>
      <c r="S1375" s="8"/>
      <c r="U1375" s="195" t="s">
        <v>124</v>
      </c>
      <c r="V1375" s="195">
        <f t="shared" ref="V1375" si="3959">G1375</f>
        <v>133</v>
      </c>
      <c r="W1375" s="195">
        <f t="shared" ref="W1375" si="3960">G1376</f>
        <v>106</v>
      </c>
      <c r="X1375" s="195">
        <f t="shared" ref="X1375" si="3961">G1377</f>
        <v>120</v>
      </c>
      <c r="Y1375" s="195">
        <f t="shared" ref="Y1375" si="3962">G1378</f>
        <v>129</v>
      </c>
    </row>
    <row r="1376" spans="1:25" x14ac:dyDescent="0.25">
      <c r="A1376" s="533"/>
      <c r="B1376" s="534"/>
      <c r="C1376" s="4"/>
      <c r="D1376" s="209">
        <v>80</v>
      </c>
      <c r="E1376" s="197">
        <v>26</v>
      </c>
      <c r="F1376" s="210">
        <v>6</v>
      </c>
      <c r="G1376" s="34">
        <f t="shared" si="3955"/>
        <v>106</v>
      </c>
      <c r="H1376" s="35">
        <f t="shared" si="3956"/>
        <v>0</v>
      </c>
      <c r="I1376" s="8"/>
      <c r="J1376" s="2"/>
      <c r="K1376" s="533"/>
      <c r="L1376" s="534"/>
      <c r="M1376" s="4"/>
      <c r="N1376" s="210">
        <v>93</v>
      </c>
      <c r="O1376" s="197">
        <v>36</v>
      </c>
      <c r="P1376" s="210">
        <v>1</v>
      </c>
      <c r="Q1376" s="34">
        <f t="shared" ref="Q1376:Q1378" si="3963">SUM(N1376:O1376)</f>
        <v>129</v>
      </c>
      <c r="R1376" s="35">
        <f t="shared" si="3958"/>
        <v>1</v>
      </c>
      <c r="S1376" s="8"/>
      <c r="U1376" s="195" t="s">
        <v>125</v>
      </c>
      <c r="V1376" s="195">
        <f t="shared" ref="V1376" si="3964">G1380</f>
        <v>98</v>
      </c>
      <c r="W1376" s="195">
        <f t="shared" ref="W1376" si="3965">G1381</f>
        <v>127</v>
      </c>
      <c r="X1376" s="195">
        <f t="shared" ref="X1376" si="3966">G1382</f>
        <v>115</v>
      </c>
      <c r="Y1376" s="195">
        <f t="shared" ref="Y1376" si="3967">G1383</f>
        <v>112</v>
      </c>
    </row>
    <row r="1377" spans="1:25" ht="15.75" thickBot="1" x14ac:dyDescent="0.3">
      <c r="A1377" s="517" t="s">
        <v>221</v>
      </c>
      <c r="B1377" s="518"/>
      <c r="C1377" s="4"/>
      <c r="D1377" s="209">
        <v>85</v>
      </c>
      <c r="E1377" s="197">
        <v>35</v>
      </c>
      <c r="F1377" s="210">
        <v>2</v>
      </c>
      <c r="G1377" s="34">
        <f t="shared" si="3955"/>
        <v>120</v>
      </c>
      <c r="H1377" s="35">
        <f t="shared" si="3956"/>
        <v>0</v>
      </c>
      <c r="I1377" s="13">
        <f t="shared" ref="I1377" si="3968">H1379*1000+G1379</f>
        <v>2488</v>
      </c>
      <c r="J1377" s="2"/>
      <c r="K1377" s="517" t="s">
        <v>229</v>
      </c>
      <c r="L1377" s="518"/>
      <c r="M1377" s="4"/>
      <c r="N1377" s="210">
        <v>79</v>
      </c>
      <c r="O1377" s="197">
        <v>45</v>
      </c>
      <c r="P1377" s="210">
        <v>1</v>
      </c>
      <c r="Q1377" s="34">
        <f t="shared" si="3963"/>
        <v>124</v>
      </c>
      <c r="R1377" s="35">
        <f t="shared" si="3958"/>
        <v>1</v>
      </c>
      <c r="S1377" s="13">
        <f t="shared" ref="S1377" si="3969">R1379*1000+Q1379</f>
        <v>2500</v>
      </c>
      <c r="T1377" s="191"/>
      <c r="U1377" s="195" t="s">
        <v>126</v>
      </c>
      <c r="V1377" s="195">
        <f t="shared" ref="V1377" si="3970">Q1375</f>
        <v>126</v>
      </c>
      <c r="W1377" s="195">
        <f t="shared" ref="W1377" si="3971">Q1376</f>
        <v>129</v>
      </c>
      <c r="X1377" s="195">
        <f t="shared" ref="X1377" si="3972">Q1377</f>
        <v>124</v>
      </c>
      <c r="Y1377" s="195">
        <f t="shared" ref="Y1377" si="3973">Q1378</f>
        <v>121</v>
      </c>
    </row>
    <row r="1378" spans="1:25" x14ac:dyDescent="0.25">
      <c r="A1378" s="519"/>
      <c r="B1378" s="520"/>
      <c r="C1378" s="5"/>
      <c r="D1378" s="211">
        <v>86</v>
      </c>
      <c r="E1378" s="197">
        <v>43</v>
      </c>
      <c r="F1378" s="199">
        <v>0</v>
      </c>
      <c r="G1378" s="36">
        <f t="shared" si="3955"/>
        <v>129</v>
      </c>
      <c r="H1378" s="35">
        <f t="shared" si="3956"/>
        <v>1</v>
      </c>
      <c r="I1378" s="521">
        <f t="shared" ref="I1378" si="3974">IF(AND(I1377=S1377,I1377&gt;0.1),1,IF(I1377&gt;S1377,2,0))</f>
        <v>0</v>
      </c>
      <c r="J1378" s="2"/>
      <c r="K1378" s="519"/>
      <c r="L1378" s="520"/>
      <c r="M1378" s="5"/>
      <c r="N1378" s="211">
        <v>89</v>
      </c>
      <c r="O1378" s="212">
        <v>32</v>
      </c>
      <c r="P1378" s="199">
        <v>5</v>
      </c>
      <c r="Q1378" s="34">
        <f t="shared" si="3963"/>
        <v>121</v>
      </c>
      <c r="R1378" s="39">
        <f t="shared" si="3958"/>
        <v>0</v>
      </c>
      <c r="S1378" s="521">
        <f t="shared" ref="S1378" si="3975">IF(AND(S1377=I1377,S1377&gt;0.1),1,IF(S1377&gt;I1377,2,0))</f>
        <v>2</v>
      </c>
      <c r="T1378" s="191"/>
      <c r="U1378" s="195" t="s">
        <v>127</v>
      </c>
      <c r="V1378" s="195">
        <f t="shared" ref="V1378" si="3976">Q1380</f>
        <v>118</v>
      </c>
      <c r="W1378" s="195">
        <f t="shared" ref="W1378" si="3977">Q1381</f>
        <v>123</v>
      </c>
      <c r="X1378" s="195">
        <f t="shared" ref="X1378" si="3978">Q1382</f>
        <v>131</v>
      </c>
      <c r="Y1378" s="195">
        <f t="shared" ref="Y1378" si="3979">Q1383</f>
        <v>118</v>
      </c>
    </row>
    <row r="1379" spans="1:25" ht="16.5" thickBot="1" x14ac:dyDescent="0.3">
      <c r="A1379" s="529">
        <v>1</v>
      </c>
      <c r="B1379" s="530"/>
      <c r="C1379" s="26" t="s">
        <v>12</v>
      </c>
      <c r="D1379" s="122">
        <f t="shared" ref="D1379" si="3980">D1375+D1376+D1377+D1378</f>
        <v>339</v>
      </c>
      <c r="E1379" s="28">
        <f t="shared" ref="E1379:H1379" si="3981">SUM(E1375:E1378)</f>
        <v>149</v>
      </c>
      <c r="F1379" s="28">
        <f t="shared" si="3981"/>
        <v>10</v>
      </c>
      <c r="G1379" s="29">
        <f t="shared" si="3981"/>
        <v>488</v>
      </c>
      <c r="H1379" s="30">
        <f t="shared" si="3981"/>
        <v>2</v>
      </c>
      <c r="I1379" s="522">
        <f t="shared" ref="I1379" si="3982">IF(AND(G1379=N1379,G1379&gt;1),1,IF(G1379&gt;N1379,2,0))</f>
        <v>2</v>
      </c>
      <c r="J1379" s="2"/>
      <c r="K1379" s="529">
        <v>1</v>
      </c>
      <c r="L1379" s="530"/>
      <c r="M1379" s="26" t="s">
        <v>12</v>
      </c>
      <c r="N1379" s="31">
        <f t="shared" ref="N1379" si="3983">SUM(N1375:N1378)</f>
        <v>344</v>
      </c>
      <c r="O1379" s="31">
        <f t="shared" ref="O1379:R1379" si="3984">SUM(O1375:O1378)</f>
        <v>156</v>
      </c>
      <c r="P1379" s="31">
        <f t="shared" si="3984"/>
        <v>7</v>
      </c>
      <c r="Q1379" s="31">
        <f t="shared" si="3984"/>
        <v>500</v>
      </c>
      <c r="R1379" s="30">
        <f t="shared" si="3984"/>
        <v>2</v>
      </c>
      <c r="S1379" s="522">
        <f t="shared" ref="S1379" si="3985">IF(AND(Q1379=J1379,Q1379&gt;1),1,IF(Q1379&gt;J1379,2,0))</f>
        <v>2</v>
      </c>
      <c r="T1379" s="191"/>
    </row>
    <row r="1380" spans="1:25" x14ac:dyDescent="0.25">
      <c r="A1380" s="531" t="s">
        <v>222</v>
      </c>
      <c r="B1380" s="532"/>
      <c r="C1380" s="3"/>
      <c r="D1380" s="207">
        <v>73</v>
      </c>
      <c r="E1380" s="208">
        <v>25</v>
      </c>
      <c r="F1380" s="194">
        <v>3</v>
      </c>
      <c r="G1380" s="37">
        <f t="shared" ref="G1380" si="3986">SUM(D1380:E1380)</f>
        <v>98</v>
      </c>
      <c r="H1380" s="33">
        <f t="shared" ref="H1380:H1383" si="3987">IF(AND(G1380=Q1380,G1380&gt;1),0.5,IF(G1380&gt;Q1380,1,0))</f>
        <v>0</v>
      </c>
      <c r="I1380" s="8"/>
      <c r="J1380" s="2"/>
      <c r="K1380" s="531" t="s">
        <v>228</v>
      </c>
      <c r="L1380" s="532"/>
      <c r="M1380" s="3"/>
      <c r="N1380" s="207">
        <v>84</v>
      </c>
      <c r="O1380" s="208">
        <v>34</v>
      </c>
      <c r="P1380" s="194">
        <v>2</v>
      </c>
      <c r="Q1380" s="32">
        <f t="shared" ref="Q1380:Q1383" si="3988">N1380+O1380</f>
        <v>118</v>
      </c>
      <c r="R1380" s="33">
        <f t="shared" ref="R1380:R1383" si="3989">IF(AND(Q1380=G1380,Q1380&gt;1),0.5,IF(Q1380&gt;G1380,1,0))</f>
        <v>1</v>
      </c>
      <c r="S1380" s="8"/>
      <c r="T1380" s="191"/>
      <c r="U1380" s="200" t="s">
        <v>92</v>
      </c>
      <c r="V1380" s="201" t="s">
        <v>93</v>
      </c>
      <c r="W1380" s="200" t="s">
        <v>93</v>
      </c>
      <c r="X1380" s="201" t="s">
        <v>92</v>
      </c>
    </row>
    <row r="1381" spans="1:25" x14ac:dyDescent="0.25">
      <c r="A1381" s="533"/>
      <c r="B1381" s="534"/>
      <c r="C1381" s="4"/>
      <c r="D1381" s="210">
        <v>84</v>
      </c>
      <c r="E1381" s="197">
        <v>43</v>
      </c>
      <c r="F1381" s="210">
        <v>1</v>
      </c>
      <c r="G1381" s="34">
        <f t="shared" ref="G1381:G1383" si="3990">SUM(D1381:E1381)</f>
        <v>127</v>
      </c>
      <c r="H1381" s="35">
        <f t="shared" si="3987"/>
        <v>1</v>
      </c>
      <c r="I1381" s="8"/>
      <c r="J1381" s="2"/>
      <c r="K1381" s="533"/>
      <c r="L1381" s="534"/>
      <c r="M1381" s="4"/>
      <c r="N1381" s="210">
        <v>90</v>
      </c>
      <c r="O1381" s="197">
        <v>33</v>
      </c>
      <c r="P1381" s="210">
        <v>1</v>
      </c>
      <c r="Q1381" s="34">
        <f t="shared" si="3988"/>
        <v>123</v>
      </c>
      <c r="R1381" s="35">
        <f t="shared" si="3989"/>
        <v>0</v>
      </c>
      <c r="S1381" s="8"/>
      <c r="T1381" s="191"/>
      <c r="U1381" s="202">
        <f t="shared" ref="U1381" si="3991">I1386</f>
        <v>0</v>
      </c>
      <c r="V1381" s="203">
        <f t="shared" ref="V1381" si="3992">S1386</f>
        <v>6</v>
      </c>
      <c r="W1381" s="202">
        <f t="shared" ref="W1381" si="3993">S1386</f>
        <v>6</v>
      </c>
      <c r="X1381" s="203">
        <f t="shared" ref="X1381" si="3994">I1386</f>
        <v>0</v>
      </c>
    </row>
    <row r="1382" spans="1:25" ht="15.75" thickBot="1" x14ac:dyDescent="0.3">
      <c r="A1382" s="517" t="s">
        <v>223</v>
      </c>
      <c r="B1382" s="518"/>
      <c r="C1382" s="4"/>
      <c r="D1382" s="210">
        <v>79</v>
      </c>
      <c r="E1382" s="197">
        <v>36</v>
      </c>
      <c r="F1382" s="210">
        <v>3</v>
      </c>
      <c r="G1382" s="34">
        <f t="shared" si="3990"/>
        <v>115</v>
      </c>
      <c r="H1382" s="35">
        <f t="shared" si="3987"/>
        <v>0</v>
      </c>
      <c r="I1382" s="13">
        <f t="shared" ref="I1382" si="3995">H1384*1000+G1384</f>
        <v>1452</v>
      </c>
      <c r="J1382" s="2"/>
      <c r="K1382" s="517" t="s">
        <v>255</v>
      </c>
      <c r="L1382" s="518"/>
      <c r="M1382" s="4"/>
      <c r="N1382" s="210">
        <v>87</v>
      </c>
      <c r="O1382" s="197">
        <v>44</v>
      </c>
      <c r="P1382" s="210">
        <v>1</v>
      </c>
      <c r="Q1382" s="34">
        <f t="shared" si="3988"/>
        <v>131</v>
      </c>
      <c r="R1382" s="35">
        <f t="shared" si="3989"/>
        <v>1</v>
      </c>
      <c r="S1382" s="13">
        <f t="shared" ref="S1382" si="3996">R1384*1000+Q1384</f>
        <v>3490</v>
      </c>
      <c r="T1382" s="191"/>
      <c r="U1382" s="202">
        <f t="shared" ref="U1382" si="3997">H1386</f>
        <v>3</v>
      </c>
      <c r="V1382" s="203">
        <f t="shared" ref="V1382" si="3998">R1386</f>
        <v>5</v>
      </c>
      <c r="W1382" s="202">
        <f t="shared" ref="W1382" si="3999">R1386</f>
        <v>5</v>
      </c>
      <c r="X1382" s="203">
        <f t="shared" ref="X1382" si="4000">H1386</f>
        <v>3</v>
      </c>
    </row>
    <row r="1383" spans="1:25" x14ac:dyDescent="0.25">
      <c r="A1383" s="519"/>
      <c r="B1383" s="520"/>
      <c r="C1383" s="5"/>
      <c r="D1383" s="211">
        <v>80</v>
      </c>
      <c r="E1383" s="212">
        <v>32</v>
      </c>
      <c r="F1383" s="199">
        <v>4</v>
      </c>
      <c r="G1383" s="38">
        <f t="shared" si="3990"/>
        <v>112</v>
      </c>
      <c r="H1383" s="35">
        <f t="shared" si="3987"/>
        <v>0</v>
      </c>
      <c r="I1383" s="521">
        <f t="shared" ref="I1383" si="4001">IF(AND(I1382=S1382,I1382&gt;0.1),1,IF(I1382&gt;S1382,2,0))</f>
        <v>0</v>
      </c>
      <c r="J1383" s="2"/>
      <c r="K1383" s="519"/>
      <c r="L1383" s="520"/>
      <c r="M1383" s="5"/>
      <c r="N1383" s="211">
        <v>84</v>
      </c>
      <c r="O1383" s="212">
        <v>34</v>
      </c>
      <c r="P1383" s="199">
        <v>3</v>
      </c>
      <c r="Q1383" s="34">
        <f t="shared" si="3988"/>
        <v>118</v>
      </c>
      <c r="R1383" s="39">
        <f t="shared" si="3989"/>
        <v>1</v>
      </c>
      <c r="S1383" s="521">
        <f t="shared" ref="S1383" si="4002">IF(AND(S1382=I1382,S1382&gt;0.1),1,IF(S1382&gt;I1382,2,0))</f>
        <v>2</v>
      </c>
      <c r="T1383" s="191"/>
      <c r="U1383" s="204">
        <f t="shared" ref="U1383" si="4003">G1386</f>
        <v>940</v>
      </c>
      <c r="V1383" s="205">
        <f t="shared" ref="V1383" si="4004">Q1386</f>
        <v>990</v>
      </c>
      <c r="W1383" s="204">
        <f t="shared" ref="W1383" si="4005">Q1386</f>
        <v>990</v>
      </c>
      <c r="X1383" s="205">
        <f t="shared" ref="X1383" si="4006">G1386</f>
        <v>940</v>
      </c>
    </row>
    <row r="1384" spans="1:25" ht="16.5" thickBot="1" x14ac:dyDescent="0.3">
      <c r="A1384" s="529">
        <v>2</v>
      </c>
      <c r="B1384" s="530"/>
      <c r="C1384" s="26" t="s">
        <v>12</v>
      </c>
      <c r="D1384" s="31">
        <f t="shared" ref="D1384" si="4007">SUM(D1380:D1383)</f>
        <v>316</v>
      </c>
      <c r="E1384" s="31">
        <f t="shared" ref="E1384:H1384" si="4008">SUM(E1380:E1383)</f>
        <v>136</v>
      </c>
      <c r="F1384" s="31">
        <f t="shared" si="4008"/>
        <v>11</v>
      </c>
      <c r="G1384" s="31">
        <f t="shared" si="4008"/>
        <v>452</v>
      </c>
      <c r="H1384" s="30">
        <f t="shared" si="4008"/>
        <v>1</v>
      </c>
      <c r="I1384" s="522">
        <f t="shared" ref="I1384" si="4009">IF(AND(G1384=N1384,G1384&gt;1),1,IF(G1384&gt;N1384,2,0))</f>
        <v>2</v>
      </c>
      <c r="J1384" s="2"/>
      <c r="K1384" s="529">
        <v>2</v>
      </c>
      <c r="L1384" s="530"/>
      <c r="M1384" s="26" t="s">
        <v>12</v>
      </c>
      <c r="N1384" s="31">
        <f t="shared" ref="N1384" si="4010">SUM(N1380:N1383)</f>
        <v>345</v>
      </c>
      <c r="O1384" s="31">
        <f t="shared" ref="O1384:R1384" si="4011">SUM(O1380:O1383)</f>
        <v>145</v>
      </c>
      <c r="P1384" s="31">
        <f t="shared" si="4011"/>
        <v>7</v>
      </c>
      <c r="Q1384" s="40">
        <f t="shared" si="4011"/>
        <v>490</v>
      </c>
      <c r="R1384" s="30">
        <f t="shared" si="4011"/>
        <v>3</v>
      </c>
      <c r="S1384" s="522">
        <f t="shared" ref="S1384" si="4012">IF(AND(Q1384=X1384,Q1384&gt;1),1,IF(Q1384&gt;X1384,2,0))</f>
        <v>2</v>
      </c>
      <c r="T1384" s="191"/>
    </row>
    <row r="1385" spans="1:25" ht="15.75" thickBot="1" x14ac:dyDescent="0.3">
      <c r="A1385" s="7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191"/>
    </row>
    <row r="1386" spans="1:25" ht="21" thickBot="1" x14ac:dyDescent="0.3">
      <c r="A1386" s="17"/>
      <c r="B1386" s="18"/>
      <c r="C1386" s="19" t="s">
        <v>15</v>
      </c>
      <c r="D1386" s="20">
        <f t="shared" ref="D1386:H1386" si="4013">D1379+D1384</f>
        <v>655</v>
      </c>
      <c r="E1386" s="21">
        <f t="shared" si="4013"/>
        <v>285</v>
      </c>
      <c r="F1386" s="21">
        <f t="shared" si="4013"/>
        <v>21</v>
      </c>
      <c r="G1386" s="22">
        <f t="shared" si="4013"/>
        <v>940</v>
      </c>
      <c r="H1386" s="22">
        <f t="shared" si="4013"/>
        <v>3</v>
      </c>
      <c r="I1386" s="23">
        <f t="shared" ref="I1386" si="4014">I1378+I1383+J1386</f>
        <v>0</v>
      </c>
      <c r="J1386" s="206">
        <f t="shared" ref="J1386" si="4015">IF(AND(G1386=Q1386,G1386&gt;0.1),1,IF(G1386&gt;Q1386,2,0))</f>
        <v>0</v>
      </c>
      <c r="K1386" s="17"/>
      <c r="L1386" s="18"/>
      <c r="M1386" s="24" t="s">
        <v>15</v>
      </c>
      <c r="N1386" s="20">
        <f t="shared" ref="N1386:R1386" si="4016">N1379+N1384</f>
        <v>689</v>
      </c>
      <c r="O1386" s="21">
        <f t="shared" si="4016"/>
        <v>301</v>
      </c>
      <c r="P1386" s="21">
        <f t="shared" si="4016"/>
        <v>14</v>
      </c>
      <c r="Q1386" s="22">
        <f t="shared" si="4016"/>
        <v>990</v>
      </c>
      <c r="R1386" s="22">
        <f t="shared" si="4016"/>
        <v>5</v>
      </c>
      <c r="S1386" s="25">
        <f t="shared" ref="S1386" si="4017">S1378+S1383+T1386</f>
        <v>6</v>
      </c>
      <c r="T1386" s="206">
        <f t="shared" ref="T1386" si="4018">IF(AND(Q1386=G1386,Q1386&gt;0.1),1,IF(Q1386&gt;G1386,2,0))</f>
        <v>2</v>
      </c>
    </row>
    <row r="1387" spans="1:25" ht="15.75" thickBot="1" x14ac:dyDescent="0.3">
      <c r="A1387" s="7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191"/>
    </row>
    <row r="1388" spans="1:25" ht="21" thickBot="1" x14ac:dyDescent="0.3">
      <c r="A1388" s="109" t="s">
        <v>19</v>
      </c>
      <c r="B1388" s="9" t="s">
        <v>16</v>
      </c>
      <c r="C1388" s="515"/>
      <c r="D1388" s="515"/>
      <c r="E1388" s="515"/>
      <c r="F1388" s="10"/>
      <c r="G1388" s="516" t="s">
        <v>17</v>
      </c>
      <c r="H1388" s="516"/>
      <c r="I1388" s="23">
        <f t="shared" ref="I1388" si="4019">IF(AND(I1386=S1386,I1386&gt;0.1),1,IF(I1386&gt;S1386,2,0))</f>
        <v>0</v>
      </c>
      <c r="J1388" s="12"/>
      <c r="K1388" s="14" t="s">
        <v>19</v>
      </c>
      <c r="L1388" s="9" t="s">
        <v>20</v>
      </c>
      <c r="M1388" s="515"/>
      <c r="N1388" s="515"/>
      <c r="O1388" s="515"/>
      <c r="P1388" s="10"/>
      <c r="Q1388" s="516" t="s">
        <v>17</v>
      </c>
      <c r="R1388" s="516"/>
      <c r="S1388" s="23">
        <f t="shared" ref="S1388" si="4020">IF(AND(S1386=I1386,S1386&gt;0.1),1,IF(S1386&gt;I1386,2,0))</f>
        <v>2</v>
      </c>
      <c r="T1388" s="191"/>
    </row>
    <row r="1390" spans="1:25" ht="15.75" thickBot="1" x14ac:dyDescent="0.3"/>
    <row r="1391" spans="1:25" ht="23.25" x14ac:dyDescent="0.35">
      <c r="A1391" s="6"/>
      <c r="B1391" s="523" t="s">
        <v>18</v>
      </c>
      <c r="C1391" s="523"/>
      <c r="D1391" s="524" t="s">
        <v>0</v>
      </c>
      <c r="E1391" s="524"/>
      <c r="F1391" s="524"/>
      <c r="G1391" s="524"/>
      <c r="H1391" s="524"/>
      <c r="I1391" s="524"/>
      <c r="J1391" s="94">
        <v>64</v>
      </c>
      <c r="K1391" s="190" t="s">
        <v>1</v>
      </c>
      <c r="L1391" s="525" t="s">
        <v>21</v>
      </c>
      <c r="M1391" s="525"/>
      <c r="N1391" s="525"/>
      <c r="O1391" s="526" t="s">
        <v>2</v>
      </c>
      <c r="P1391" s="526"/>
      <c r="Q1391" s="527"/>
      <c r="R1391" s="528"/>
      <c r="S1391" s="528"/>
      <c r="T1391" s="191"/>
    </row>
    <row r="1392" spans="1:25" ht="24" thickBot="1" x14ac:dyDescent="0.3">
      <c r="A1392" s="7"/>
      <c r="B1392" s="16"/>
      <c r="C1392" s="16"/>
      <c r="D1392" s="15"/>
      <c r="E1392" s="15"/>
      <c r="F1392" s="15"/>
      <c r="G1392" s="15"/>
      <c r="H1392" s="15"/>
      <c r="I1392" s="15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191"/>
    </row>
    <row r="1393" spans="1:25" ht="18.75" thickBot="1" x14ac:dyDescent="0.3">
      <c r="A1393" s="1" t="s">
        <v>3</v>
      </c>
      <c r="B1393" s="535" t="s">
        <v>153</v>
      </c>
      <c r="C1393" s="535"/>
      <c r="D1393" s="535"/>
      <c r="E1393" s="535"/>
      <c r="F1393" s="535"/>
      <c r="G1393" s="535"/>
      <c r="H1393" s="535"/>
      <c r="I1393" s="536"/>
      <c r="J1393" s="537">
        <f t="shared" ref="J1393" si="4021">G1409-Q1409</f>
        <v>54</v>
      </c>
      <c r="K1393" s="11" t="s">
        <v>4</v>
      </c>
      <c r="L1393" s="535" t="s">
        <v>143</v>
      </c>
      <c r="M1393" s="535"/>
      <c r="N1393" s="535"/>
      <c r="O1393" s="535"/>
      <c r="P1393" s="535"/>
      <c r="Q1393" s="535"/>
      <c r="R1393" s="535"/>
      <c r="S1393" s="536"/>
      <c r="T1393" s="191"/>
    </row>
    <row r="1394" spans="1:25" ht="15.75" thickBot="1" x14ac:dyDescent="0.3">
      <c r="A1394" s="7"/>
      <c r="B1394" s="2"/>
      <c r="C1394" s="2"/>
      <c r="D1394" s="2"/>
      <c r="E1394" s="2"/>
      <c r="F1394" s="2"/>
      <c r="G1394" s="2"/>
      <c r="H1394" s="2"/>
      <c r="I1394" s="2"/>
      <c r="J1394" s="538"/>
      <c r="K1394" s="2"/>
      <c r="L1394" s="2"/>
      <c r="M1394" s="2"/>
      <c r="N1394" s="2"/>
      <c r="O1394" s="2"/>
      <c r="P1394" s="2"/>
      <c r="Q1394" s="2"/>
      <c r="R1394" s="2"/>
      <c r="S1394" s="2"/>
      <c r="T1394" s="191"/>
    </row>
    <row r="1395" spans="1:25" x14ac:dyDescent="0.25">
      <c r="A1395" s="540" t="s">
        <v>5</v>
      </c>
      <c r="B1395" s="541"/>
      <c r="C1395" s="542" t="s">
        <v>6</v>
      </c>
      <c r="D1395" s="544" t="s">
        <v>7</v>
      </c>
      <c r="E1395" s="545"/>
      <c r="F1395" s="545"/>
      <c r="G1395" s="546"/>
      <c r="H1395" s="544" t="s">
        <v>8</v>
      </c>
      <c r="I1395" s="546"/>
      <c r="J1395" s="538"/>
      <c r="K1395" s="540" t="s">
        <v>5</v>
      </c>
      <c r="L1395" s="541"/>
      <c r="M1395" s="542" t="s">
        <v>6</v>
      </c>
      <c r="N1395" s="544" t="s">
        <v>7</v>
      </c>
      <c r="O1395" s="545"/>
      <c r="P1395" s="545"/>
      <c r="Q1395" s="546"/>
      <c r="R1395" s="544" t="s">
        <v>8</v>
      </c>
      <c r="S1395" s="546"/>
      <c r="T1395" s="191"/>
    </row>
    <row r="1396" spans="1:25" ht="15.75" thickBot="1" x14ac:dyDescent="0.3">
      <c r="A1396" s="547"/>
      <c r="B1396" s="548"/>
      <c r="C1396" s="543"/>
      <c r="D1396" s="110" t="s">
        <v>9</v>
      </c>
      <c r="E1396" s="111" t="s">
        <v>10</v>
      </c>
      <c r="F1396" s="111" t="s">
        <v>11</v>
      </c>
      <c r="G1396" s="112" t="s">
        <v>12</v>
      </c>
      <c r="H1396" s="113" t="s">
        <v>13</v>
      </c>
      <c r="I1396" s="114" t="s">
        <v>14</v>
      </c>
      <c r="J1396" s="539"/>
      <c r="K1396" s="547"/>
      <c r="L1396" s="548"/>
      <c r="M1396" s="543"/>
      <c r="N1396" s="110" t="s">
        <v>9</v>
      </c>
      <c r="O1396" s="111" t="s">
        <v>10</v>
      </c>
      <c r="P1396" s="111" t="s">
        <v>11</v>
      </c>
      <c r="Q1396" s="112" t="s">
        <v>12</v>
      </c>
      <c r="R1396" s="113" t="s">
        <v>13</v>
      </c>
      <c r="S1396" s="114" t="s">
        <v>14</v>
      </c>
      <c r="T1396" s="191"/>
    </row>
    <row r="1397" spans="1:25" ht="15.75" thickBot="1" x14ac:dyDescent="0.3">
      <c r="A1397" s="7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191"/>
    </row>
    <row r="1398" spans="1:25" x14ac:dyDescent="0.25">
      <c r="A1398" s="531" t="s">
        <v>226</v>
      </c>
      <c r="B1398" s="532"/>
      <c r="C1398" s="3">
        <v>1</v>
      </c>
      <c r="D1398" s="193">
        <v>81</v>
      </c>
      <c r="E1398" s="194">
        <v>40</v>
      </c>
      <c r="F1398" s="194">
        <v>5</v>
      </c>
      <c r="G1398" s="32">
        <f t="shared" ref="G1398:G1401" si="4022">D1398+E1398</f>
        <v>121</v>
      </c>
      <c r="H1398" s="33">
        <f t="shared" ref="H1398:H1401" si="4023">IF(AND(G1398=Q1398,G1398&gt;1),0.5,IF(G1398&gt;Q1398,1,0))</f>
        <v>1</v>
      </c>
      <c r="I1398" s="8"/>
      <c r="J1398" s="2"/>
      <c r="K1398" s="531" t="s">
        <v>214</v>
      </c>
      <c r="L1398" s="532"/>
      <c r="M1398" s="3">
        <v>1</v>
      </c>
      <c r="N1398" s="193">
        <v>85</v>
      </c>
      <c r="O1398" s="194">
        <v>27</v>
      </c>
      <c r="P1398" s="194">
        <v>2</v>
      </c>
      <c r="Q1398" s="32">
        <f t="shared" ref="Q1398" si="4024">SUM(N1398:O1398)</f>
        <v>112</v>
      </c>
      <c r="R1398" s="33">
        <f t="shared" ref="R1398:R1401" si="4025">IF(AND(Q1398=G1398,Q1398&gt;1),0.5,IF(Q1398&gt;G1398,1,0))</f>
        <v>0</v>
      </c>
      <c r="S1398" s="8"/>
      <c r="U1398" s="195" t="s">
        <v>124</v>
      </c>
      <c r="V1398" s="195">
        <f t="shared" ref="V1398" si="4026">G1398</f>
        <v>121</v>
      </c>
      <c r="W1398" s="195">
        <f t="shared" ref="W1398" si="4027">G1399</f>
        <v>129</v>
      </c>
      <c r="X1398" s="195">
        <f t="shared" ref="X1398" si="4028">G1400</f>
        <v>103</v>
      </c>
      <c r="Y1398" s="195">
        <f t="shared" ref="Y1398" si="4029">G1401</f>
        <v>125</v>
      </c>
    </row>
    <row r="1399" spans="1:25" x14ac:dyDescent="0.25">
      <c r="A1399" s="533"/>
      <c r="B1399" s="534"/>
      <c r="C1399" s="4">
        <v>2</v>
      </c>
      <c r="D1399" s="196">
        <v>95</v>
      </c>
      <c r="E1399" s="197">
        <v>34</v>
      </c>
      <c r="F1399" s="197">
        <v>6</v>
      </c>
      <c r="G1399" s="34">
        <f t="shared" si="4022"/>
        <v>129</v>
      </c>
      <c r="H1399" s="35">
        <f t="shared" si="4023"/>
        <v>1</v>
      </c>
      <c r="I1399" s="8"/>
      <c r="J1399" s="2"/>
      <c r="K1399" s="533"/>
      <c r="L1399" s="534"/>
      <c r="M1399" s="4">
        <v>2</v>
      </c>
      <c r="N1399" s="196">
        <v>88</v>
      </c>
      <c r="O1399" s="197">
        <v>26</v>
      </c>
      <c r="P1399" s="197">
        <v>4</v>
      </c>
      <c r="Q1399" s="34">
        <f t="shared" ref="Q1399:Q1401" si="4030">SUM(N1399:O1399)</f>
        <v>114</v>
      </c>
      <c r="R1399" s="35">
        <f t="shared" si="4025"/>
        <v>0</v>
      </c>
      <c r="S1399" s="8"/>
      <c r="U1399" s="195" t="s">
        <v>125</v>
      </c>
      <c r="V1399" s="195">
        <f t="shared" ref="V1399" si="4031">G1403</f>
        <v>120</v>
      </c>
      <c r="W1399" s="195">
        <f t="shared" ref="W1399" si="4032">G1404</f>
        <v>134</v>
      </c>
      <c r="X1399" s="195">
        <f t="shared" ref="X1399" si="4033">G1405</f>
        <v>121</v>
      </c>
      <c r="Y1399" s="195">
        <f t="shared" ref="Y1399" si="4034">G1406</f>
        <v>127</v>
      </c>
    </row>
    <row r="1400" spans="1:25" ht="15.75" thickBot="1" x14ac:dyDescent="0.3">
      <c r="A1400" s="517" t="s">
        <v>227</v>
      </c>
      <c r="B1400" s="518"/>
      <c r="C1400" s="4">
        <v>3</v>
      </c>
      <c r="D1400" s="196">
        <v>79</v>
      </c>
      <c r="E1400" s="197">
        <v>24</v>
      </c>
      <c r="F1400" s="197">
        <v>4</v>
      </c>
      <c r="G1400" s="34">
        <f t="shared" si="4022"/>
        <v>103</v>
      </c>
      <c r="H1400" s="35">
        <f t="shared" si="4023"/>
        <v>1</v>
      </c>
      <c r="I1400" s="13">
        <f t="shared" ref="I1400" si="4035">H1402*1000+G1402</f>
        <v>4478</v>
      </c>
      <c r="J1400" s="2"/>
      <c r="K1400" s="517" t="s">
        <v>215</v>
      </c>
      <c r="L1400" s="518"/>
      <c r="M1400" s="4">
        <v>3</v>
      </c>
      <c r="N1400" s="196">
        <v>71</v>
      </c>
      <c r="O1400" s="197">
        <v>18</v>
      </c>
      <c r="P1400" s="197">
        <v>8</v>
      </c>
      <c r="Q1400" s="34">
        <f t="shared" si="4030"/>
        <v>89</v>
      </c>
      <c r="R1400" s="35">
        <f t="shared" si="4025"/>
        <v>0</v>
      </c>
      <c r="S1400" s="13">
        <f t="shared" ref="S1400" si="4036">R1402*1000+Q1402</f>
        <v>436</v>
      </c>
      <c r="T1400" s="191"/>
      <c r="U1400" s="195" t="s">
        <v>126</v>
      </c>
      <c r="V1400" s="195">
        <f t="shared" ref="V1400" si="4037">Q1398</f>
        <v>112</v>
      </c>
      <c r="W1400" s="195">
        <f t="shared" ref="W1400" si="4038">Q1399</f>
        <v>114</v>
      </c>
      <c r="X1400" s="195">
        <f t="shared" ref="X1400" si="4039">Q1400</f>
        <v>89</v>
      </c>
      <c r="Y1400" s="195">
        <f t="shared" ref="Y1400" si="4040">Q1401</f>
        <v>121</v>
      </c>
    </row>
    <row r="1401" spans="1:25" x14ac:dyDescent="0.25">
      <c r="A1401" s="519"/>
      <c r="B1401" s="520"/>
      <c r="C1401" s="5">
        <v>4</v>
      </c>
      <c r="D1401" s="198">
        <v>91</v>
      </c>
      <c r="E1401" s="199">
        <v>34</v>
      </c>
      <c r="F1401" s="199">
        <v>6</v>
      </c>
      <c r="G1401" s="36">
        <f t="shared" si="4022"/>
        <v>125</v>
      </c>
      <c r="H1401" s="35">
        <f t="shared" si="4023"/>
        <v>1</v>
      </c>
      <c r="I1401" s="521">
        <f t="shared" ref="I1401" si="4041">IF(AND(I1400=S1400,I1400&gt;0.1),1,IF(I1400&gt;S1400,2,0))</f>
        <v>2</v>
      </c>
      <c r="J1401" s="2"/>
      <c r="K1401" s="519"/>
      <c r="L1401" s="520"/>
      <c r="M1401" s="5">
        <v>4</v>
      </c>
      <c r="N1401" s="198">
        <v>91</v>
      </c>
      <c r="O1401" s="199">
        <v>30</v>
      </c>
      <c r="P1401" s="199">
        <v>5</v>
      </c>
      <c r="Q1401" s="34">
        <f t="shared" si="4030"/>
        <v>121</v>
      </c>
      <c r="R1401" s="39">
        <f t="shared" si="4025"/>
        <v>0</v>
      </c>
      <c r="S1401" s="521">
        <f t="shared" ref="S1401" si="4042">IF(AND(S1400=I1400,S1400&gt;0.1),1,IF(S1400&gt;I1400,2,0))</f>
        <v>0</v>
      </c>
      <c r="T1401" s="191"/>
      <c r="U1401" s="195" t="s">
        <v>127</v>
      </c>
      <c r="V1401" s="195">
        <f t="shared" ref="V1401" si="4043">Q1403</f>
        <v>116</v>
      </c>
      <c r="W1401" s="195">
        <f t="shared" ref="W1401" si="4044">Q1404</f>
        <v>123</v>
      </c>
      <c r="X1401" s="195">
        <f t="shared" ref="X1401" si="4045">Q1405</f>
        <v>121</v>
      </c>
      <c r="Y1401" s="195">
        <f t="shared" ref="Y1401" si="4046">Q1406</f>
        <v>130</v>
      </c>
    </row>
    <row r="1402" spans="1:25" ht="16.5" thickBot="1" x14ac:dyDescent="0.3">
      <c r="A1402" s="529">
        <v>1</v>
      </c>
      <c r="B1402" s="530"/>
      <c r="C1402" s="26" t="s">
        <v>12</v>
      </c>
      <c r="D1402" s="27">
        <f t="shared" ref="D1402" si="4047">D1398+D1399+D1400+D1401</f>
        <v>346</v>
      </c>
      <c r="E1402" s="28">
        <f t="shared" ref="E1402:H1402" si="4048">SUM(E1398:E1401)</f>
        <v>132</v>
      </c>
      <c r="F1402" s="28">
        <f t="shared" si="4048"/>
        <v>21</v>
      </c>
      <c r="G1402" s="29">
        <f t="shared" si="4048"/>
        <v>478</v>
      </c>
      <c r="H1402" s="30">
        <f t="shared" si="4048"/>
        <v>4</v>
      </c>
      <c r="I1402" s="522">
        <f t="shared" ref="I1402" si="4049">IF(AND(G1402=N1402,G1402&gt;1),1,IF(G1402&gt;N1402,2,0))</f>
        <v>2</v>
      </c>
      <c r="J1402" s="2"/>
      <c r="K1402" s="529">
        <v>1</v>
      </c>
      <c r="L1402" s="530"/>
      <c r="M1402" s="26" t="s">
        <v>12</v>
      </c>
      <c r="N1402" s="31">
        <f t="shared" ref="N1402" si="4050">SUM(N1398:N1401)</f>
        <v>335</v>
      </c>
      <c r="O1402" s="31">
        <f t="shared" ref="O1402:R1402" si="4051">SUM(O1398:O1401)</f>
        <v>101</v>
      </c>
      <c r="P1402" s="31">
        <f t="shared" si="4051"/>
        <v>19</v>
      </c>
      <c r="Q1402" s="31">
        <f t="shared" si="4051"/>
        <v>436</v>
      </c>
      <c r="R1402" s="30">
        <f t="shared" si="4051"/>
        <v>0</v>
      </c>
      <c r="S1402" s="522">
        <f t="shared" ref="S1402" si="4052">IF(AND(Q1402=J1402,Q1402&gt;1),1,IF(Q1402&gt;J1402,2,0))</f>
        <v>2</v>
      </c>
      <c r="T1402" s="191"/>
    </row>
    <row r="1403" spans="1:25" x14ac:dyDescent="0.25">
      <c r="A1403" s="531" t="s">
        <v>224</v>
      </c>
      <c r="B1403" s="532"/>
      <c r="C1403" s="3">
        <v>1</v>
      </c>
      <c r="D1403" s="193">
        <v>84</v>
      </c>
      <c r="E1403" s="194">
        <v>36</v>
      </c>
      <c r="F1403" s="194">
        <v>3</v>
      </c>
      <c r="G1403" s="37">
        <f t="shared" ref="G1403" si="4053">SUM(D1403:E1403)</f>
        <v>120</v>
      </c>
      <c r="H1403" s="33">
        <f t="shared" ref="H1403:H1406" si="4054">IF(AND(G1403=Q1403,G1403&gt;1),0.5,IF(G1403&gt;Q1403,1,0))</f>
        <v>1</v>
      </c>
      <c r="I1403" s="8"/>
      <c r="J1403" s="2"/>
      <c r="K1403" s="531" t="s">
        <v>212</v>
      </c>
      <c r="L1403" s="532"/>
      <c r="M1403" s="3">
        <v>1</v>
      </c>
      <c r="N1403" s="193">
        <v>81</v>
      </c>
      <c r="O1403" s="194">
        <v>35</v>
      </c>
      <c r="P1403" s="194">
        <v>2</v>
      </c>
      <c r="Q1403" s="32">
        <f t="shared" ref="Q1403:Q1406" si="4055">N1403+O1403</f>
        <v>116</v>
      </c>
      <c r="R1403" s="33">
        <f t="shared" ref="R1403:R1406" si="4056">IF(AND(Q1403=G1403,Q1403&gt;1),0.5,IF(Q1403&gt;G1403,1,0))</f>
        <v>0</v>
      </c>
      <c r="S1403" s="8"/>
      <c r="T1403" s="191"/>
      <c r="U1403" s="200" t="s">
        <v>92</v>
      </c>
      <c r="V1403" s="201" t="s">
        <v>93</v>
      </c>
      <c r="W1403" s="200" t="s">
        <v>93</v>
      </c>
      <c r="X1403" s="201" t="s">
        <v>92</v>
      </c>
    </row>
    <row r="1404" spans="1:25" x14ac:dyDescent="0.25">
      <c r="A1404" s="533"/>
      <c r="B1404" s="534"/>
      <c r="C1404" s="4">
        <v>2</v>
      </c>
      <c r="D1404" s="196">
        <v>81</v>
      </c>
      <c r="E1404" s="197">
        <v>53</v>
      </c>
      <c r="F1404" s="197">
        <v>2</v>
      </c>
      <c r="G1404" s="34">
        <f t="shared" ref="G1404:G1406" si="4057">SUM(D1404:E1404)</f>
        <v>134</v>
      </c>
      <c r="H1404" s="35">
        <f t="shared" si="4054"/>
        <v>1</v>
      </c>
      <c r="I1404" s="8"/>
      <c r="J1404" s="2"/>
      <c r="K1404" s="533"/>
      <c r="L1404" s="534"/>
      <c r="M1404" s="4">
        <v>2</v>
      </c>
      <c r="N1404" s="196">
        <v>88</v>
      </c>
      <c r="O1404" s="197">
        <v>35</v>
      </c>
      <c r="P1404" s="197">
        <v>3</v>
      </c>
      <c r="Q1404" s="34">
        <f t="shared" si="4055"/>
        <v>123</v>
      </c>
      <c r="R1404" s="35">
        <f t="shared" si="4056"/>
        <v>0</v>
      </c>
      <c r="S1404" s="8"/>
      <c r="T1404" s="191"/>
      <c r="U1404" s="202">
        <f t="shared" ref="U1404" si="4058">I1409</f>
        <v>6</v>
      </c>
      <c r="V1404" s="203">
        <f t="shared" ref="V1404" si="4059">S1409</f>
        <v>0</v>
      </c>
      <c r="W1404" s="202">
        <f t="shared" ref="W1404" si="4060">S1409</f>
        <v>0</v>
      </c>
      <c r="X1404" s="203">
        <f t="shared" ref="X1404" si="4061">I1409</f>
        <v>6</v>
      </c>
    </row>
    <row r="1405" spans="1:25" ht="15.75" thickBot="1" x14ac:dyDescent="0.3">
      <c r="A1405" s="517" t="s">
        <v>244</v>
      </c>
      <c r="B1405" s="518"/>
      <c r="C1405" s="4">
        <v>3</v>
      </c>
      <c r="D1405" s="196">
        <v>95</v>
      </c>
      <c r="E1405" s="197">
        <v>26</v>
      </c>
      <c r="F1405" s="197">
        <v>5</v>
      </c>
      <c r="G1405" s="34">
        <f t="shared" si="4057"/>
        <v>121</v>
      </c>
      <c r="H1405" s="35">
        <f t="shared" si="4054"/>
        <v>0.5</v>
      </c>
      <c r="I1405" s="13">
        <f t="shared" ref="I1405" si="4062">H1407*1000+G1407</f>
        <v>3002</v>
      </c>
      <c r="J1405" s="2"/>
      <c r="K1405" s="517" t="s">
        <v>213</v>
      </c>
      <c r="L1405" s="518"/>
      <c r="M1405" s="4">
        <v>3</v>
      </c>
      <c r="N1405" s="196">
        <v>87</v>
      </c>
      <c r="O1405" s="197">
        <v>34</v>
      </c>
      <c r="P1405" s="197">
        <v>3</v>
      </c>
      <c r="Q1405" s="34">
        <f t="shared" si="4055"/>
        <v>121</v>
      </c>
      <c r="R1405" s="35">
        <f t="shared" si="4056"/>
        <v>0.5</v>
      </c>
      <c r="S1405" s="13">
        <f t="shared" ref="S1405" si="4063">R1407*1000+Q1407</f>
        <v>1990</v>
      </c>
      <c r="T1405" s="191"/>
      <c r="U1405" s="202">
        <f t="shared" ref="U1405" si="4064">H1409</f>
        <v>6.5</v>
      </c>
      <c r="V1405" s="203">
        <f t="shared" ref="V1405" si="4065">R1409</f>
        <v>1.5</v>
      </c>
      <c r="W1405" s="202">
        <f t="shared" ref="W1405" si="4066">R1409</f>
        <v>1.5</v>
      </c>
      <c r="X1405" s="203">
        <f t="shared" ref="X1405" si="4067">H1409</f>
        <v>6.5</v>
      </c>
    </row>
    <row r="1406" spans="1:25" x14ac:dyDescent="0.25">
      <c r="A1406" s="519"/>
      <c r="B1406" s="520"/>
      <c r="C1406" s="5">
        <v>4</v>
      </c>
      <c r="D1406" s="198">
        <v>84</v>
      </c>
      <c r="E1406" s="199">
        <v>43</v>
      </c>
      <c r="F1406" s="199">
        <v>1</v>
      </c>
      <c r="G1406" s="38">
        <f t="shared" si="4057"/>
        <v>127</v>
      </c>
      <c r="H1406" s="35">
        <f t="shared" si="4054"/>
        <v>0</v>
      </c>
      <c r="I1406" s="521">
        <f t="shared" ref="I1406" si="4068">IF(AND(I1405=S1405,I1405&gt;0.1),1,IF(I1405&gt;S1405,2,0))</f>
        <v>2</v>
      </c>
      <c r="J1406" s="2"/>
      <c r="K1406" s="519"/>
      <c r="L1406" s="520"/>
      <c r="M1406" s="5">
        <v>4</v>
      </c>
      <c r="N1406" s="198">
        <v>87</v>
      </c>
      <c r="O1406" s="199">
        <v>43</v>
      </c>
      <c r="P1406" s="199">
        <v>2</v>
      </c>
      <c r="Q1406" s="34">
        <f t="shared" si="4055"/>
        <v>130</v>
      </c>
      <c r="R1406" s="39">
        <f t="shared" si="4056"/>
        <v>1</v>
      </c>
      <c r="S1406" s="521">
        <f t="shared" ref="S1406" si="4069">IF(AND(S1405=I1405,S1405&gt;0.1),1,IF(S1405&gt;I1405,2,0))</f>
        <v>0</v>
      </c>
      <c r="T1406" s="191"/>
      <c r="U1406" s="204">
        <f t="shared" ref="U1406" si="4070">G1409</f>
        <v>980</v>
      </c>
      <c r="V1406" s="205">
        <f t="shared" ref="V1406" si="4071">Q1409</f>
        <v>926</v>
      </c>
      <c r="W1406" s="204">
        <f t="shared" ref="W1406" si="4072">Q1409</f>
        <v>926</v>
      </c>
      <c r="X1406" s="205">
        <f t="shared" ref="X1406" si="4073">G1409</f>
        <v>980</v>
      </c>
    </row>
    <row r="1407" spans="1:25" ht="16.5" thickBot="1" x14ac:dyDescent="0.3">
      <c r="A1407" s="529">
        <v>2</v>
      </c>
      <c r="B1407" s="530"/>
      <c r="C1407" s="26" t="s">
        <v>12</v>
      </c>
      <c r="D1407" s="31">
        <f t="shared" ref="D1407" si="4074">SUM(D1403:D1406)</f>
        <v>344</v>
      </c>
      <c r="E1407" s="31">
        <f t="shared" ref="E1407:H1407" si="4075">SUM(E1403:E1406)</f>
        <v>158</v>
      </c>
      <c r="F1407" s="31">
        <f t="shared" si="4075"/>
        <v>11</v>
      </c>
      <c r="G1407" s="31">
        <f t="shared" si="4075"/>
        <v>502</v>
      </c>
      <c r="H1407" s="30">
        <f t="shared" si="4075"/>
        <v>2.5</v>
      </c>
      <c r="I1407" s="522">
        <f t="shared" ref="I1407" si="4076">IF(AND(G1407=N1407,G1407&gt;1),1,IF(G1407&gt;N1407,2,0))</f>
        <v>2</v>
      </c>
      <c r="J1407" s="2"/>
      <c r="K1407" s="529">
        <v>2</v>
      </c>
      <c r="L1407" s="530"/>
      <c r="M1407" s="26" t="s">
        <v>12</v>
      </c>
      <c r="N1407" s="31">
        <f t="shared" ref="N1407" si="4077">SUM(N1403:N1406)</f>
        <v>343</v>
      </c>
      <c r="O1407" s="31">
        <f t="shared" ref="O1407:R1407" si="4078">SUM(O1403:O1406)</f>
        <v>147</v>
      </c>
      <c r="P1407" s="31">
        <f t="shared" si="4078"/>
        <v>10</v>
      </c>
      <c r="Q1407" s="40">
        <f t="shared" si="4078"/>
        <v>490</v>
      </c>
      <c r="R1407" s="30">
        <f t="shared" si="4078"/>
        <v>1.5</v>
      </c>
      <c r="S1407" s="522">
        <f t="shared" ref="S1407" si="4079">IF(AND(Q1407=X1407,Q1407&gt;1),1,IF(Q1407&gt;X1407,2,0))</f>
        <v>2</v>
      </c>
      <c r="T1407" s="191"/>
    </row>
    <row r="1408" spans="1:25" ht="15.75" thickBot="1" x14ac:dyDescent="0.3">
      <c r="A1408" s="7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191"/>
    </row>
    <row r="1409" spans="1:25" ht="21" thickBot="1" x14ac:dyDescent="0.3">
      <c r="A1409" s="17"/>
      <c r="B1409" s="18"/>
      <c r="C1409" s="19" t="s">
        <v>15</v>
      </c>
      <c r="D1409" s="20">
        <f t="shared" ref="D1409:H1409" si="4080">D1402+D1407</f>
        <v>690</v>
      </c>
      <c r="E1409" s="21">
        <f t="shared" si="4080"/>
        <v>290</v>
      </c>
      <c r="F1409" s="21">
        <f t="shared" si="4080"/>
        <v>32</v>
      </c>
      <c r="G1409" s="22">
        <f t="shared" si="4080"/>
        <v>980</v>
      </c>
      <c r="H1409" s="22">
        <f t="shared" si="4080"/>
        <v>6.5</v>
      </c>
      <c r="I1409" s="23">
        <f t="shared" ref="I1409" si="4081">I1401+I1406+J1409</f>
        <v>6</v>
      </c>
      <c r="J1409" s="206">
        <f t="shared" ref="J1409" si="4082">IF(AND(G1409=Q1409,G1409&gt;0.1),1,IF(G1409&gt;Q1409,2,0))</f>
        <v>2</v>
      </c>
      <c r="K1409" s="17"/>
      <c r="L1409" s="18"/>
      <c r="M1409" s="24" t="s">
        <v>15</v>
      </c>
      <c r="N1409" s="20">
        <f t="shared" ref="N1409:R1409" si="4083">N1402+N1407</f>
        <v>678</v>
      </c>
      <c r="O1409" s="21">
        <f t="shared" si="4083"/>
        <v>248</v>
      </c>
      <c r="P1409" s="21">
        <f t="shared" si="4083"/>
        <v>29</v>
      </c>
      <c r="Q1409" s="22">
        <f t="shared" si="4083"/>
        <v>926</v>
      </c>
      <c r="R1409" s="22">
        <f t="shared" si="4083"/>
        <v>1.5</v>
      </c>
      <c r="S1409" s="25">
        <f t="shared" ref="S1409" si="4084">S1401+S1406+T1409</f>
        <v>0</v>
      </c>
      <c r="T1409" s="206">
        <f t="shared" ref="T1409" si="4085">IF(AND(Q1409=G1409,Q1409&gt;0.1),1,IF(Q1409&gt;G1409,2,0))</f>
        <v>0</v>
      </c>
    </row>
    <row r="1410" spans="1:25" ht="15.75" thickBot="1" x14ac:dyDescent="0.3">
      <c r="A1410" s="7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191"/>
    </row>
    <row r="1411" spans="1:25" ht="21" thickBot="1" x14ac:dyDescent="0.3">
      <c r="A1411" s="109" t="s">
        <v>19</v>
      </c>
      <c r="B1411" s="9" t="s">
        <v>16</v>
      </c>
      <c r="C1411" s="515"/>
      <c r="D1411" s="515"/>
      <c r="E1411" s="515"/>
      <c r="F1411" s="10"/>
      <c r="G1411" s="516" t="s">
        <v>17</v>
      </c>
      <c r="H1411" s="516"/>
      <c r="I1411" s="23">
        <f t="shared" ref="I1411" si="4086">IF(AND(I1409=S1409,I1409&gt;0.1),1,IF(I1409&gt;S1409,2,0))</f>
        <v>2</v>
      </c>
      <c r="J1411" s="12"/>
      <c r="K1411" s="14" t="s">
        <v>19</v>
      </c>
      <c r="L1411" s="9" t="s">
        <v>20</v>
      </c>
      <c r="M1411" s="515"/>
      <c r="N1411" s="515"/>
      <c r="O1411" s="515"/>
      <c r="P1411" s="10"/>
      <c r="Q1411" s="516" t="s">
        <v>17</v>
      </c>
      <c r="R1411" s="516"/>
      <c r="S1411" s="23">
        <f t="shared" ref="S1411" si="4087">IF(AND(S1409=I1409,S1409&gt;0.1),1,IF(S1409&gt;I1409,2,0))</f>
        <v>0</v>
      </c>
      <c r="T1411" s="191"/>
    </row>
    <row r="1412" spans="1:25" ht="23.25" x14ac:dyDescent="0.35">
      <c r="A1412" s="6"/>
      <c r="B1412" s="523" t="s">
        <v>18</v>
      </c>
      <c r="C1412" s="523"/>
      <c r="D1412" s="524" t="s">
        <v>0</v>
      </c>
      <c r="E1412" s="524"/>
      <c r="F1412" s="524"/>
      <c r="G1412" s="524"/>
      <c r="H1412" s="524"/>
      <c r="I1412" s="524"/>
      <c r="J1412" s="94">
        <v>65</v>
      </c>
      <c r="K1412" s="190" t="s">
        <v>1</v>
      </c>
      <c r="L1412" s="525" t="s">
        <v>21</v>
      </c>
      <c r="M1412" s="525"/>
      <c r="N1412" s="525"/>
      <c r="O1412" s="526" t="s">
        <v>2</v>
      </c>
      <c r="P1412" s="526"/>
      <c r="Q1412" s="527"/>
      <c r="R1412" s="528"/>
      <c r="S1412" s="528"/>
      <c r="T1412" s="191"/>
    </row>
    <row r="1413" spans="1:25" ht="24" thickBot="1" x14ac:dyDescent="0.3">
      <c r="A1413" s="7"/>
      <c r="B1413" s="16"/>
      <c r="C1413" s="16"/>
      <c r="D1413" s="15"/>
      <c r="E1413" s="15"/>
      <c r="F1413" s="15"/>
      <c r="G1413" s="15"/>
      <c r="H1413" s="15"/>
      <c r="I1413" s="15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191"/>
    </row>
    <row r="1414" spans="1:25" ht="18.75" thickBot="1" x14ac:dyDescent="0.3">
      <c r="A1414" s="1" t="s">
        <v>3</v>
      </c>
      <c r="B1414" s="535" t="s">
        <v>113</v>
      </c>
      <c r="C1414" s="535"/>
      <c r="D1414" s="535"/>
      <c r="E1414" s="535"/>
      <c r="F1414" s="535"/>
      <c r="G1414" s="535"/>
      <c r="H1414" s="535"/>
      <c r="I1414" s="536"/>
      <c r="J1414" s="537">
        <f t="shared" ref="J1414" si="4088">G1430-Q1430</f>
        <v>-104</v>
      </c>
      <c r="K1414" s="11" t="s">
        <v>4</v>
      </c>
      <c r="L1414" s="535" t="s">
        <v>185</v>
      </c>
      <c r="M1414" s="535"/>
      <c r="N1414" s="535"/>
      <c r="O1414" s="535"/>
      <c r="P1414" s="535"/>
      <c r="Q1414" s="535"/>
      <c r="R1414" s="535"/>
      <c r="S1414" s="536"/>
      <c r="T1414" s="191"/>
    </row>
    <row r="1415" spans="1:25" ht="15.75" thickBot="1" x14ac:dyDescent="0.3">
      <c r="A1415" s="7"/>
      <c r="B1415" s="2"/>
      <c r="C1415" s="2"/>
      <c r="D1415" s="2"/>
      <c r="E1415" s="2"/>
      <c r="F1415" s="2"/>
      <c r="G1415" s="2"/>
      <c r="H1415" s="2"/>
      <c r="I1415" s="2"/>
      <c r="J1415" s="538"/>
      <c r="K1415" s="2"/>
      <c r="L1415" s="2"/>
      <c r="M1415" s="2"/>
      <c r="N1415" s="2"/>
      <c r="O1415" s="2"/>
      <c r="P1415" s="2"/>
      <c r="Q1415" s="2"/>
      <c r="R1415" s="2"/>
      <c r="S1415" s="2"/>
      <c r="T1415" s="191"/>
    </row>
    <row r="1416" spans="1:25" x14ac:dyDescent="0.25">
      <c r="A1416" s="540" t="s">
        <v>5</v>
      </c>
      <c r="B1416" s="541"/>
      <c r="C1416" s="542" t="s">
        <v>6</v>
      </c>
      <c r="D1416" s="544" t="s">
        <v>7</v>
      </c>
      <c r="E1416" s="545"/>
      <c r="F1416" s="545"/>
      <c r="G1416" s="546"/>
      <c r="H1416" s="544" t="s">
        <v>8</v>
      </c>
      <c r="I1416" s="546"/>
      <c r="J1416" s="538"/>
      <c r="K1416" s="540" t="s">
        <v>5</v>
      </c>
      <c r="L1416" s="541"/>
      <c r="M1416" s="542" t="s">
        <v>6</v>
      </c>
      <c r="N1416" s="544" t="s">
        <v>7</v>
      </c>
      <c r="O1416" s="545"/>
      <c r="P1416" s="545"/>
      <c r="Q1416" s="546"/>
      <c r="R1416" s="544" t="s">
        <v>8</v>
      </c>
      <c r="S1416" s="546"/>
      <c r="T1416" s="191"/>
    </row>
    <row r="1417" spans="1:25" ht="15.75" thickBot="1" x14ac:dyDescent="0.3">
      <c r="A1417" s="547"/>
      <c r="B1417" s="548"/>
      <c r="C1417" s="543"/>
      <c r="D1417" s="110" t="s">
        <v>9</v>
      </c>
      <c r="E1417" s="111" t="s">
        <v>10</v>
      </c>
      <c r="F1417" s="111" t="s">
        <v>11</v>
      </c>
      <c r="G1417" s="112" t="s">
        <v>12</v>
      </c>
      <c r="H1417" s="113" t="s">
        <v>13</v>
      </c>
      <c r="I1417" s="114" t="s">
        <v>14</v>
      </c>
      <c r="J1417" s="539"/>
      <c r="K1417" s="547"/>
      <c r="L1417" s="548"/>
      <c r="M1417" s="543"/>
      <c r="N1417" s="110" t="s">
        <v>9</v>
      </c>
      <c r="O1417" s="111" t="s">
        <v>10</v>
      </c>
      <c r="P1417" s="111" t="s">
        <v>11</v>
      </c>
      <c r="Q1417" s="112" t="s">
        <v>12</v>
      </c>
      <c r="R1417" s="113" t="s">
        <v>13</v>
      </c>
      <c r="S1417" s="114" t="s">
        <v>14</v>
      </c>
      <c r="T1417" s="191"/>
    </row>
    <row r="1418" spans="1:25" ht="15.75" thickBot="1" x14ac:dyDescent="0.3">
      <c r="A1418" s="7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191"/>
    </row>
    <row r="1419" spans="1:25" x14ac:dyDescent="0.25">
      <c r="A1419" s="555" t="s">
        <v>240</v>
      </c>
      <c r="B1419" s="556"/>
      <c r="C1419" s="3">
        <v>1</v>
      </c>
      <c r="D1419" s="213">
        <v>62</v>
      </c>
      <c r="E1419" s="214">
        <v>35</v>
      </c>
      <c r="F1419" s="214">
        <v>2</v>
      </c>
      <c r="G1419" s="32">
        <f t="shared" ref="G1419:G1422" si="4089">D1419+E1419</f>
        <v>97</v>
      </c>
      <c r="H1419" s="33">
        <f t="shared" ref="H1419:H1422" si="4090">IF(AND(G1419=Q1419,G1419&gt;1),0.5,IF(G1419&gt;Q1419,1,0))</f>
        <v>0</v>
      </c>
      <c r="I1419" s="8"/>
      <c r="J1419" s="2"/>
      <c r="K1419" s="555" t="s">
        <v>216</v>
      </c>
      <c r="L1419" s="556"/>
      <c r="M1419" s="3">
        <v>1</v>
      </c>
      <c r="N1419" s="213">
        <v>91</v>
      </c>
      <c r="O1419" s="214">
        <v>32</v>
      </c>
      <c r="P1419" s="214">
        <v>2</v>
      </c>
      <c r="Q1419" s="32">
        <f t="shared" ref="Q1419" si="4091">SUM(N1419:O1419)</f>
        <v>123</v>
      </c>
      <c r="R1419" s="33">
        <f t="shared" ref="R1419:R1422" si="4092">IF(AND(Q1419=G1419,Q1419&gt;1),0.5,IF(Q1419&gt;G1419,1,0))</f>
        <v>1</v>
      </c>
      <c r="S1419" s="8"/>
      <c r="U1419" s="195" t="s">
        <v>124</v>
      </c>
      <c r="V1419" s="195">
        <f t="shared" ref="V1419" si="4093">G1419</f>
        <v>97</v>
      </c>
      <c r="W1419" s="195">
        <f t="shared" ref="W1419" si="4094">G1420</f>
        <v>120</v>
      </c>
      <c r="X1419" s="195">
        <f t="shared" ref="X1419" si="4095">G1421</f>
        <v>142</v>
      </c>
      <c r="Y1419" s="195">
        <f t="shared" ref="Y1419" si="4096">G1422</f>
        <v>136</v>
      </c>
    </row>
    <row r="1420" spans="1:25" x14ac:dyDescent="0.25">
      <c r="A1420" s="557"/>
      <c r="B1420" s="558"/>
      <c r="C1420" s="4">
        <v>2</v>
      </c>
      <c r="D1420" s="215">
        <v>88</v>
      </c>
      <c r="E1420" s="216">
        <v>32</v>
      </c>
      <c r="F1420" s="216">
        <v>6</v>
      </c>
      <c r="G1420" s="34">
        <f t="shared" si="4089"/>
        <v>120</v>
      </c>
      <c r="H1420" s="35">
        <f t="shared" si="4090"/>
        <v>0</v>
      </c>
      <c r="I1420" s="8"/>
      <c r="J1420" s="2"/>
      <c r="K1420" s="557"/>
      <c r="L1420" s="558"/>
      <c r="M1420" s="4">
        <v>2</v>
      </c>
      <c r="N1420" s="215">
        <v>81</v>
      </c>
      <c r="O1420" s="216">
        <v>41</v>
      </c>
      <c r="P1420" s="216">
        <v>0</v>
      </c>
      <c r="Q1420" s="34">
        <f t="shared" ref="Q1420:Q1422" si="4097">SUM(N1420:O1420)</f>
        <v>122</v>
      </c>
      <c r="R1420" s="35">
        <f t="shared" si="4092"/>
        <v>1</v>
      </c>
      <c r="S1420" s="8"/>
      <c r="U1420" s="195" t="s">
        <v>125</v>
      </c>
      <c r="V1420" s="195">
        <f t="shared" ref="V1420" si="4098">G1424</f>
        <v>108</v>
      </c>
      <c r="W1420" s="195">
        <f t="shared" ref="W1420" si="4099">G1425</f>
        <v>111</v>
      </c>
      <c r="X1420" s="195">
        <f t="shared" ref="X1420" si="4100">G1426</f>
        <v>106</v>
      </c>
      <c r="Y1420" s="195">
        <f t="shared" ref="Y1420" si="4101">G1427</f>
        <v>112</v>
      </c>
    </row>
    <row r="1421" spans="1:25" ht="15.75" thickBot="1" x14ac:dyDescent="0.3">
      <c r="A1421" s="549" t="s">
        <v>241</v>
      </c>
      <c r="B1421" s="550"/>
      <c r="C1421" s="4">
        <v>3</v>
      </c>
      <c r="D1421" s="215">
        <v>97</v>
      </c>
      <c r="E1421" s="216">
        <v>45</v>
      </c>
      <c r="F1421" s="216">
        <v>2</v>
      </c>
      <c r="G1421" s="34">
        <f t="shared" si="4089"/>
        <v>142</v>
      </c>
      <c r="H1421" s="35">
        <f t="shared" si="4090"/>
        <v>1</v>
      </c>
      <c r="I1421" s="13">
        <f t="shared" ref="I1421" si="4102">H1423*1000+G1423</f>
        <v>1495</v>
      </c>
      <c r="J1421" s="2"/>
      <c r="K1421" s="549" t="s">
        <v>217</v>
      </c>
      <c r="L1421" s="550"/>
      <c r="M1421" s="4">
        <v>3</v>
      </c>
      <c r="N1421" s="215">
        <v>93</v>
      </c>
      <c r="O1421" s="216">
        <v>44</v>
      </c>
      <c r="P1421" s="216">
        <v>0</v>
      </c>
      <c r="Q1421" s="34">
        <f t="shared" si="4097"/>
        <v>137</v>
      </c>
      <c r="R1421" s="35">
        <f t="shared" si="4092"/>
        <v>0</v>
      </c>
      <c r="S1421" s="13">
        <f t="shared" ref="S1421" si="4103">R1423*1000+Q1423</f>
        <v>3522</v>
      </c>
      <c r="T1421" s="191"/>
      <c r="U1421" s="195" t="s">
        <v>126</v>
      </c>
      <c r="V1421" s="195">
        <f t="shared" ref="V1421" si="4104">Q1419</f>
        <v>123</v>
      </c>
      <c r="W1421" s="195">
        <f t="shared" ref="W1421" si="4105">Q1420</f>
        <v>122</v>
      </c>
      <c r="X1421" s="195">
        <f t="shared" ref="X1421" si="4106">Q1421</f>
        <v>137</v>
      </c>
      <c r="Y1421" s="195">
        <f t="shared" ref="Y1421" si="4107">Q1422</f>
        <v>140</v>
      </c>
    </row>
    <row r="1422" spans="1:25" x14ac:dyDescent="0.25">
      <c r="A1422" s="551"/>
      <c r="B1422" s="552"/>
      <c r="C1422" s="5">
        <v>4</v>
      </c>
      <c r="D1422" s="217">
        <v>86</v>
      </c>
      <c r="E1422" s="218">
        <v>50</v>
      </c>
      <c r="F1422" s="218">
        <v>0</v>
      </c>
      <c r="G1422" s="36">
        <f t="shared" si="4089"/>
        <v>136</v>
      </c>
      <c r="H1422" s="35">
        <f t="shared" si="4090"/>
        <v>0</v>
      </c>
      <c r="I1422" s="521">
        <f t="shared" ref="I1422" si="4108">IF(AND(I1421=S1421,I1421&gt;0.1),1,IF(I1421&gt;S1421,2,0))</f>
        <v>0</v>
      </c>
      <c r="J1422" s="2"/>
      <c r="K1422" s="551"/>
      <c r="L1422" s="552"/>
      <c r="M1422" s="5">
        <v>4</v>
      </c>
      <c r="N1422" s="217">
        <v>96</v>
      </c>
      <c r="O1422" s="218">
        <v>44</v>
      </c>
      <c r="P1422" s="218">
        <v>4</v>
      </c>
      <c r="Q1422" s="34">
        <f t="shared" si="4097"/>
        <v>140</v>
      </c>
      <c r="R1422" s="39">
        <f t="shared" si="4092"/>
        <v>1</v>
      </c>
      <c r="S1422" s="521">
        <f t="shared" ref="S1422" si="4109">IF(AND(S1421=I1421,S1421&gt;0.1),1,IF(S1421&gt;I1421,2,0))</f>
        <v>2</v>
      </c>
      <c r="T1422" s="191"/>
      <c r="U1422" s="195" t="s">
        <v>127</v>
      </c>
      <c r="V1422" s="195">
        <f t="shared" ref="V1422" si="4110">Q1424</f>
        <v>137</v>
      </c>
      <c r="W1422" s="195">
        <f t="shared" ref="W1422" si="4111">Q1425</f>
        <v>141</v>
      </c>
      <c r="X1422" s="195">
        <f t="shared" ref="X1422" si="4112">Q1426</f>
        <v>125</v>
      </c>
      <c r="Y1422" s="195">
        <f t="shared" ref="Y1422" si="4113">Q1427</f>
        <v>111</v>
      </c>
    </row>
    <row r="1423" spans="1:25" ht="16.5" thickBot="1" x14ac:dyDescent="0.3">
      <c r="A1423" s="553"/>
      <c r="B1423" s="554"/>
      <c r="C1423" s="221" t="s">
        <v>12</v>
      </c>
      <c r="D1423" s="222">
        <v>333</v>
      </c>
      <c r="E1423" s="223">
        <v>162</v>
      </c>
      <c r="F1423" s="223">
        <v>10</v>
      </c>
      <c r="G1423" s="29">
        <f t="shared" ref="G1423:H1423" si="4114">SUM(G1419:G1422)</f>
        <v>495</v>
      </c>
      <c r="H1423" s="30">
        <f t="shared" si="4114"/>
        <v>1</v>
      </c>
      <c r="I1423" s="522">
        <f t="shared" ref="I1423" si="4115">IF(AND(G1423=N1423,G1423&gt;1),1,IF(G1423&gt;N1423,2,0))</f>
        <v>2</v>
      </c>
      <c r="J1423" s="2"/>
      <c r="K1423" s="553"/>
      <c r="L1423" s="554"/>
      <c r="M1423" s="221" t="s">
        <v>12</v>
      </c>
      <c r="N1423" s="222">
        <v>361</v>
      </c>
      <c r="O1423" s="223">
        <v>161</v>
      </c>
      <c r="P1423" s="223">
        <v>6</v>
      </c>
      <c r="Q1423" s="31">
        <f t="shared" ref="Q1423:R1423" si="4116">SUM(Q1419:Q1422)</f>
        <v>522</v>
      </c>
      <c r="R1423" s="30">
        <f t="shared" si="4116"/>
        <v>3</v>
      </c>
      <c r="S1423" s="522">
        <f t="shared" ref="S1423" si="4117">IF(AND(Q1423=J1423,Q1423&gt;1),1,IF(Q1423&gt;J1423,2,0))</f>
        <v>2</v>
      </c>
      <c r="T1423" s="191"/>
    </row>
    <row r="1424" spans="1:25" x14ac:dyDescent="0.25">
      <c r="A1424" s="555" t="s">
        <v>204</v>
      </c>
      <c r="B1424" s="556"/>
      <c r="C1424" s="3">
        <v>1</v>
      </c>
      <c r="D1424" s="213">
        <v>85</v>
      </c>
      <c r="E1424" s="214">
        <v>23</v>
      </c>
      <c r="F1424" s="214">
        <v>5</v>
      </c>
      <c r="G1424" s="37">
        <f t="shared" ref="G1424" si="4118">SUM(D1424:E1424)</f>
        <v>108</v>
      </c>
      <c r="H1424" s="33">
        <f t="shared" ref="H1424:H1427" si="4119">IF(AND(G1424=Q1424,G1424&gt;1),0.5,IF(G1424&gt;Q1424,1,0))</f>
        <v>0</v>
      </c>
      <c r="I1424" s="8"/>
      <c r="J1424" s="2"/>
      <c r="K1424" s="555" t="s">
        <v>218</v>
      </c>
      <c r="L1424" s="556"/>
      <c r="M1424" s="3">
        <v>1</v>
      </c>
      <c r="N1424" s="213">
        <v>93</v>
      </c>
      <c r="O1424" s="214">
        <v>44</v>
      </c>
      <c r="P1424" s="214">
        <v>1</v>
      </c>
      <c r="Q1424" s="32">
        <f t="shared" ref="Q1424:Q1427" si="4120">N1424+O1424</f>
        <v>137</v>
      </c>
      <c r="R1424" s="33">
        <f t="shared" ref="R1424:R1427" si="4121">IF(AND(Q1424=G1424,Q1424&gt;1),0.5,IF(Q1424&gt;G1424,1,0))</f>
        <v>1</v>
      </c>
      <c r="S1424" s="8"/>
      <c r="T1424" s="191"/>
      <c r="U1424" s="200" t="s">
        <v>92</v>
      </c>
      <c r="V1424" s="201" t="s">
        <v>93</v>
      </c>
      <c r="W1424" s="200" t="s">
        <v>93</v>
      </c>
      <c r="X1424" s="201" t="s">
        <v>92</v>
      </c>
    </row>
    <row r="1425" spans="1:24" x14ac:dyDescent="0.25">
      <c r="A1425" s="557"/>
      <c r="B1425" s="558"/>
      <c r="C1425" s="4">
        <v>2</v>
      </c>
      <c r="D1425" s="215">
        <v>84</v>
      </c>
      <c r="E1425" s="216">
        <v>27</v>
      </c>
      <c r="F1425" s="216">
        <v>5</v>
      </c>
      <c r="G1425" s="34">
        <f t="shared" ref="G1425:G1427" si="4122">SUM(D1425:E1425)</f>
        <v>111</v>
      </c>
      <c r="H1425" s="35">
        <f t="shared" si="4119"/>
        <v>0</v>
      </c>
      <c r="I1425" s="8"/>
      <c r="J1425" s="2"/>
      <c r="K1425" s="557"/>
      <c r="L1425" s="558"/>
      <c r="M1425" s="4">
        <v>2</v>
      </c>
      <c r="N1425" s="215">
        <v>96</v>
      </c>
      <c r="O1425" s="216">
        <v>45</v>
      </c>
      <c r="P1425" s="216">
        <v>1</v>
      </c>
      <c r="Q1425" s="34">
        <f t="shared" si="4120"/>
        <v>141</v>
      </c>
      <c r="R1425" s="35">
        <f t="shared" si="4121"/>
        <v>1</v>
      </c>
      <c r="S1425" s="8"/>
      <c r="T1425" s="191"/>
      <c r="U1425" s="202">
        <f t="shared" ref="U1425" si="4123">I1430</f>
        <v>0</v>
      </c>
      <c r="V1425" s="203">
        <f t="shared" ref="V1425" si="4124">S1430</f>
        <v>6</v>
      </c>
      <c r="W1425" s="202">
        <f t="shared" ref="W1425" si="4125">S1430</f>
        <v>6</v>
      </c>
      <c r="X1425" s="203">
        <f t="shared" ref="X1425" si="4126">I1430</f>
        <v>0</v>
      </c>
    </row>
    <row r="1426" spans="1:24" ht="15.75" thickBot="1" x14ac:dyDescent="0.3">
      <c r="A1426" s="549" t="s">
        <v>237</v>
      </c>
      <c r="B1426" s="550"/>
      <c r="C1426" s="4">
        <v>3</v>
      </c>
      <c r="D1426" s="215">
        <v>80</v>
      </c>
      <c r="E1426" s="216">
        <v>26</v>
      </c>
      <c r="F1426" s="216">
        <v>5</v>
      </c>
      <c r="G1426" s="34">
        <f t="shared" si="4122"/>
        <v>106</v>
      </c>
      <c r="H1426" s="35">
        <f t="shared" si="4119"/>
        <v>0</v>
      </c>
      <c r="I1426" s="13">
        <f t="shared" ref="I1426" si="4127">H1428*1000+G1428</f>
        <v>1437</v>
      </c>
      <c r="J1426" s="2"/>
      <c r="K1426" s="549" t="s">
        <v>219</v>
      </c>
      <c r="L1426" s="550"/>
      <c r="M1426" s="4">
        <v>3</v>
      </c>
      <c r="N1426" s="215">
        <v>99</v>
      </c>
      <c r="O1426" s="216">
        <v>26</v>
      </c>
      <c r="P1426" s="216">
        <v>2</v>
      </c>
      <c r="Q1426" s="34">
        <f t="shared" si="4120"/>
        <v>125</v>
      </c>
      <c r="R1426" s="35">
        <f t="shared" si="4121"/>
        <v>1</v>
      </c>
      <c r="S1426" s="13">
        <f t="shared" ref="S1426" si="4128">R1428*1000+Q1428</f>
        <v>3514</v>
      </c>
      <c r="T1426" s="191"/>
      <c r="U1426" s="202">
        <f t="shared" ref="U1426" si="4129">H1430</f>
        <v>2</v>
      </c>
      <c r="V1426" s="203">
        <f t="shared" ref="V1426" si="4130">R1430</f>
        <v>6</v>
      </c>
      <c r="W1426" s="202">
        <f t="shared" ref="W1426" si="4131">R1430</f>
        <v>6</v>
      </c>
      <c r="X1426" s="203">
        <f t="shared" ref="X1426" si="4132">H1430</f>
        <v>2</v>
      </c>
    </row>
    <row r="1427" spans="1:24" x14ac:dyDescent="0.25">
      <c r="A1427" s="551"/>
      <c r="B1427" s="552"/>
      <c r="C1427" s="5">
        <v>4</v>
      </c>
      <c r="D1427" s="217">
        <v>85</v>
      </c>
      <c r="E1427" s="218">
        <v>27</v>
      </c>
      <c r="F1427" s="218">
        <v>2</v>
      </c>
      <c r="G1427" s="38">
        <f t="shared" si="4122"/>
        <v>112</v>
      </c>
      <c r="H1427" s="35">
        <f t="shared" si="4119"/>
        <v>1</v>
      </c>
      <c r="I1427" s="521">
        <f t="shared" ref="I1427" si="4133">IF(AND(I1426=S1426,I1426&gt;0.1),1,IF(I1426&gt;S1426,2,0))</f>
        <v>0</v>
      </c>
      <c r="J1427" s="2"/>
      <c r="K1427" s="551"/>
      <c r="L1427" s="552"/>
      <c r="M1427" s="5">
        <v>4</v>
      </c>
      <c r="N1427" s="217">
        <v>76</v>
      </c>
      <c r="O1427" s="218">
        <v>35</v>
      </c>
      <c r="P1427" s="218">
        <v>1</v>
      </c>
      <c r="Q1427" s="34">
        <f t="shared" si="4120"/>
        <v>111</v>
      </c>
      <c r="R1427" s="39">
        <f t="shared" si="4121"/>
        <v>0</v>
      </c>
      <c r="S1427" s="521">
        <f t="shared" ref="S1427" si="4134">IF(AND(S1426=I1426,S1426&gt;0.1),1,IF(S1426&gt;I1426,2,0))</f>
        <v>2</v>
      </c>
      <c r="T1427" s="191"/>
      <c r="U1427" s="204">
        <f t="shared" ref="U1427" si="4135">G1430</f>
        <v>932</v>
      </c>
      <c r="V1427" s="205">
        <f t="shared" ref="V1427" si="4136">Q1430</f>
        <v>1036</v>
      </c>
      <c r="W1427" s="204">
        <f t="shared" ref="W1427" si="4137">Q1430</f>
        <v>1036</v>
      </c>
      <c r="X1427" s="205">
        <f t="shared" ref="X1427" si="4138">G1430</f>
        <v>932</v>
      </c>
    </row>
    <row r="1428" spans="1:24" ht="16.5" thickBot="1" x14ac:dyDescent="0.3">
      <c r="A1428" s="553"/>
      <c r="B1428" s="554"/>
      <c r="C1428" s="221" t="s">
        <v>12</v>
      </c>
      <c r="D1428" s="222">
        <v>334</v>
      </c>
      <c r="E1428" s="223">
        <v>103</v>
      </c>
      <c r="F1428" s="223">
        <v>17</v>
      </c>
      <c r="G1428" s="31">
        <f t="shared" ref="G1428:H1428" si="4139">SUM(G1424:G1427)</f>
        <v>437</v>
      </c>
      <c r="H1428" s="30">
        <f t="shared" si="4139"/>
        <v>1</v>
      </c>
      <c r="I1428" s="522">
        <f t="shared" ref="I1428" si="4140">IF(AND(G1428=N1428,G1428&gt;1),1,IF(G1428&gt;N1428,2,0))</f>
        <v>2</v>
      </c>
      <c r="J1428" s="2"/>
      <c r="K1428" s="553"/>
      <c r="L1428" s="554"/>
      <c r="M1428" s="221" t="s">
        <v>12</v>
      </c>
      <c r="N1428" s="222">
        <v>364</v>
      </c>
      <c r="O1428" s="223">
        <v>150</v>
      </c>
      <c r="P1428" s="223">
        <v>5</v>
      </c>
      <c r="Q1428" s="40">
        <f t="shared" ref="Q1428:R1428" si="4141">SUM(Q1424:Q1427)</f>
        <v>514</v>
      </c>
      <c r="R1428" s="30">
        <f t="shared" si="4141"/>
        <v>3</v>
      </c>
      <c r="S1428" s="522">
        <f t="shared" ref="S1428" si="4142">IF(AND(Q1428=X1428,Q1428&gt;1),1,IF(Q1428&gt;X1428,2,0))</f>
        <v>2</v>
      </c>
      <c r="T1428" s="191"/>
    </row>
    <row r="1429" spans="1:24" ht="15.75" thickBot="1" x14ac:dyDescent="0.3">
      <c r="A1429" s="7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191"/>
    </row>
    <row r="1430" spans="1:24" ht="21" thickBot="1" x14ac:dyDescent="0.3">
      <c r="A1430" s="17"/>
      <c r="B1430" s="18"/>
      <c r="C1430" s="19" t="s">
        <v>15</v>
      </c>
      <c r="D1430" s="20">
        <f t="shared" ref="D1430:H1430" si="4143">D1423+D1428</f>
        <v>667</v>
      </c>
      <c r="E1430" s="21">
        <f t="shared" si="4143"/>
        <v>265</v>
      </c>
      <c r="F1430" s="21">
        <f t="shared" si="4143"/>
        <v>27</v>
      </c>
      <c r="G1430" s="22">
        <f t="shared" si="4143"/>
        <v>932</v>
      </c>
      <c r="H1430" s="22">
        <f t="shared" si="4143"/>
        <v>2</v>
      </c>
      <c r="I1430" s="23">
        <f t="shared" ref="I1430" si="4144">I1422+I1427+J1430</f>
        <v>0</v>
      </c>
      <c r="J1430" s="206">
        <f t="shared" ref="J1430" si="4145">IF(AND(G1430=Q1430,G1430&gt;0.1),1,IF(G1430&gt;Q1430,2,0))</f>
        <v>0</v>
      </c>
      <c r="K1430" s="17"/>
      <c r="L1430" s="18"/>
      <c r="M1430" s="24" t="s">
        <v>15</v>
      </c>
      <c r="N1430" s="20">
        <f t="shared" ref="N1430:R1430" si="4146">N1423+N1428</f>
        <v>725</v>
      </c>
      <c r="O1430" s="21">
        <f t="shared" si="4146"/>
        <v>311</v>
      </c>
      <c r="P1430" s="21">
        <f t="shared" si="4146"/>
        <v>11</v>
      </c>
      <c r="Q1430" s="22">
        <f t="shared" si="4146"/>
        <v>1036</v>
      </c>
      <c r="R1430" s="22">
        <f t="shared" si="4146"/>
        <v>6</v>
      </c>
      <c r="S1430" s="25">
        <f t="shared" ref="S1430" si="4147">S1422+S1427+T1430</f>
        <v>6</v>
      </c>
      <c r="T1430" s="206">
        <f t="shared" ref="T1430" si="4148">IF(AND(Q1430=G1430,Q1430&gt;0.1),1,IF(Q1430&gt;G1430,2,0))</f>
        <v>2</v>
      </c>
    </row>
    <row r="1431" spans="1:24" ht="15.75" thickBot="1" x14ac:dyDescent="0.3">
      <c r="A1431" s="7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191"/>
    </row>
    <row r="1432" spans="1:24" ht="21" thickBot="1" x14ac:dyDescent="0.3">
      <c r="A1432" s="109" t="s">
        <v>19</v>
      </c>
      <c r="B1432" s="9" t="s">
        <v>16</v>
      </c>
      <c r="C1432" s="515"/>
      <c r="D1432" s="515"/>
      <c r="E1432" s="515"/>
      <c r="F1432" s="10"/>
      <c r="G1432" s="516" t="s">
        <v>17</v>
      </c>
      <c r="H1432" s="516"/>
      <c r="I1432" s="23">
        <f t="shared" ref="I1432" si="4149">IF(AND(I1430=S1430,I1430&gt;0.1),1,IF(I1430&gt;S1430,2,0))</f>
        <v>0</v>
      </c>
      <c r="J1432" s="12"/>
      <c r="K1432" s="14" t="s">
        <v>19</v>
      </c>
      <c r="L1432" s="9" t="s">
        <v>20</v>
      </c>
      <c r="M1432" s="515"/>
      <c r="N1432" s="515"/>
      <c r="O1432" s="515"/>
      <c r="P1432" s="10"/>
      <c r="Q1432" s="516" t="s">
        <v>17</v>
      </c>
      <c r="R1432" s="516"/>
      <c r="S1432" s="23">
        <f t="shared" ref="S1432" si="4150">IF(AND(S1430=I1430,S1430&gt;0.1),1,IF(S1430&gt;I1430,2,0))</f>
        <v>2</v>
      </c>
      <c r="T1432" s="191"/>
    </row>
    <row r="1434" spans="1:24" ht="15.75" thickBot="1" x14ac:dyDescent="0.3"/>
    <row r="1435" spans="1:24" ht="23.25" x14ac:dyDescent="0.35">
      <c r="A1435" s="6"/>
      <c r="B1435" s="523" t="s">
        <v>18</v>
      </c>
      <c r="C1435" s="523"/>
      <c r="D1435" s="524" t="s">
        <v>0</v>
      </c>
      <c r="E1435" s="524"/>
      <c r="F1435" s="524"/>
      <c r="G1435" s="524"/>
      <c r="H1435" s="524"/>
      <c r="I1435" s="524"/>
      <c r="J1435" s="94">
        <v>66</v>
      </c>
      <c r="K1435" s="190" t="s">
        <v>1</v>
      </c>
      <c r="L1435" s="525" t="s">
        <v>21</v>
      </c>
      <c r="M1435" s="525"/>
      <c r="N1435" s="525"/>
      <c r="O1435" s="526" t="s">
        <v>2</v>
      </c>
      <c r="P1435" s="526"/>
      <c r="Q1435" s="527">
        <v>43277</v>
      </c>
      <c r="R1435" s="528"/>
      <c r="S1435" s="528"/>
      <c r="T1435" s="191"/>
    </row>
    <row r="1436" spans="1:24" ht="24" thickBot="1" x14ac:dyDescent="0.3">
      <c r="A1436" s="7"/>
      <c r="B1436" s="16"/>
      <c r="C1436" s="16"/>
      <c r="D1436" s="15"/>
      <c r="E1436" s="15"/>
      <c r="F1436" s="15"/>
      <c r="G1436" s="15"/>
      <c r="H1436" s="15"/>
      <c r="I1436" s="15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191"/>
    </row>
    <row r="1437" spans="1:24" ht="18.75" thickBot="1" x14ac:dyDescent="0.3">
      <c r="A1437" s="1" t="s">
        <v>3</v>
      </c>
      <c r="B1437" s="535" t="s">
        <v>111</v>
      </c>
      <c r="C1437" s="535"/>
      <c r="D1437" s="535"/>
      <c r="E1437" s="535"/>
      <c r="F1437" s="535"/>
      <c r="G1437" s="535"/>
      <c r="H1437" s="535"/>
      <c r="I1437" s="536"/>
      <c r="J1437" s="537">
        <f t="shared" ref="J1437" si="4151">G1453-Q1453</f>
        <v>-1</v>
      </c>
      <c r="K1437" s="11" t="s">
        <v>4</v>
      </c>
      <c r="L1437" s="535" t="s">
        <v>147</v>
      </c>
      <c r="M1437" s="535"/>
      <c r="N1437" s="535"/>
      <c r="O1437" s="535"/>
      <c r="P1437" s="535"/>
      <c r="Q1437" s="535"/>
      <c r="R1437" s="535"/>
      <c r="S1437" s="536"/>
      <c r="T1437" s="191"/>
    </row>
    <row r="1438" spans="1:24" ht="15.75" thickBot="1" x14ac:dyDescent="0.3">
      <c r="A1438" s="7"/>
      <c r="B1438" s="2"/>
      <c r="C1438" s="2"/>
      <c r="D1438" s="2"/>
      <c r="E1438" s="2"/>
      <c r="F1438" s="2"/>
      <c r="G1438" s="2"/>
      <c r="H1438" s="2"/>
      <c r="I1438" s="2"/>
      <c r="J1438" s="538"/>
      <c r="K1438" s="2"/>
      <c r="L1438" s="2"/>
      <c r="M1438" s="2"/>
      <c r="N1438" s="2"/>
      <c r="O1438" s="2"/>
      <c r="P1438" s="2"/>
      <c r="Q1438" s="2"/>
      <c r="R1438" s="2"/>
      <c r="S1438" s="2"/>
      <c r="T1438" s="191"/>
    </row>
    <row r="1439" spans="1:24" x14ac:dyDescent="0.25">
      <c r="A1439" s="540" t="s">
        <v>5</v>
      </c>
      <c r="B1439" s="541"/>
      <c r="C1439" s="542" t="s">
        <v>6</v>
      </c>
      <c r="D1439" s="544" t="s">
        <v>7</v>
      </c>
      <c r="E1439" s="545"/>
      <c r="F1439" s="545"/>
      <c r="G1439" s="546"/>
      <c r="H1439" s="544" t="s">
        <v>8</v>
      </c>
      <c r="I1439" s="546"/>
      <c r="J1439" s="538"/>
      <c r="K1439" s="540" t="s">
        <v>5</v>
      </c>
      <c r="L1439" s="541"/>
      <c r="M1439" s="542" t="s">
        <v>6</v>
      </c>
      <c r="N1439" s="544" t="s">
        <v>7</v>
      </c>
      <c r="O1439" s="545"/>
      <c r="P1439" s="545"/>
      <c r="Q1439" s="546"/>
      <c r="R1439" s="544" t="s">
        <v>8</v>
      </c>
      <c r="S1439" s="546"/>
      <c r="T1439" s="191"/>
    </row>
    <row r="1440" spans="1:24" ht="15.75" thickBot="1" x14ac:dyDescent="0.3">
      <c r="A1440" s="547"/>
      <c r="B1440" s="548"/>
      <c r="C1440" s="543"/>
      <c r="D1440" s="110" t="s">
        <v>9</v>
      </c>
      <c r="E1440" s="111" t="s">
        <v>10</v>
      </c>
      <c r="F1440" s="111" t="s">
        <v>11</v>
      </c>
      <c r="G1440" s="112" t="s">
        <v>12</v>
      </c>
      <c r="H1440" s="113" t="s">
        <v>13</v>
      </c>
      <c r="I1440" s="114" t="s">
        <v>14</v>
      </c>
      <c r="J1440" s="539"/>
      <c r="K1440" s="547"/>
      <c r="L1440" s="548"/>
      <c r="M1440" s="543"/>
      <c r="N1440" s="110" t="s">
        <v>9</v>
      </c>
      <c r="O1440" s="111" t="s">
        <v>10</v>
      </c>
      <c r="P1440" s="111" t="s">
        <v>11</v>
      </c>
      <c r="Q1440" s="112" t="s">
        <v>12</v>
      </c>
      <c r="R1440" s="113" t="s">
        <v>13</v>
      </c>
      <c r="S1440" s="114" t="s">
        <v>14</v>
      </c>
      <c r="T1440" s="191"/>
    </row>
    <row r="1441" spans="1:25" ht="15.75" thickBot="1" x14ac:dyDescent="0.3">
      <c r="A1441" s="7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191"/>
    </row>
    <row r="1442" spans="1:25" x14ac:dyDescent="0.25">
      <c r="A1442" s="555" t="s">
        <v>206</v>
      </c>
      <c r="B1442" s="556"/>
      <c r="C1442" s="3">
        <v>1</v>
      </c>
      <c r="D1442" s="213">
        <v>84</v>
      </c>
      <c r="E1442" s="214">
        <v>44</v>
      </c>
      <c r="F1442" s="214">
        <v>1</v>
      </c>
      <c r="G1442" s="32">
        <f t="shared" ref="G1442:G1445" si="4152">D1442+E1442</f>
        <v>128</v>
      </c>
      <c r="H1442" s="33">
        <f t="shared" ref="H1442:H1445" si="4153">IF(AND(G1442=Q1442,G1442&gt;1),0.5,IF(G1442&gt;Q1442,1,0))</f>
        <v>1</v>
      </c>
      <c r="I1442" s="8"/>
      <c r="J1442" s="2"/>
      <c r="K1442" s="555" t="s">
        <v>231</v>
      </c>
      <c r="L1442" s="556"/>
      <c r="M1442" s="3">
        <v>1</v>
      </c>
      <c r="N1442" s="213">
        <v>86</v>
      </c>
      <c r="O1442" s="214">
        <v>31</v>
      </c>
      <c r="P1442" s="214">
        <v>2</v>
      </c>
      <c r="Q1442" s="32">
        <f t="shared" ref="Q1442" si="4154">SUM(N1442:O1442)</f>
        <v>117</v>
      </c>
      <c r="R1442" s="33">
        <f t="shared" ref="R1442:R1445" si="4155">IF(AND(Q1442=G1442,Q1442&gt;1),0.5,IF(Q1442&gt;G1442,1,0))</f>
        <v>0</v>
      </c>
      <c r="S1442" s="8"/>
      <c r="U1442" s="195" t="s">
        <v>124</v>
      </c>
      <c r="V1442" s="195">
        <f t="shared" ref="V1442" si="4156">G1442</f>
        <v>128</v>
      </c>
      <c r="W1442" s="195">
        <f t="shared" ref="W1442" si="4157">G1443</f>
        <v>146</v>
      </c>
      <c r="X1442" s="195">
        <f t="shared" ref="X1442" si="4158">G1444</f>
        <v>118</v>
      </c>
      <c r="Y1442" s="195">
        <f t="shared" ref="Y1442" si="4159">G1445</f>
        <v>99</v>
      </c>
    </row>
    <row r="1443" spans="1:25" x14ac:dyDescent="0.25">
      <c r="A1443" s="557"/>
      <c r="B1443" s="558"/>
      <c r="C1443" s="4">
        <v>2</v>
      </c>
      <c r="D1443" s="215">
        <v>94</v>
      </c>
      <c r="E1443" s="216">
        <v>52</v>
      </c>
      <c r="F1443" s="216">
        <v>0</v>
      </c>
      <c r="G1443" s="34">
        <f t="shared" si="4152"/>
        <v>146</v>
      </c>
      <c r="H1443" s="35">
        <f t="shared" si="4153"/>
        <v>1</v>
      </c>
      <c r="I1443" s="8"/>
      <c r="J1443" s="2"/>
      <c r="K1443" s="557"/>
      <c r="L1443" s="558"/>
      <c r="M1443" s="4">
        <v>2</v>
      </c>
      <c r="N1443" s="215">
        <v>84</v>
      </c>
      <c r="O1443" s="216">
        <v>36</v>
      </c>
      <c r="P1443" s="216">
        <v>1</v>
      </c>
      <c r="Q1443" s="34">
        <f t="shared" ref="Q1443:Q1445" si="4160">SUM(N1443:O1443)</f>
        <v>120</v>
      </c>
      <c r="R1443" s="35">
        <f t="shared" si="4155"/>
        <v>0</v>
      </c>
      <c r="S1443" s="8"/>
      <c r="U1443" s="195" t="s">
        <v>125</v>
      </c>
      <c r="V1443" s="195">
        <f t="shared" ref="V1443" si="4161">G1447</f>
        <v>116</v>
      </c>
      <c r="W1443" s="195">
        <f t="shared" ref="W1443" si="4162">G1448</f>
        <v>115</v>
      </c>
      <c r="X1443" s="195">
        <f t="shared" ref="X1443" si="4163">G1449</f>
        <v>109</v>
      </c>
      <c r="Y1443" s="195">
        <f t="shared" ref="Y1443" si="4164">G1450</f>
        <v>110</v>
      </c>
    </row>
    <row r="1444" spans="1:25" ht="15.75" thickBot="1" x14ac:dyDescent="0.3">
      <c r="A1444" s="549" t="s">
        <v>207</v>
      </c>
      <c r="B1444" s="550"/>
      <c r="C1444" s="4">
        <v>3</v>
      </c>
      <c r="D1444" s="215">
        <v>82</v>
      </c>
      <c r="E1444" s="216">
        <v>36</v>
      </c>
      <c r="F1444" s="216">
        <v>1</v>
      </c>
      <c r="G1444" s="34">
        <f t="shared" si="4152"/>
        <v>118</v>
      </c>
      <c r="H1444" s="35">
        <f t="shared" si="4153"/>
        <v>1</v>
      </c>
      <c r="I1444" s="13">
        <f t="shared" ref="I1444" si="4165">H1446*1000+G1446</f>
        <v>3491</v>
      </c>
      <c r="J1444" s="2"/>
      <c r="K1444" s="549" t="s">
        <v>245</v>
      </c>
      <c r="L1444" s="550"/>
      <c r="M1444" s="4">
        <v>3</v>
      </c>
      <c r="N1444" s="215">
        <v>75</v>
      </c>
      <c r="O1444" s="216">
        <v>38</v>
      </c>
      <c r="P1444" s="216">
        <v>3</v>
      </c>
      <c r="Q1444" s="34">
        <f t="shared" si="4160"/>
        <v>113</v>
      </c>
      <c r="R1444" s="35">
        <f t="shared" si="4155"/>
        <v>0</v>
      </c>
      <c r="S1444" s="13">
        <f t="shared" ref="S1444" si="4166">R1446*1000+Q1446</f>
        <v>1479</v>
      </c>
      <c r="T1444" s="191"/>
      <c r="U1444" s="195" t="s">
        <v>126</v>
      </c>
      <c r="V1444" s="195">
        <f t="shared" ref="V1444" si="4167">Q1442</f>
        <v>117</v>
      </c>
      <c r="W1444" s="195">
        <f t="shared" ref="W1444" si="4168">Q1443</f>
        <v>120</v>
      </c>
      <c r="X1444" s="195">
        <f t="shared" ref="X1444" si="4169">Q1444</f>
        <v>113</v>
      </c>
      <c r="Y1444" s="195">
        <f t="shared" ref="Y1444" si="4170">Q1445</f>
        <v>129</v>
      </c>
    </row>
    <row r="1445" spans="1:25" ht="15" customHeight="1" x14ac:dyDescent="0.25">
      <c r="A1445" s="551"/>
      <c r="B1445" s="552"/>
      <c r="C1445" s="5">
        <v>4</v>
      </c>
      <c r="D1445" s="217">
        <v>68</v>
      </c>
      <c r="E1445" s="218">
        <v>31</v>
      </c>
      <c r="F1445" s="218">
        <v>5</v>
      </c>
      <c r="G1445" s="36">
        <f t="shared" si="4152"/>
        <v>99</v>
      </c>
      <c r="H1445" s="35">
        <f t="shared" si="4153"/>
        <v>0</v>
      </c>
      <c r="I1445" s="561">
        <f t="shared" ref="I1445" si="4171">IF(AND(I1444=S1444,I1444&gt;0.1),1,IF(I1444&gt;S1444,2,0))</f>
        <v>2</v>
      </c>
      <c r="J1445" s="2"/>
      <c r="K1445" s="551"/>
      <c r="L1445" s="552"/>
      <c r="M1445" s="5">
        <v>4</v>
      </c>
      <c r="N1445" s="217">
        <v>84</v>
      </c>
      <c r="O1445" s="218">
        <v>45</v>
      </c>
      <c r="P1445" s="218">
        <v>0</v>
      </c>
      <c r="Q1445" s="34">
        <f t="shared" si="4160"/>
        <v>129</v>
      </c>
      <c r="R1445" s="39">
        <f t="shared" si="4155"/>
        <v>1</v>
      </c>
      <c r="S1445" s="521">
        <f t="shared" ref="S1445" si="4172">IF(AND(S1444=I1444,S1444&gt;0.1),1,IF(S1444&gt;I1444,2,0))</f>
        <v>0</v>
      </c>
      <c r="T1445" s="191"/>
      <c r="U1445" s="195" t="s">
        <v>127</v>
      </c>
      <c r="V1445" s="195">
        <f t="shared" ref="V1445" si="4173">Q1447</f>
        <v>136</v>
      </c>
      <c r="W1445" s="195">
        <f t="shared" ref="W1445" si="4174">Q1448</f>
        <v>100</v>
      </c>
      <c r="X1445" s="195">
        <f t="shared" ref="X1445" si="4175">Q1449</f>
        <v>115</v>
      </c>
      <c r="Y1445" s="195">
        <f t="shared" ref="Y1445" si="4176">Q1450</f>
        <v>112</v>
      </c>
    </row>
    <row r="1446" spans="1:25" ht="16.5" customHeight="1" thickBot="1" x14ac:dyDescent="0.3">
      <c r="A1446" s="553"/>
      <c r="B1446" s="554"/>
      <c r="C1446" s="221" t="s">
        <v>12</v>
      </c>
      <c r="D1446" s="222">
        <v>328</v>
      </c>
      <c r="E1446" s="223">
        <v>163</v>
      </c>
      <c r="F1446" s="223">
        <v>7</v>
      </c>
      <c r="G1446" s="29">
        <f t="shared" ref="G1446:H1446" si="4177">SUM(G1442:G1445)</f>
        <v>491</v>
      </c>
      <c r="H1446" s="30">
        <f t="shared" si="4177"/>
        <v>3</v>
      </c>
      <c r="I1446" s="562">
        <f t="shared" ref="I1446" si="4178">IF(AND(G1446=N1446,G1446&gt;1),1,IF(G1446&gt;N1446,2,0))</f>
        <v>2</v>
      </c>
      <c r="J1446" s="2"/>
      <c r="K1446" s="553"/>
      <c r="L1446" s="554"/>
      <c r="M1446" s="221" t="s">
        <v>12</v>
      </c>
      <c r="N1446" s="222">
        <v>329</v>
      </c>
      <c r="O1446" s="223">
        <v>150</v>
      </c>
      <c r="P1446" s="223">
        <v>6</v>
      </c>
      <c r="Q1446" s="31">
        <f t="shared" ref="Q1446:R1446" si="4179">SUM(Q1442:Q1445)</f>
        <v>479</v>
      </c>
      <c r="R1446" s="30">
        <f t="shared" si="4179"/>
        <v>1</v>
      </c>
      <c r="S1446" s="522">
        <f t="shared" ref="S1446" si="4180">IF(AND(Q1446=J1446,Q1446&gt;1),1,IF(Q1446&gt;J1446,2,0))</f>
        <v>2</v>
      </c>
      <c r="T1446" s="191"/>
    </row>
    <row r="1447" spans="1:25" x14ac:dyDescent="0.25">
      <c r="A1447" s="555" t="s">
        <v>259</v>
      </c>
      <c r="B1447" s="556"/>
      <c r="C1447" s="3">
        <v>1</v>
      </c>
      <c r="D1447" s="213">
        <v>81</v>
      </c>
      <c r="E1447" s="214">
        <v>35</v>
      </c>
      <c r="F1447" s="214">
        <v>3</v>
      </c>
      <c r="G1447" s="37">
        <f t="shared" ref="G1447" si="4181">SUM(D1447:E1447)</f>
        <v>116</v>
      </c>
      <c r="H1447" s="33">
        <f t="shared" ref="H1447:H1450" si="4182">IF(AND(G1447=Q1447,G1447&gt;1),0.5,IF(G1447&gt;Q1447,1,0))</f>
        <v>0</v>
      </c>
      <c r="I1447" s="8"/>
      <c r="J1447" s="2"/>
      <c r="K1447" s="555" t="s">
        <v>246</v>
      </c>
      <c r="L1447" s="556"/>
      <c r="M1447" s="3">
        <v>1</v>
      </c>
      <c r="N1447" s="213">
        <v>100</v>
      </c>
      <c r="O1447" s="214">
        <v>36</v>
      </c>
      <c r="P1447" s="214">
        <v>1</v>
      </c>
      <c r="Q1447" s="32">
        <f t="shared" ref="Q1447:Q1450" si="4183">N1447+O1447</f>
        <v>136</v>
      </c>
      <c r="R1447" s="33">
        <f t="shared" ref="R1447:R1450" si="4184">IF(AND(Q1447=G1447,Q1447&gt;1),0.5,IF(Q1447&gt;G1447,1,0))</f>
        <v>1</v>
      </c>
      <c r="S1447" s="8"/>
      <c r="T1447" s="191"/>
      <c r="U1447" s="200" t="s">
        <v>92</v>
      </c>
      <c r="V1447" s="201" t="s">
        <v>93</v>
      </c>
      <c r="W1447" s="200" t="s">
        <v>93</v>
      </c>
      <c r="X1447" s="201" t="s">
        <v>92</v>
      </c>
    </row>
    <row r="1448" spans="1:25" x14ac:dyDescent="0.25">
      <c r="A1448" s="557"/>
      <c r="B1448" s="558"/>
      <c r="C1448" s="4">
        <v>2</v>
      </c>
      <c r="D1448" s="215">
        <v>82</v>
      </c>
      <c r="E1448" s="216">
        <v>33</v>
      </c>
      <c r="F1448" s="216">
        <v>2</v>
      </c>
      <c r="G1448" s="34">
        <f t="shared" ref="G1448:G1450" si="4185">SUM(D1448:E1448)</f>
        <v>115</v>
      </c>
      <c r="H1448" s="35">
        <f t="shared" si="4182"/>
        <v>1</v>
      </c>
      <c r="I1448" s="8"/>
      <c r="J1448" s="2"/>
      <c r="K1448" s="557"/>
      <c r="L1448" s="558"/>
      <c r="M1448" s="4">
        <v>2</v>
      </c>
      <c r="N1448" s="215">
        <v>73</v>
      </c>
      <c r="O1448" s="216">
        <v>27</v>
      </c>
      <c r="P1448" s="216">
        <v>1</v>
      </c>
      <c r="Q1448" s="34">
        <f t="shared" si="4183"/>
        <v>100</v>
      </c>
      <c r="R1448" s="35">
        <f t="shared" si="4184"/>
        <v>0</v>
      </c>
      <c r="S1448" s="8"/>
      <c r="T1448" s="191"/>
      <c r="U1448" s="202">
        <f t="shared" ref="U1448" si="4186">I1453</f>
        <v>2</v>
      </c>
      <c r="V1448" s="203">
        <f t="shared" ref="V1448" si="4187">S1453</f>
        <v>4</v>
      </c>
      <c r="W1448" s="202">
        <f t="shared" ref="W1448" si="4188">S1453</f>
        <v>4</v>
      </c>
      <c r="X1448" s="203">
        <f t="shared" ref="X1448" si="4189">I1453</f>
        <v>2</v>
      </c>
    </row>
    <row r="1449" spans="1:25" ht="15.75" thickBot="1" x14ac:dyDescent="0.3">
      <c r="A1449" s="549" t="s">
        <v>260</v>
      </c>
      <c r="B1449" s="550"/>
      <c r="C1449" s="4">
        <v>3</v>
      </c>
      <c r="D1449" s="215">
        <v>74</v>
      </c>
      <c r="E1449" s="216">
        <v>35</v>
      </c>
      <c r="F1449" s="216">
        <v>3</v>
      </c>
      <c r="G1449" s="34">
        <f t="shared" si="4185"/>
        <v>109</v>
      </c>
      <c r="H1449" s="35">
        <f t="shared" si="4182"/>
        <v>0</v>
      </c>
      <c r="I1449" s="13">
        <f t="shared" ref="I1449" si="4190">H1451*1000+G1451</f>
        <v>1450</v>
      </c>
      <c r="J1449" s="2"/>
      <c r="K1449" s="549" t="s">
        <v>247</v>
      </c>
      <c r="L1449" s="550"/>
      <c r="M1449" s="4">
        <v>3</v>
      </c>
      <c r="N1449" s="215">
        <v>81</v>
      </c>
      <c r="O1449" s="216">
        <v>34</v>
      </c>
      <c r="P1449" s="216">
        <v>2</v>
      </c>
      <c r="Q1449" s="34">
        <f t="shared" si="4183"/>
        <v>115</v>
      </c>
      <c r="R1449" s="35">
        <f t="shared" si="4184"/>
        <v>1</v>
      </c>
      <c r="S1449" s="13">
        <f t="shared" ref="S1449" si="4191">R1451*1000+Q1451</f>
        <v>3463</v>
      </c>
      <c r="T1449" s="191"/>
      <c r="U1449" s="202">
        <f t="shared" ref="U1449" si="4192">H1453</f>
        <v>4</v>
      </c>
      <c r="V1449" s="203">
        <f t="shared" ref="V1449" si="4193">R1453</f>
        <v>4</v>
      </c>
      <c r="W1449" s="202">
        <f t="shared" ref="W1449" si="4194">R1453</f>
        <v>4</v>
      </c>
      <c r="X1449" s="203">
        <f t="shared" ref="X1449" si="4195">H1453</f>
        <v>4</v>
      </c>
    </row>
    <row r="1450" spans="1:25" ht="15" customHeight="1" x14ac:dyDescent="0.25">
      <c r="A1450" s="551"/>
      <c r="B1450" s="552"/>
      <c r="C1450" s="5">
        <v>4</v>
      </c>
      <c r="D1450" s="217">
        <v>84</v>
      </c>
      <c r="E1450" s="218">
        <v>26</v>
      </c>
      <c r="F1450" s="218">
        <v>3</v>
      </c>
      <c r="G1450" s="38">
        <f t="shared" si="4185"/>
        <v>110</v>
      </c>
      <c r="H1450" s="35">
        <f t="shared" si="4182"/>
        <v>0</v>
      </c>
      <c r="I1450" s="561">
        <f t="shared" ref="I1450" si="4196">IF(AND(I1449=S1449,I1449&gt;0.1),1,IF(I1449&gt;S1449,2,0))</f>
        <v>0</v>
      </c>
      <c r="J1450" s="2"/>
      <c r="K1450" s="551"/>
      <c r="L1450" s="552"/>
      <c r="M1450" s="5">
        <v>4</v>
      </c>
      <c r="N1450" s="217">
        <v>81</v>
      </c>
      <c r="O1450" s="218">
        <v>31</v>
      </c>
      <c r="P1450" s="218">
        <v>3</v>
      </c>
      <c r="Q1450" s="34">
        <f t="shared" si="4183"/>
        <v>112</v>
      </c>
      <c r="R1450" s="39">
        <f t="shared" si="4184"/>
        <v>1</v>
      </c>
      <c r="S1450" s="521">
        <f t="shared" ref="S1450" si="4197">IF(AND(S1449=I1449,S1449&gt;0.1),1,IF(S1449&gt;I1449,2,0))</f>
        <v>2</v>
      </c>
      <c r="T1450" s="191"/>
      <c r="U1450" s="204">
        <f t="shared" ref="U1450" si="4198">G1453</f>
        <v>941</v>
      </c>
      <c r="V1450" s="205">
        <f t="shared" ref="V1450" si="4199">Q1453</f>
        <v>942</v>
      </c>
      <c r="W1450" s="204">
        <f t="shared" ref="W1450" si="4200">Q1453</f>
        <v>942</v>
      </c>
      <c r="X1450" s="205">
        <f t="shared" ref="X1450" si="4201">G1453</f>
        <v>941</v>
      </c>
    </row>
    <row r="1451" spans="1:25" ht="16.5" customHeight="1" thickBot="1" x14ac:dyDescent="0.3">
      <c r="A1451" s="553"/>
      <c r="B1451" s="554"/>
      <c r="C1451" s="221" t="s">
        <v>12</v>
      </c>
      <c r="D1451" s="222">
        <v>321</v>
      </c>
      <c r="E1451" s="223">
        <v>129</v>
      </c>
      <c r="F1451" s="223">
        <v>11</v>
      </c>
      <c r="G1451" s="31">
        <f t="shared" ref="G1451:H1451" si="4202">SUM(G1447:G1450)</f>
        <v>450</v>
      </c>
      <c r="H1451" s="30">
        <f t="shared" si="4202"/>
        <v>1</v>
      </c>
      <c r="I1451" s="562">
        <f t="shared" ref="I1451" si="4203">IF(AND(G1451=N1451,G1451&gt;1),1,IF(G1451&gt;N1451,2,0))</f>
        <v>2</v>
      </c>
      <c r="J1451" s="2"/>
      <c r="K1451" s="553"/>
      <c r="L1451" s="554"/>
      <c r="M1451" s="221" t="s">
        <v>12</v>
      </c>
      <c r="N1451" s="222">
        <v>335</v>
      </c>
      <c r="O1451" s="223">
        <v>128</v>
      </c>
      <c r="P1451" s="223">
        <v>7</v>
      </c>
      <c r="Q1451" s="40">
        <f t="shared" ref="Q1451:R1451" si="4204">SUM(Q1447:Q1450)</f>
        <v>463</v>
      </c>
      <c r="R1451" s="30">
        <f t="shared" si="4204"/>
        <v>3</v>
      </c>
      <c r="S1451" s="522">
        <f t="shared" ref="S1451" si="4205">IF(AND(Q1451=X1451,Q1451&gt;1),1,IF(Q1451&gt;X1451,2,0))</f>
        <v>2</v>
      </c>
      <c r="T1451" s="191"/>
    </row>
    <row r="1452" spans="1:25" ht="15.75" thickBot="1" x14ac:dyDescent="0.3">
      <c r="A1452" s="7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191"/>
    </row>
    <row r="1453" spans="1:25" ht="21" thickBot="1" x14ac:dyDescent="0.3">
      <c r="A1453" s="17"/>
      <c r="B1453" s="18"/>
      <c r="C1453" s="19" t="s">
        <v>15</v>
      </c>
      <c r="D1453" s="20">
        <f t="shared" ref="D1453:H1453" si="4206">D1446+D1451</f>
        <v>649</v>
      </c>
      <c r="E1453" s="21">
        <f t="shared" si="4206"/>
        <v>292</v>
      </c>
      <c r="F1453" s="21">
        <f t="shared" si="4206"/>
        <v>18</v>
      </c>
      <c r="G1453" s="22">
        <f t="shared" si="4206"/>
        <v>941</v>
      </c>
      <c r="H1453" s="22">
        <f t="shared" si="4206"/>
        <v>4</v>
      </c>
      <c r="I1453" s="23">
        <f t="shared" ref="I1453" si="4207">I1445+I1450+J1453</f>
        <v>2</v>
      </c>
      <c r="J1453" s="206">
        <f t="shared" ref="J1453" si="4208">IF(AND(G1453=Q1453,G1453&gt;0.1),1,IF(G1453&gt;Q1453,2,0))</f>
        <v>0</v>
      </c>
      <c r="K1453" s="17"/>
      <c r="L1453" s="18"/>
      <c r="M1453" s="24" t="s">
        <v>15</v>
      </c>
      <c r="N1453" s="20">
        <f t="shared" ref="N1453:R1453" si="4209">N1446+N1451</f>
        <v>664</v>
      </c>
      <c r="O1453" s="21">
        <f t="shared" si="4209"/>
        <v>278</v>
      </c>
      <c r="P1453" s="21">
        <f t="shared" si="4209"/>
        <v>13</v>
      </c>
      <c r="Q1453" s="22">
        <f t="shared" si="4209"/>
        <v>942</v>
      </c>
      <c r="R1453" s="22">
        <f t="shared" si="4209"/>
        <v>4</v>
      </c>
      <c r="S1453" s="25">
        <f t="shared" ref="S1453" si="4210">S1445+S1450+T1453</f>
        <v>4</v>
      </c>
      <c r="T1453" s="206">
        <f t="shared" ref="T1453" si="4211">IF(AND(Q1453=G1453,Q1453&gt;0.1),1,IF(Q1453&gt;G1453,2,0))</f>
        <v>2</v>
      </c>
    </row>
    <row r="1454" spans="1:25" ht="15.75" thickBot="1" x14ac:dyDescent="0.3">
      <c r="A1454" s="7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191"/>
    </row>
    <row r="1455" spans="1:25" ht="21" thickBot="1" x14ac:dyDescent="0.3">
      <c r="A1455" s="109" t="s">
        <v>19</v>
      </c>
      <c r="B1455" s="9" t="s">
        <v>16</v>
      </c>
      <c r="C1455" s="515"/>
      <c r="D1455" s="515"/>
      <c r="E1455" s="515"/>
      <c r="F1455" s="10"/>
      <c r="G1455" s="516" t="s">
        <v>17</v>
      </c>
      <c r="H1455" s="516"/>
      <c r="I1455" s="23">
        <f t="shared" ref="I1455" si="4212">IF(AND(I1453=S1453,I1453&gt;0.1),1,IF(I1453&gt;S1453,2,0))</f>
        <v>0</v>
      </c>
      <c r="J1455" s="12"/>
      <c r="K1455" s="14" t="s">
        <v>19</v>
      </c>
      <c r="L1455" s="9" t="s">
        <v>20</v>
      </c>
      <c r="M1455" s="515"/>
      <c r="N1455" s="515"/>
      <c r="O1455" s="515"/>
      <c r="P1455" s="10"/>
      <c r="Q1455" s="516" t="s">
        <v>17</v>
      </c>
      <c r="R1455" s="516"/>
      <c r="S1455" s="23">
        <f t="shared" ref="S1455" si="4213">IF(AND(S1453=I1453,S1453&gt;0.1),1,IF(S1453&gt;I1453,2,0))</f>
        <v>2</v>
      </c>
      <c r="T1455" s="191"/>
    </row>
    <row r="1456" spans="1:25" ht="23.25" x14ac:dyDescent="0.35">
      <c r="A1456" s="6"/>
      <c r="B1456" s="523" t="s">
        <v>18</v>
      </c>
      <c r="C1456" s="523"/>
      <c r="D1456" s="524" t="s">
        <v>0</v>
      </c>
      <c r="E1456" s="524"/>
      <c r="F1456" s="524"/>
      <c r="G1456" s="524"/>
      <c r="H1456" s="524"/>
      <c r="I1456" s="524"/>
      <c r="J1456" s="94">
        <v>67</v>
      </c>
      <c r="K1456" s="190" t="s">
        <v>1</v>
      </c>
      <c r="L1456" s="525" t="s">
        <v>21</v>
      </c>
      <c r="M1456" s="525"/>
      <c r="N1456" s="525"/>
      <c r="O1456" s="526" t="s">
        <v>2</v>
      </c>
      <c r="P1456" s="526"/>
      <c r="Q1456" s="527">
        <v>43277</v>
      </c>
      <c r="R1456" s="528"/>
      <c r="S1456" s="528"/>
      <c r="T1456" s="191"/>
    </row>
    <row r="1457" spans="1:25" ht="24" thickBot="1" x14ac:dyDescent="0.3">
      <c r="A1457" s="7"/>
      <c r="B1457" s="16"/>
      <c r="C1457" s="16"/>
      <c r="D1457" s="15"/>
      <c r="E1457" s="15"/>
      <c r="F1457" s="15"/>
      <c r="G1457" s="15"/>
      <c r="H1457" s="15"/>
      <c r="I1457" s="15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191"/>
    </row>
    <row r="1458" spans="1:25" ht="18.75" thickBot="1" x14ac:dyDescent="0.3">
      <c r="A1458" s="1" t="s">
        <v>3</v>
      </c>
      <c r="B1458" s="535" t="s">
        <v>120</v>
      </c>
      <c r="C1458" s="535"/>
      <c r="D1458" s="535"/>
      <c r="E1458" s="535"/>
      <c r="F1458" s="535"/>
      <c r="G1458" s="535"/>
      <c r="H1458" s="535"/>
      <c r="I1458" s="536"/>
      <c r="J1458" s="537">
        <f t="shared" ref="J1458" si="4214">G1474-Q1474</f>
        <v>-34</v>
      </c>
      <c r="K1458" s="11" t="s">
        <v>4</v>
      </c>
      <c r="L1458" s="535" t="s">
        <v>108</v>
      </c>
      <c r="M1458" s="535"/>
      <c r="N1458" s="535"/>
      <c r="O1458" s="535"/>
      <c r="P1458" s="535"/>
      <c r="Q1458" s="535"/>
      <c r="R1458" s="535"/>
      <c r="S1458" s="536"/>
      <c r="T1458" s="191"/>
    </row>
    <row r="1459" spans="1:25" ht="15.75" thickBot="1" x14ac:dyDescent="0.3">
      <c r="A1459" s="7"/>
      <c r="B1459" s="2"/>
      <c r="C1459" s="2"/>
      <c r="D1459" s="2"/>
      <c r="E1459" s="2"/>
      <c r="F1459" s="2"/>
      <c r="G1459" s="2"/>
      <c r="H1459" s="2"/>
      <c r="I1459" s="2"/>
      <c r="J1459" s="538"/>
      <c r="K1459" s="2"/>
      <c r="L1459" s="2"/>
      <c r="M1459" s="2"/>
      <c r="N1459" s="2"/>
      <c r="O1459" s="2"/>
      <c r="P1459" s="2"/>
      <c r="Q1459" s="2"/>
      <c r="R1459" s="2"/>
      <c r="S1459" s="2"/>
      <c r="T1459" s="191"/>
    </row>
    <row r="1460" spans="1:25" x14ac:dyDescent="0.25">
      <c r="A1460" s="540" t="s">
        <v>5</v>
      </c>
      <c r="B1460" s="541"/>
      <c r="C1460" s="542" t="s">
        <v>6</v>
      </c>
      <c r="D1460" s="544" t="s">
        <v>7</v>
      </c>
      <c r="E1460" s="545"/>
      <c r="F1460" s="545"/>
      <c r="G1460" s="546"/>
      <c r="H1460" s="544" t="s">
        <v>8</v>
      </c>
      <c r="I1460" s="546"/>
      <c r="J1460" s="538"/>
      <c r="K1460" s="540" t="s">
        <v>5</v>
      </c>
      <c r="L1460" s="541"/>
      <c r="M1460" s="542" t="s">
        <v>6</v>
      </c>
      <c r="N1460" s="544" t="s">
        <v>7</v>
      </c>
      <c r="O1460" s="545"/>
      <c r="P1460" s="545"/>
      <c r="Q1460" s="546"/>
      <c r="R1460" s="544" t="s">
        <v>8</v>
      </c>
      <c r="S1460" s="546"/>
      <c r="T1460" s="191"/>
    </row>
    <row r="1461" spans="1:25" ht="15.75" thickBot="1" x14ac:dyDescent="0.3">
      <c r="A1461" s="547"/>
      <c r="B1461" s="548"/>
      <c r="C1461" s="543"/>
      <c r="D1461" s="110" t="s">
        <v>9</v>
      </c>
      <c r="E1461" s="111" t="s">
        <v>10</v>
      </c>
      <c r="F1461" s="111" t="s">
        <v>11</v>
      </c>
      <c r="G1461" s="112" t="s">
        <v>12</v>
      </c>
      <c r="H1461" s="113" t="s">
        <v>13</v>
      </c>
      <c r="I1461" s="114" t="s">
        <v>14</v>
      </c>
      <c r="J1461" s="539"/>
      <c r="K1461" s="547"/>
      <c r="L1461" s="548"/>
      <c r="M1461" s="543"/>
      <c r="N1461" s="110" t="s">
        <v>9</v>
      </c>
      <c r="O1461" s="111" t="s">
        <v>10</v>
      </c>
      <c r="P1461" s="111" t="s">
        <v>11</v>
      </c>
      <c r="Q1461" s="112" t="s">
        <v>12</v>
      </c>
      <c r="R1461" s="113" t="s">
        <v>13</v>
      </c>
      <c r="S1461" s="114" t="s">
        <v>14</v>
      </c>
      <c r="T1461" s="191"/>
    </row>
    <row r="1462" spans="1:25" ht="15.75" thickBot="1" x14ac:dyDescent="0.3">
      <c r="A1462" s="7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191"/>
    </row>
    <row r="1463" spans="1:25" x14ac:dyDescent="0.25">
      <c r="A1463" s="555" t="s">
        <v>208</v>
      </c>
      <c r="B1463" s="556"/>
      <c r="C1463" s="3">
        <v>1</v>
      </c>
      <c r="D1463" s="213">
        <v>87</v>
      </c>
      <c r="E1463" s="214">
        <v>17</v>
      </c>
      <c r="F1463" s="214">
        <v>6</v>
      </c>
      <c r="G1463" s="32">
        <f t="shared" ref="G1463:G1466" si="4215">D1463+E1463</f>
        <v>104</v>
      </c>
      <c r="H1463" s="33">
        <f t="shared" ref="H1463:H1466" si="4216">IF(AND(G1463=Q1463,G1463&gt;1),0.5,IF(G1463&gt;Q1463,1,0))</f>
        <v>0</v>
      </c>
      <c r="I1463" s="8"/>
      <c r="J1463" s="2"/>
      <c r="K1463" s="555" t="s">
        <v>188</v>
      </c>
      <c r="L1463" s="556"/>
      <c r="M1463" s="3">
        <v>1</v>
      </c>
      <c r="N1463" s="213">
        <v>83</v>
      </c>
      <c r="O1463" s="214">
        <v>36</v>
      </c>
      <c r="P1463" s="214">
        <v>4</v>
      </c>
      <c r="Q1463" s="32">
        <f t="shared" ref="Q1463" si="4217">SUM(N1463:O1463)</f>
        <v>119</v>
      </c>
      <c r="R1463" s="33">
        <f t="shared" ref="R1463:R1466" si="4218">IF(AND(Q1463=G1463,Q1463&gt;1),0.5,IF(Q1463&gt;G1463,1,0))</f>
        <v>1</v>
      </c>
      <c r="S1463" s="8"/>
      <c r="U1463" s="195" t="s">
        <v>124</v>
      </c>
      <c r="V1463" s="195">
        <f t="shared" ref="V1463" si="4219">G1463</f>
        <v>104</v>
      </c>
      <c r="W1463" s="195">
        <f t="shared" ref="W1463" si="4220">G1464</f>
        <v>112</v>
      </c>
      <c r="X1463" s="195">
        <f t="shared" ref="X1463" si="4221">G1465</f>
        <v>122</v>
      </c>
      <c r="Y1463" s="195">
        <f t="shared" ref="Y1463" si="4222">G1466</f>
        <v>121</v>
      </c>
    </row>
    <row r="1464" spans="1:25" x14ac:dyDescent="0.25">
      <c r="A1464" s="557"/>
      <c r="B1464" s="558"/>
      <c r="C1464" s="4">
        <v>2</v>
      </c>
      <c r="D1464" s="215">
        <v>85</v>
      </c>
      <c r="E1464" s="216">
        <v>27</v>
      </c>
      <c r="F1464" s="216">
        <v>5</v>
      </c>
      <c r="G1464" s="34">
        <f t="shared" si="4215"/>
        <v>112</v>
      </c>
      <c r="H1464" s="35">
        <f t="shared" si="4216"/>
        <v>1</v>
      </c>
      <c r="I1464" s="8"/>
      <c r="J1464" s="2"/>
      <c r="K1464" s="557"/>
      <c r="L1464" s="558"/>
      <c r="M1464" s="4">
        <v>2</v>
      </c>
      <c r="N1464" s="215">
        <v>82</v>
      </c>
      <c r="O1464" s="216">
        <v>27</v>
      </c>
      <c r="P1464" s="216">
        <v>2</v>
      </c>
      <c r="Q1464" s="34">
        <f t="shared" ref="Q1464:Q1466" si="4223">SUM(N1464:O1464)</f>
        <v>109</v>
      </c>
      <c r="R1464" s="35">
        <f t="shared" si="4218"/>
        <v>0</v>
      </c>
      <c r="S1464" s="8"/>
      <c r="U1464" s="195" t="s">
        <v>125</v>
      </c>
      <c r="V1464" s="195">
        <f t="shared" ref="V1464" si="4224">G1468</f>
        <v>130</v>
      </c>
      <c r="W1464" s="195">
        <f t="shared" ref="W1464" si="4225">G1469</f>
        <v>118</v>
      </c>
      <c r="X1464" s="195">
        <f t="shared" ref="X1464" si="4226">G1470</f>
        <v>133</v>
      </c>
      <c r="Y1464" s="195">
        <f t="shared" ref="Y1464" si="4227">G1471</f>
        <v>129</v>
      </c>
    </row>
    <row r="1465" spans="1:25" ht="15.75" thickBot="1" x14ac:dyDescent="0.3">
      <c r="A1465" s="549" t="s">
        <v>209</v>
      </c>
      <c r="B1465" s="550"/>
      <c r="C1465" s="4">
        <v>3</v>
      </c>
      <c r="D1465" s="215">
        <v>86</v>
      </c>
      <c r="E1465" s="216">
        <v>36</v>
      </c>
      <c r="F1465" s="216">
        <v>1</v>
      </c>
      <c r="G1465" s="34">
        <f t="shared" si="4215"/>
        <v>122</v>
      </c>
      <c r="H1465" s="35">
        <f t="shared" si="4216"/>
        <v>0</v>
      </c>
      <c r="I1465" s="13">
        <f t="shared" ref="I1465" si="4228">H1467*1000+G1467</f>
        <v>2459</v>
      </c>
      <c r="J1465" s="2"/>
      <c r="K1465" s="549" t="s">
        <v>189</v>
      </c>
      <c r="L1465" s="550"/>
      <c r="M1465" s="4">
        <v>3</v>
      </c>
      <c r="N1465" s="215">
        <v>94</v>
      </c>
      <c r="O1465" s="216">
        <v>33</v>
      </c>
      <c r="P1465" s="216">
        <v>3</v>
      </c>
      <c r="Q1465" s="34">
        <f t="shared" si="4223"/>
        <v>127</v>
      </c>
      <c r="R1465" s="35">
        <f t="shared" si="4218"/>
        <v>1</v>
      </c>
      <c r="S1465" s="13">
        <f t="shared" ref="S1465" si="4229">R1467*1000+Q1467</f>
        <v>2466</v>
      </c>
      <c r="T1465" s="191"/>
      <c r="U1465" s="195" t="s">
        <v>126</v>
      </c>
      <c r="V1465" s="195">
        <f t="shared" ref="V1465" si="4230">Q1463</f>
        <v>119</v>
      </c>
      <c r="W1465" s="195">
        <f t="shared" ref="W1465" si="4231">Q1464</f>
        <v>109</v>
      </c>
      <c r="X1465" s="195">
        <f t="shared" ref="X1465" si="4232">Q1465</f>
        <v>127</v>
      </c>
      <c r="Y1465" s="195">
        <f t="shared" ref="Y1465" si="4233">Q1466</f>
        <v>111</v>
      </c>
    </row>
    <row r="1466" spans="1:25" x14ac:dyDescent="0.25">
      <c r="A1466" s="551"/>
      <c r="B1466" s="552"/>
      <c r="C1466" s="5">
        <v>4</v>
      </c>
      <c r="D1466" s="217">
        <v>85</v>
      </c>
      <c r="E1466" s="218">
        <v>36</v>
      </c>
      <c r="F1466" s="218">
        <v>4</v>
      </c>
      <c r="G1466" s="36">
        <f t="shared" si="4215"/>
        <v>121</v>
      </c>
      <c r="H1466" s="35">
        <f t="shared" si="4216"/>
        <v>1</v>
      </c>
      <c r="I1466" s="521">
        <f t="shared" ref="I1466" si="4234">IF(AND(I1465=S1465,I1465&gt;0.1),1,IF(I1465&gt;S1465,2,0))</f>
        <v>0</v>
      </c>
      <c r="J1466" s="2"/>
      <c r="K1466" s="551"/>
      <c r="L1466" s="552"/>
      <c r="M1466" s="5">
        <v>4</v>
      </c>
      <c r="N1466" s="217">
        <v>76</v>
      </c>
      <c r="O1466" s="218">
        <v>35</v>
      </c>
      <c r="P1466" s="218">
        <v>3</v>
      </c>
      <c r="Q1466" s="34">
        <f t="shared" si="4223"/>
        <v>111</v>
      </c>
      <c r="R1466" s="39">
        <f t="shared" si="4218"/>
        <v>0</v>
      </c>
      <c r="S1466" s="521">
        <f t="shared" ref="S1466" si="4235">IF(AND(S1465=I1465,S1465&gt;0.1),1,IF(S1465&gt;I1465,2,0))</f>
        <v>2</v>
      </c>
      <c r="T1466" s="191"/>
      <c r="U1466" s="195" t="s">
        <v>127</v>
      </c>
      <c r="V1466" s="195">
        <f t="shared" ref="V1466" si="4236">Q1468</f>
        <v>130</v>
      </c>
      <c r="W1466" s="195">
        <f t="shared" ref="W1466" si="4237">Q1469</f>
        <v>143</v>
      </c>
      <c r="X1466" s="195">
        <f t="shared" ref="X1466" si="4238">Q1470</f>
        <v>129</v>
      </c>
      <c r="Y1466" s="195">
        <f t="shared" ref="Y1466" si="4239">Q1471</f>
        <v>135</v>
      </c>
    </row>
    <row r="1467" spans="1:25" ht="16.5" thickBot="1" x14ac:dyDescent="0.3">
      <c r="A1467" s="553"/>
      <c r="B1467" s="554"/>
      <c r="C1467" s="221" t="s">
        <v>12</v>
      </c>
      <c r="D1467" s="222">
        <v>343</v>
      </c>
      <c r="E1467" s="223">
        <v>116</v>
      </c>
      <c r="F1467" s="223">
        <v>16</v>
      </c>
      <c r="G1467" s="29">
        <f t="shared" ref="G1467:H1467" si="4240">SUM(G1463:G1466)</f>
        <v>459</v>
      </c>
      <c r="H1467" s="30">
        <f t="shared" si="4240"/>
        <v>2</v>
      </c>
      <c r="I1467" s="522">
        <f t="shared" ref="I1467" si="4241">IF(AND(G1467=N1467,G1467&gt;1),1,IF(G1467&gt;N1467,2,0))</f>
        <v>2</v>
      </c>
      <c r="J1467" s="2"/>
      <c r="K1467" s="553"/>
      <c r="L1467" s="554"/>
      <c r="M1467" s="221" t="s">
        <v>12</v>
      </c>
      <c r="N1467" s="222">
        <v>335</v>
      </c>
      <c r="O1467" s="223">
        <v>131</v>
      </c>
      <c r="P1467" s="223">
        <v>12</v>
      </c>
      <c r="Q1467" s="31">
        <f t="shared" ref="Q1467:R1467" si="4242">SUM(Q1463:Q1466)</f>
        <v>466</v>
      </c>
      <c r="R1467" s="30">
        <f t="shared" si="4242"/>
        <v>2</v>
      </c>
      <c r="S1467" s="522">
        <f t="shared" ref="S1467" si="4243">IF(AND(Q1467=J1467,Q1467&gt;1),1,IF(Q1467&gt;J1467,2,0))</f>
        <v>2</v>
      </c>
      <c r="T1467" s="191"/>
    </row>
    <row r="1468" spans="1:25" x14ac:dyDescent="0.25">
      <c r="A1468" s="555" t="s">
        <v>210</v>
      </c>
      <c r="B1468" s="556"/>
      <c r="C1468" s="3">
        <v>1</v>
      </c>
      <c r="D1468" s="213">
        <v>86</v>
      </c>
      <c r="E1468" s="214">
        <v>44</v>
      </c>
      <c r="F1468" s="214">
        <v>0</v>
      </c>
      <c r="G1468" s="37">
        <f t="shared" ref="G1468" si="4244">SUM(D1468:E1468)</f>
        <v>130</v>
      </c>
      <c r="H1468" s="33">
        <f t="shared" ref="H1468:H1471" si="4245">IF(AND(G1468=Q1468,G1468&gt;1),0.5,IF(G1468&gt;Q1468,1,0))</f>
        <v>0.5</v>
      </c>
      <c r="I1468" s="8"/>
      <c r="J1468" s="2"/>
      <c r="K1468" s="555" t="s">
        <v>191</v>
      </c>
      <c r="L1468" s="556"/>
      <c r="M1468" s="3">
        <v>1</v>
      </c>
      <c r="N1468" s="213">
        <v>87</v>
      </c>
      <c r="O1468" s="214">
        <v>43</v>
      </c>
      <c r="P1468" s="214">
        <v>1</v>
      </c>
      <c r="Q1468" s="32">
        <f t="shared" ref="Q1468:Q1471" si="4246">N1468+O1468</f>
        <v>130</v>
      </c>
      <c r="R1468" s="33">
        <f t="shared" ref="R1468:R1471" si="4247">IF(AND(Q1468=G1468,Q1468&gt;1),0.5,IF(Q1468&gt;G1468,1,0))</f>
        <v>0.5</v>
      </c>
      <c r="S1468" s="8"/>
      <c r="T1468" s="191"/>
      <c r="U1468" s="200" t="s">
        <v>92</v>
      </c>
      <c r="V1468" s="201" t="s">
        <v>93</v>
      </c>
      <c r="W1468" s="200" t="s">
        <v>93</v>
      </c>
      <c r="X1468" s="201" t="s">
        <v>92</v>
      </c>
    </row>
    <row r="1469" spans="1:25" x14ac:dyDescent="0.25">
      <c r="A1469" s="557"/>
      <c r="B1469" s="558"/>
      <c r="C1469" s="4">
        <v>2</v>
      </c>
      <c r="D1469" s="215">
        <v>83</v>
      </c>
      <c r="E1469" s="216">
        <v>35</v>
      </c>
      <c r="F1469" s="216">
        <v>4</v>
      </c>
      <c r="G1469" s="34">
        <f t="shared" ref="G1469:G1471" si="4248">SUM(D1469:E1469)</f>
        <v>118</v>
      </c>
      <c r="H1469" s="35">
        <f t="shared" si="4245"/>
        <v>0</v>
      </c>
      <c r="I1469" s="8"/>
      <c r="J1469" s="2"/>
      <c r="K1469" s="557"/>
      <c r="L1469" s="558"/>
      <c r="M1469" s="4">
        <v>2</v>
      </c>
      <c r="N1469" s="215">
        <v>91</v>
      </c>
      <c r="O1469" s="216">
        <v>52</v>
      </c>
      <c r="P1469" s="216">
        <v>0</v>
      </c>
      <c r="Q1469" s="34">
        <f t="shared" si="4246"/>
        <v>143</v>
      </c>
      <c r="R1469" s="35">
        <f t="shared" si="4247"/>
        <v>1</v>
      </c>
      <c r="S1469" s="8"/>
      <c r="T1469" s="191"/>
      <c r="U1469" s="202">
        <f t="shared" ref="U1469" si="4249">I1474</f>
        <v>0</v>
      </c>
      <c r="V1469" s="203">
        <f t="shared" ref="V1469" si="4250">S1474</f>
        <v>6</v>
      </c>
      <c r="W1469" s="202">
        <f t="shared" ref="W1469" si="4251">S1474</f>
        <v>6</v>
      </c>
      <c r="X1469" s="203">
        <f t="shared" ref="X1469" si="4252">I1474</f>
        <v>0</v>
      </c>
    </row>
    <row r="1470" spans="1:25" ht="15.75" thickBot="1" x14ac:dyDescent="0.3">
      <c r="A1470" s="549" t="s">
        <v>211</v>
      </c>
      <c r="B1470" s="550"/>
      <c r="C1470" s="4">
        <v>3</v>
      </c>
      <c r="D1470" s="215">
        <v>88</v>
      </c>
      <c r="E1470" s="216">
        <v>45</v>
      </c>
      <c r="F1470" s="216">
        <v>0</v>
      </c>
      <c r="G1470" s="34">
        <f t="shared" si="4248"/>
        <v>133</v>
      </c>
      <c r="H1470" s="35">
        <f t="shared" si="4245"/>
        <v>1</v>
      </c>
      <c r="I1470" s="13">
        <f t="shared" ref="I1470" si="4253">H1472*1000+G1472</f>
        <v>2010</v>
      </c>
      <c r="J1470" s="2"/>
      <c r="K1470" s="549" t="s">
        <v>190</v>
      </c>
      <c r="L1470" s="550"/>
      <c r="M1470" s="4">
        <v>3</v>
      </c>
      <c r="N1470" s="215">
        <v>93</v>
      </c>
      <c r="O1470" s="216">
        <v>36</v>
      </c>
      <c r="P1470" s="216">
        <v>0</v>
      </c>
      <c r="Q1470" s="34">
        <f t="shared" si="4246"/>
        <v>129</v>
      </c>
      <c r="R1470" s="35">
        <f t="shared" si="4247"/>
        <v>0</v>
      </c>
      <c r="S1470" s="13">
        <f t="shared" ref="S1470" si="4254">R1472*1000+Q1472</f>
        <v>3037</v>
      </c>
      <c r="T1470" s="191"/>
      <c r="U1470" s="202">
        <f t="shared" ref="U1470" si="4255">H1474</f>
        <v>3.5</v>
      </c>
      <c r="V1470" s="203">
        <f t="shared" ref="V1470" si="4256">R1474</f>
        <v>4.5</v>
      </c>
      <c r="W1470" s="202">
        <f t="shared" ref="W1470" si="4257">R1474</f>
        <v>4.5</v>
      </c>
      <c r="X1470" s="203">
        <f t="shared" ref="X1470" si="4258">H1474</f>
        <v>3.5</v>
      </c>
    </row>
    <row r="1471" spans="1:25" x14ac:dyDescent="0.25">
      <c r="A1471" s="551"/>
      <c r="B1471" s="552"/>
      <c r="C1471" s="5">
        <v>4</v>
      </c>
      <c r="D1471" s="217">
        <v>85</v>
      </c>
      <c r="E1471" s="218">
        <v>44</v>
      </c>
      <c r="F1471" s="218">
        <v>1</v>
      </c>
      <c r="G1471" s="38">
        <f t="shared" si="4248"/>
        <v>129</v>
      </c>
      <c r="H1471" s="35">
        <f t="shared" si="4245"/>
        <v>0</v>
      </c>
      <c r="I1471" s="521">
        <f t="shared" ref="I1471" si="4259">IF(AND(I1470=S1470,I1470&gt;0.1),1,IF(I1470&gt;S1470,2,0))</f>
        <v>0</v>
      </c>
      <c r="J1471" s="2"/>
      <c r="K1471" s="551"/>
      <c r="L1471" s="552"/>
      <c r="M1471" s="5">
        <v>4</v>
      </c>
      <c r="N1471" s="217">
        <v>92</v>
      </c>
      <c r="O1471" s="218">
        <v>43</v>
      </c>
      <c r="P1471" s="218">
        <v>2</v>
      </c>
      <c r="Q1471" s="34">
        <f t="shared" si="4246"/>
        <v>135</v>
      </c>
      <c r="R1471" s="39">
        <f t="shared" si="4247"/>
        <v>1</v>
      </c>
      <c r="S1471" s="521">
        <f t="shared" ref="S1471" si="4260">IF(AND(S1470=I1470,S1470&gt;0.1),1,IF(S1470&gt;I1470,2,0))</f>
        <v>2</v>
      </c>
      <c r="T1471" s="191"/>
      <c r="U1471" s="204">
        <f t="shared" ref="U1471" si="4261">G1474</f>
        <v>969</v>
      </c>
      <c r="V1471" s="205">
        <f t="shared" ref="V1471" si="4262">Q1474</f>
        <v>1003</v>
      </c>
      <c r="W1471" s="204">
        <f t="shared" ref="W1471" si="4263">Q1474</f>
        <v>1003</v>
      </c>
      <c r="X1471" s="205">
        <f t="shared" ref="X1471" si="4264">G1474</f>
        <v>969</v>
      </c>
    </row>
    <row r="1472" spans="1:25" ht="16.5" thickBot="1" x14ac:dyDescent="0.3">
      <c r="A1472" s="553"/>
      <c r="B1472" s="554"/>
      <c r="C1472" s="221" t="s">
        <v>12</v>
      </c>
      <c r="D1472" s="222">
        <v>342</v>
      </c>
      <c r="E1472" s="223">
        <v>168</v>
      </c>
      <c r="F1472" s="223">
        <v>5</v>
      </c>
      <c r="G1472" s="31">
        <f t="shared" ref="G1472:H1472" si="4265">SUM(G1468:G1471)</f>
        <v>510</v>
      </c>
      <c r="H1472" s="30">
        <f t="shared" si="4265"/>
        <v>1.5</v>
      </c>
      <c r="I1472" s="522">
        <f t="shared" ref="I1472" si="4266">IF(AND(G1472=N1472,G1472&gt;1),1,IF(G1472&gt;N1472,2,0))</f>
        <v>2</v>
      </c>
      <c r="J1472" s="2"/>
      <c r="K1472" s="553"/>
      <c r="L1472" s="554"/>
      <c r="M1472" s="221" t="s">
        <v>12</v>
      </c>
      <c r="N1472" s="222">
        <v>363</v>
      </c>
      <c r="O1472" s="223">
        <v>174</v>
      </c>
      <c r="P1472" s="223">
        <v>3</v>
      </c>
      <c r="Q1472" s="40">
        <f t="shared" ref="Q1472:R1472" si="4267">SUM(Q1468:Q1471)</f>
        <v>537</v>
      </c>
      <c r="R1472" s="30">
        <f t="shared" si="4267"/>
        <v>2.5</v>
      </c>
      <c r="S1472" s="522">
        <f t="shared" ref="S1472" si="4268">IF(AND(Q1472=X1472,Q1472&gt;1),1,IF(Q1472&gt;X1472,2,0))</f>
        <v>2</v>
      </c>
      <c r="T1472" s="191"/>
    </row>
    <row r="1473" spans="1:25" ht="15.75" thickBot="1" x14ac:dyDescent="0.3">
      <c r="A1473" s="7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191"/>
    </row>
    <row r="1474" spans="1:25" ht="21" thickBot="1" x14ac:dyDescent="0.3">
      <c r="A1474" s="17"/>
      <c r="B1474" s="18"/>
      <c r="C1474" s="19" t="s">
        <v>15</v>
      </c>
      <c r="D1474" s="20">
        <f t="shared" ref="D1474:H1474" si="4269">D1467+D1472</f>
        <v>685</v>
      </c>
      <c r="E1474" s="21">
        <f t="shared" si="4269"/>
        <v>284</v>
      </c>
      <c r="F1474" s="21">
        <f t="shared" si="4269"/>
        <v>21</v>
      </c>
      <c r="G1474" s="22">
        <f t="shared" si="4269"/>
        <v>969</v>
      </c>
      <c r="H1474" s="22">
        <f t="shared" si="4269"/>
        <v>3.5</v>
      </c>
      <c r="I1474" s="23">
        <f t="shared" ref="I1474" si="4270">I1466+I1471+J1474</f>
        <v>0</v>
      </c>
      <c r="J1474" s="206">
        <f t="shared" ref="J1474" si="4271">IF(AND(G1474=Q1474,G1474&gt;0.1),1,IF(G1474&gt;Q1474,2,0))</f>
        <v>0</v>
      </c>
      <c r="K1474" s="17"/>
      <c r="L1474" s="18"/>
      <c r="M1474" s="24" t="s">
        <v>15</v>
      </c>
      <c r="N1474" s="20">
        <f t="shared" ref="N1474:R1474" si="4272">N1467+N1472</f>
        <v>698</v>
      </c>
      <c r="O1474" s="21">
        <f t="shared" si="4272"/>
        <v>305</v>
      </c>
      <c r="P1474" s="21">
        <f t="shared" si="4272"/>
        <v>15</v>
      </c>
      <c r="Q1474" s="22">
        <f t="shared" si="4272"/>
        <v>1003</v>
      </c>
      <c r="R1474" s="22">
        <f t="shared" si="4272"/>
        <v>4.5</v>
      </c>
      <c r="S1474" s="25">
        <f t="shared" ref="S1474" si="4273">S1466+S1471+T1474</f>
        <v>6</v>
      </c>
      <c r="T1474" s="206">
        <f t="shared" ref="T1474" si="4274">IF(AND(Q1474=G1474,Q1474&gt;0.1),1,IF(Q1474&gt;G1474,2,0))</f>
        <v>2</v>
      </c>
    </row>
    <row r="1475" spans="1:25" ht="15.75" thickBot="1" x14ac:dyDescent="0.3">
      <c r="A1475" s="7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191"/>
    </row>
    <row r="1476" spans="1:25" ht="21" thickBot="1" x14ac:dyDescent="0.3">
      <c r="A1476" s="109" t="s">
        <v>19</v>
      </c>
      <c r="B1476" s="9" t="s">
        <v>16</v>
      </c>
      <c r="C1476" s="515"/>
      <c r="D1476" s="515"/>
      <c r="E1476" s="515"/>
      <c r="F1476" s="10"/>
      <c r="G1476" s="516" t="s">
        <v>17</v>
      </c>
      <c r="H1476" s="516"/>
      <c r="I1476" s="23">
        <f t="shared" ref="I1476" si="4275">IF(AND(I1474=S1474,I1474&gt;0.1),1,IF(I1474&gt;S1474,2,0))</f>
        <v>0</v>
      </c>
      <c r="J1476" s="12"/>
      <c r="K1476" s="14" t="s">
        <v>19</v>
      </c>
      <c r="L1476" s="9" t="s">
        <v>20</v>
      </c>
      <c r="M1476" s="515"/>
      <c r="N1476" s="515"/>
      <c r="O1476" s="515"/>
      <c r="P1476" s="10"/>
      <c r="Q1476" s="516" t="s">
        <v>17</v>
      </c>
      <c r="R1476" s="516"/>
      <c r="S1476" s="23">
        <f t="shared" ref="S1476" si="4276">IF(AND(S1474=I1474,S1474&gt;0.1),1,IF(S1474&gt;I1474,2,0))</f>
        <v>2</v>
      </c>
      <c r="T1476" s="191"/>
    </row>
    <row r="1478" spans="1:25" ht="15.75" thickBot="1" x14ac:dyDescent="0.3"/>
    <row r="1479" spans="1:25" ht="23.25" x14ac:dyDescent="0.35">
      <c r="A1479" s="6"/>
      <c r="B1479" s="523" t="s">
        <v>18</v>
      </c>
      <c r="C1479" s="523"/>
      <c r="D1479" s="524" t="s">
        <v>0</v>
      </c>
      <c r="E1479" s="524"/>
      <c r="F1479" s="524"/>
      <c r="G1479" s="524"/>
      <c r="H1479" s="524"/>
      <c r="I1479" s="524"/>
      <c r="J1479" s="94">
        <v>68</v>
      </c>
      <c r="K1479" s="190" t="s">
        <v>1</v>
      </c>
      <c r="L1479" s="525" t="s">
        <v>21</v>
      </c>
      <c r="M1479" s="525"/>
      <c r="N1479" s="525"/>
      <c r="O1479" s="526" t="s">
        <v>2</v>
      </c>
      <c r="P1479" s="526"/>
      <c r="Q1479" s="527"/>
      <c r="R1479" s="528"/>
      <c r="S1479" s="528"/>
      <c r="T1479" s="191"/>
    </row>
    <row r="1480" spans="1:25" ht="24" thickBot="1" x14ac:dyDescent="0.3">
      <c r="A1480" s="7"/>
      <c r="B1480" s="16"/>
      <c r="C1480" s="16"/>
      <c r="D1480" s="15"/>
      <c r="E1480" s="15"/>
      <c r="F1480" s="15"/>
      <c r="G1480" s="15"/>
      <c r="H1480" s="15"/>
      <c r="I1480" s="15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191"/>
    </row>
    <row r="1481" spans="1:25" ht="18.75" thickBot="1" x14ac:dyDescent="0.3">
      <c r="A1481" s="1" t="s">
        <v>3</v>
      </c>
      <c r="B1481" s="535" t="s">
        <v>150</v>
      </c>
      <c r="C1481" s="535"/>
      <c r="D1481" s="535"/>
      <c r="E1481" s="535"/>
      <c r="F1481" s="535"/>
      <c r="G1481" s="535"/>
      <c r="H1481" s="535"/>
      <c r="I1481" s="536"/>
      <c r="J1481" s="537">
        <f t="shared" ref="J1481" si="4277">G1497-Q1497</f>
        <v>75</v>
      </c>
      <c r="K1481" s="11" t="s">
        <v>4</v>
      </c>
      <c r="L1481" s="535" t="s">
        <v>187</v>
      </c>
      <c r="M1481" s="535"/>
      <c r="N1481" s="535"/>
      <c r="O1481" s="535"/>
      <c r="P1481" s="535"/>
      <c r="Q1481" s="535"/>
      <c r="R1481" s="535"/>
      <c r="S1481" s="536"/>
      <c r="T1481" s="191"/>
    </row>
    <row r="1482" spans="1:25" ht="15.75" thickBot="1" x14ac:dyDescent="0.3">
      <c r="A1482" s="7"/>
      <c r="B1482" s="2"/>
      <c r="C1482" s="2"/>
      <c r="D1482" s="2"/>
      <c r="E1482" s="2"/>
      <c r="F1482" s="2"/>
      <c r="G1482" s="2"/>
      <c r="H1482" s="2"/>
      <c r="I1482" s="2"/>
      <c r="J1482" s="538"/>
      <c r="K1482" s="2"/>
      <c r="L1482" s="2"/>
      <c r="M1482" s="2"/>
      <c r="N1482" s="2"/>
      <c r="O1482" s="2"/>
      <c r="P1482" s="2"/>
      <c r="Q1482" s="2"/>
      <c r="R1482" s="2"/>
      <c r="S1482" s="2"/>
      <c r="T1482" s="191"/>
    </row>
    <row r="1483" spans="1:25" x14ac:dyDescent="0.25">
      <c r="A1483" s="540" t="s">
        <v>5</v>
      </c>
      <c r="B1483" s="541"/>
      <c r="C1483" s="542" t="s">
        <v>6</v>
      </c>
      <c r="D1483" s="544" t="s">
        <v>7</v>
      </c>
      <c r="E1483" s="545"/>
      <c r="F1483" s="545"/>
      <c r="G1483" s="546"/>
      <c r="H1483" s="544" t="s">
        <v>8</v>
      </c>
      <c r="I1483" s="546"/>
      <c r="J1483" s="538"/>
      <c r="K1483" s="540" t="s">
        <v>5</v>
      </c>
      <c r="L1483" s="541"/>
      <c r="M1483" s="542" t="s">
        <v>6</v>
      </c>
      <c r="N1483" s="544" t="s">
        <v>7</v>
      </c>
      <c r="O1483" s="545"/>
      <c r="P1483" s="545"/>
      <c r="Q1483" s="546"/>
      <c r="R1483" s="544" t="s">
        <v>8</v>
      </c>
      <c r="S1483" s="546"/>
      <c r="T1483" s="191"/>
    </row>
    <row r="1484" spans="1:25" ht="15.75" thickBot="1" x14ac:dyDescent="0.3">
      <c r="A1484" s="547"/>
      <c r="B1484" s="548"/>
      <c r="C1484" s="543"/>
      <c r="D1484" s="110" t="s">
        <v>9</v>
      </c>
      <c r="E1484" s="111" t="s">
        <v>10</v>
      </c>
      <c r="F1484" s="111" t="s">
        <v>11</v>
      </c>
      <c r="G1484" s="112" t="s">
        <v>12</v>
      </c>
      <c r="H1484" s="113" t="s">
        <v>13</v>
      </c>
      <c r="I1484" s="114" t="s">
        <v>14</v>
      </c>
      <c r="J1484" s="539"/>
      <c r="K1484" s="547"/>
      <c r="L1484" s="548"/>
      <c r="M1484" s="543"/>
      <c r="N1484" s="110" t="s">
        <v>9</v>
      </c>
      <c r="O1484" s="111" t="s">
        <v>10</v>
      </c>
      <c r="P1484" s="111" t="s">
        <v>11</v>
      </c>
      <c r="Q1484" s="112" t="s">
        <v>12</v>
      </c>
      <c r="R1484" s="113" t="s">
        <v>13</v>
      </c>
      <c r="S1484" s="114" t="s">
        <v>14</v>
      </c>
      <c r="T1484" s="191"/>
    </row>
    <row r="1485" spans="1:25" ht="15.75" thickBot="1" x14ac:dyDescent="0.3">
      <c r="A1485" s="7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191"/>
    </row>
    <row r="1486" spans="1:25" x14ac:dyDescent="0.25">
      <c r="A1486" s="555" t="s">
        <v>192</v>
      </c>
      <c r="B1486" s="556"/>
      <c r="C1486" s="3">
        <v>1</v>
      </c>
      <c r="D1486" s="213">
        <v>83</v>
      </c>
      <c r="E1486" s="214">
        <v>45</v>
      </c>
      <c r="F1486" s="214">
        <v>2</v>
      </c>
      <c r="G1486" s="32">
        <f t="shared" ref="G1486:G1489" si="4278">D1486+E1486</f>
        <v>128</v>
      </c>
      <c r="H1486" s="33">
        <f t="shared" ref="H1486:H1489" si="4279">IF(AND(G1486=Q1486,G1486&gt;1),0.5,IF(G1486&gt;Q1486,1,0))</f>
        <v>0</v>
      </c>
      <c r="I1486" s="8"/>
      <c r="J1486" s="2"/>
      <c r="K1486" s="555" t="s">
        <v>200</v>
      </c>
      <c r="L1486" s="556"/>
      <c r="M1486" s="3">
        <v>1</v>
      </c>
      <c r="N1486" s="213">
        <v>86</v>
      </c>
      <c r="O1486" s="214">
        <v>47</v>
      </c>
      <c r="P1486" s="214">
        <v>5</v>
      </c>
      <c r="Q1486" s="32">
        <f t="shared" ref="Q1486" si="4280">SUM(N1486:O1486)</f>
        <v>133</v>
      </c>
      <c r="R1486" s="33">
        <f t="shared" ref="R1486:R1489" si="4281">IF(AND(Q1486=G1486,Q1486&gt;1),0.5,IF(Q1486&gt;G1486,1,0))</f>
        <v>1</v>
      </c>
      <c r="S1486" s="8"/>
      <c r="U1486" s="195" t="s">
        <v>124</v>
      </c>
      <c r="V1486" s="195">
        <f t="shared" ref="V1486" si="4282">G1486</f>
        <v>128</v>
      </c>
      <c r="W1486" s="195">
        <f t="shared" ref="W1486" si="4283">G1487</f>
        <v>137</v>
      </c>
      <c r="X1486" s="195">
        <f t="shared" ref="X1486" si="4284">G1488</f>
        <v>128</v>
      </c>
      <c r="Y1486" s="195">
        <f t="shared" ref="Y1486" si="4285">G1489</f>
        <v>135</v>
      </c>
    </row>
    <row r="1487" spans="1:25" x14ac:dyDescent="0.25">
      <c r="A1487" s="557"/>
      <c r="B1487" s="558"/>
      <c r="C1487" s="4">
        <v>2</v>
      </c>
      <c r="D1487" s="215">
        <v>83</v>
      </c>
      <c r="E1487" s="216">
        <v>54</v>
      </c>
      <c r="F1487" s="216">
        <v>0</v>
      </c>
      <c r="G1487" s="34">
        <f t="shared" si="4278"/>
        <v>137</v>
      </c>
      <c r="H1487" s="35">
        <f t="shared" si="4279"/>
        <v>1</v>
      </c>
      <c r="I1487" s="8"/>
      <c r="J1487" s="2"/>
      <c r="K1487" s="557"/>
      <c r="L1487" s="558"/>
      <c r="M1487" s="4">
        <v>2</v>
      </c>
      <c r="N1487" s="215">
        <v>94</v>
      </c>
      <c r="O1487" s="216">
        <v>25</v>
      </c>
      <c r="P1487" s="216">
        <v>4</v>
      </c>
      <c r="Q1487" s="34">
        <f t="shared" ref="Q1487:Q1489" si="4286">SUM(N1487:O1487)</f>
        <v>119</v>
      </c>
      <c r="R1487" s="35">
        <f t="shared" si="4281"/>
        <v>0</v>
      </c>
      <c r="S1487" s="8"/>
      <c r="U1487" s="195" t="s">
        <v>125</v>
      </c>
      <c r="V1487" s="195">
        <f t="shared" ref="V1487" si="4287">G1491</f>
        <v>113</v>
      </c>
      <c r="W1487" s="195">
        <f t="shared" ref="W1487" si="4288">G1492</f>
        <v>135</v>
      </c>
      <c r="X1487" s="195">
        <f t="shared" ref="X1487" si="4289">G1493</f>
        <v>137</v>
      </c>
      <c r="Y1487" s="195">
        <f t="shared" ref="Y1487" si="4290">G1494</f>
        <v>117</v>
      </c>
    </row>
    <row r="1488" spans="1:25" ht="15.75" thickBot="1" x14ac:dyDescent="0.3">
      <c r="A1488" s="549" t="s">
        <v>193</v>
      </c>
      <c r="B1488" s="550"/>
      <c r="C1488" s="4">
        <v>3</v>
      </c>
      <c r="D1488" s="215">
        <v>92</v>
      </c>
      <c r="E1488" s="216">
        <v>36</v>
      </c>
      <c r="F1488" s="216">
        <v>4</v>
      </c>
      <c r="G1488" s="34">
        <f t="shared" si="4278"/>
        <v>128</v>
      </c>
      <c r="H1488" s="35">
        <f t="shared" si="4279"/>
        <v>1</v>
      </c>
      <c r="I1488" s="13">
        <f t="shared" ref="I1488" si="4291">H1490*1000+G1490</f>
        <v>3528</v>
      </c>
      <c r="J1488" s="2"/>
      <c r="K1488" s="549" t="s">
        <v>201</v>
      </c>
      <c r="L1488" s="550"/>
      <c r="M1488" s="4">
        <v>3</v>
      </c>
      <c r="N1488" s="215">
        <v>81</v>
      </c>
      <c r="O1488" s="216">
        <v>25</v>
      </c>
      <c r="P1488" s="216">
        <v>5</v>
      </c>
      <c r="Q1488" s="34">
        <f t="shared" si="4286"/>
        <v>106</v>
      </c>
      <c r="R1488" s="35">
        <f t="shared" si="4281"/>
        <v>0</v>
      </c>
      <c r="S1488" s="13">
        <f t="shared" ref="S1488" si="4292">R1490*1000+Q1490</f>
        <v>1470</v>
      </c>
      <c r="T1488" s="191"/>
      <c r="U1488" s="195" t="s">
        <v>126</v>
      </c>
      <c r="V1488" s="195">
        <f t="shared" ref="V1488" si="4293">Q1486</f>
        <v>133</v>
      </c>
      <c r="W1488" s="195">
        <f t="shared" ref="W1488" si="4294">Q1487</f>
        <v>119</v>
      </c>
      <c r="X1488" s="195">
        <f t="shared" ref="X1488" si="4295">Q1488</f>
        <v>106</v>
      </c>
      <c r="Y1488" s="195">
        <f t="shared" ref="Y1488" si="4296">Q1489</f>
        <v>112</v>
      </c>
    </row>
    <row r="1489" spans="1:25" x14ac:dyDescent="0.25">
      <c r="A1489" s="551"/>
      <c r="B1489" s="552"/>
      <c r="C1489" s="5">
        <v>4</v>
      </c>
      <c r="D1489" s="217">
        <v>90</v>
      </c>
      <c r="E1489" s="218">
        <v>45</v>
      </c>
      <c r="F1489" s="218">
        <v>1</v>
      </c>
      <c r="G1489" s="36">
        <f t="shared" si="4278"/>
        <v>135</v>
      </c>
      <c r="H1489" s="35">
        <f t="shared" si="4279"/>
        <v>1</v>
      </c>
      <c r="I1489" s="521">
        <f t="shared" ref="I1489" si="4297">IF(AND(I1488=S1488,I1488&gt;0.1),1,IF(I1488&gt;S1488,2,0))</f>
        <v>2</v>
      </c>
      <c r="J1489" s="2"/>
      <c r="K1489" s="551"/>
      <c r="L1489" s="552"/>
      <c r="M1489" s="5">
        <v>4</v>
      </c>
      <c r="N1489" s="217">
        <v>81</v>
      </c>
      <c r="O1489" s="218">
        <v>31</v>
      </c>
      <c r="P1489" s="218">
        <v>5</v>
      </c>
      <c r="Q1489" s="34">
        <f t="shared" si="4286"/>
        <v>112</v>
      </c>
      <c r="R1489" s="39">
        <f t="shared" si="4281"/>
        <v>0</v>
      </c>
      <c r="S1489" s="521">
        <f t="shared" ref="S1489" si="4298">IF(AND(S1488=I1488,S1488&gt;0.1),1,IF(S1488&gt;I1488,2,0))</f>
        <v>0</v>
      </c>
      <c r="T1489" s="191"/>
      <c r="U1489" s="195" t="s">
        <v>127</v>
      </c>
      <c r="V1489" s="195">
        <f t="shared" ref="V1489" si="4299">Q1491</f>
        <v>111</v>
      </c>
      <c r="W1489" s="195">
        <f t="shared" ref="W1489" si="4300">Q1492</f>
        <v>123</v>
      </c>
      <c r="X1489" s="195">
        <f t="shared" ref="X1489" si="4301">Q1493</f>
        <v>136</v>
      </c>
      <c r="Y1489" s="195">
        <f t="shared" ref="Y1489" si="4302">Q1494</f>
        <v>115</v>
      </c>
    </row>
    <row r="1490" spans="1:25" ht="16.5" thickBot="1" x14ac:dyDescent="0.3">
      <c r="A1490" s="553"/>
      <c r="B1490" s="554"/>
      <c r="C1490" s="221" t="s">
        <v>12</v>
      </c>
      <c r="D1490" s="222">
        <v>348</v>
      </c>
      <c r="E1490" s="223">
        <v>180</v>
      </c>
      <c r="F1490" s="223">
        <v>7</v>
      </c>
      <c r="G1490" s="29">
        <f t="shared" ref="G1490:H1490" si="4303">SUM(G1486:G1489)</f>
        <v>528</v>
      </c>
      <c r="H1490" s="30">
        <f t="shared" si="4303"/>
        <v>3</v>
      </c>
      <c r="I1490" s="522">
        <f t="shared" ref="I1490" si="4304">IF(AND(G1490=N1490,G1490&gt;1),1,IF(G1490&gt;N1490,2,0))</f>
        <v>2</v>
      </c>
      <c r="J1490" s="2"/>
      <c r="K1490" s="553"/>
      <c r="L1490" s="554"/>
      <c r="M1490" s="221" t="s">
        <v>12</v>
      </c>
      <c r="N1490" s="222">
        <v>342</v>
      </c>
      <c r="O1490" s="223">
        <v>128</v>
      </c>
      <c r="P1490" s="223">
        <v>19</v>
      </c>
      <c r="Q1490" s="31">
        <f t="shared" ref="Q1490:R1490" si="4305">SUM(Q1486:Q1489)</f>
        <v>470</v>
      </c>
      <c r="R1490" s="30">
        <f t="shared" si="4305"/>
        <v>1</v>
      </c>
      <c r="S1490" s="522">
        <f t="shared" ref="S1490" si="4306">IF(AND(Q1490=J1490,Q1490&gt;1),1,IF(Q1490&gt;J1490,2,0))</f>
        <v>2</v>
      </c>
      <c r="T1490" s="191"/>
    </row>
    <row r="1491" spans="1:25" x14ac:dyDescent="0.25">
      <c r="A1491" s="555" t="s">
        <v>194</v>
      </c>
      <c r="B1491" s="556"/>
      <c r="C1491" s="3">
        <v>1</v>
      </c>
      <c r="D1491" s="213">
        <v>78</v>
      </c>
      <c r="E1491" s="214">
        <v>35</v>
      </c>
      <c r="F1491" s="214">
        <v>4</v>
      </c>
      <c r="G1491" s="37">
        <f t="shared" ref="G1491" si="4307">SUM(D1491:E1491)</f>
        <v>113</v>
      </c>
      <c r="H1491" s="33">
        <f t="shared" ref="H1491:H1494" si="4308">IF(AND(G1491=Q1491,G1491&gt;1),0.5,IF(G1491&gt;Q1491,1,0))</f>
        <v>1</v>
      </c>
      <c r="I1491" s="8"/>
      <c r="J1491" s="2"/>
      <c r="K1491" s="555" t="s">
        <v>202</v>
      </c>
      <c r="L1491" s="556"/>
      <c r="M1491" s="3">
        <v>1</v>
      </c>
      <c r="N1491" s="213">
        <v>86</v>
      </c>
      <c r="O1491" s="214">
        <v>25</v>
      </c>
      <c r="P1491" s="214">
        <v>5</v>
      </c>
      <c r="Q1491" s="32">
        <f t="shared" ref="Q1491:Q1494" si="4309">N1491+O1491</f>
        <v>111</v>
      </c>
      <c r="R1491" s="33">
        <f t="shared" ref="R1491:R1494" si="4310">IF(AND(Q1491=G1491,Q1491&gt;1),0.5,IF(Q1491&gt;G1491,1,0))</f>
        <v>0</v>
      </c>
      <c r="S1491" s="8"/>
      <c r="T1491" s="191"/>
      <c r="U1491" s="200" t="s">
        <v>92</v>
      </c>
      <c r="V1491" s="201" t="s">
        <v>93</v>
      </c>
      <c r="W1491" s="200" t="s">
        <v>93</v>
      </c>
      <c r="X1491" s="201" t="s">
        <v>92</v>
      </c>
    </row>
    <row r="1492" spans="1:25" x14ac:dyDescent="0.25">
      <c r="A1492" s="557"/>
      <c r="B1492" s="558"/>
      <c r="C1492" s="4">
        <v>2</v>
      </c>
      <c r="D1492" s="215">
        <v>82</v>
      </c>
      <c r="E1492" s="216">
        <v>53</v>
      </c>
      <c r="F1492" s="216">
        <v>0</v>
      </c>
      <c r="G1492" s="34">
        <f t="shared" ref="G1492:G1494" si="4311">SUM(D1492:E1492)</f>
        <v>135</v>
      </c>
      <c r="H1492" s="35">
        <f t="shared" si="4308"/>
        <v>1</v>
      </c>
      <c r="I1492" s="8"/>
      <c r="J1492" s="2"/>
      <c r="K1492" s="557"/>
      <c r="L1492" s="558"/>
      <c r="M1492" s="4">
        <v>2</v>
      </c>
      <c r="N1492" s="215">
        <v>78</v>
      </c>
      <c r="O1492" s="216">
        <v>45</v>
      </c>
      <c r="P1492" s="216">
        <v>1</v>
      </c>
      <c r="Q1492" s="34">
        <f t="shared" si="4309"/>
        <v>123</v>
      </c>
      <c r="R1492" s="35">
        <f t="shared" si="4310"/>
        <v>0</v>
      </c>
      <c r="S1492" s="8"/>
      <c r="T1492" s="191"/>
      <c r="U1492" s="202">
        <f t="shared" ref="U1492" si="4312">I1497</f>
        <v>6</v>
      </c>
      <c r="V1492" s="203">
        <f t="shared" ref="V1492" si="4313">S1497</f>
        <v>0</v>
      </c>
      <c r="W1492" s="202">
        <f t="shared" ref="W1492" si="4314">S1497</f>
        <v>0</v>
      </c>
      <c r="X1492" s="203">
        <f t="shared" ref="X1492" si="4315">I1497</f>
        <v>6</v>
      </c>
    </row>
    <row r="1493" spans="1:25" ht="15.75" thickBot="1" x14ac:dyDescent="0.3">
      <c r="A1493" s="549" t="s">
        <v>195</v>
      </c>
      <c r="B1493" s="550"/>
      <c r="C1493" s="4">
        <v>3</v>
      </c>
      <c r="D1493" s="215">
        <v>85</v>
      </c>
      <c r="E1493" s="216">
        <v>52</v>
      </c>
      <c r="F1493" s="216">
        <v>1</v>
      </c>
      <c r="G1493" s="34">
        <f t="shared" si="4311"/>
        <v>137</v>
      </c>
      <c r="H1493" s="35">
        <f t="shared" si="4308"/>
        <v>1</v>
      </c>
      <c r="I1493" s="13">
        <f t="shared" ref="I1493" si="4316">H1495*1000+G1495</f>
        <v>4502</v>
      </c>
      <c r="J1493" s="2"/>
      <c r="K1493" s="549" t="s">
        <v>203</v>
      </c>
      <c r="L1493" s="550"/>
      <c r="M1493" s="4">
        <v>3</v>
      </c>
      <c r="N1493" s="215">
        <v>84</v>
      </c>
      <c r="O1493" s="216">
        <v>52</v>
      </c>
      <c r="P1493" s="216">
        <v>5</v>
      </c>
      <c r="Q1493" s="34">
        <f t="shared" si="4309"/>
        <v>136</v>
      </c>
      <c r="R1493" s="35">
        <f t="shared" si="4310"/>
        <v>0</v>
      </c>
      <c r="S1493" s="13">
        <f t="shared" ref="S1493" si="4317">R1495*1000+Q1495</f>
        <v>485</v>
      </c>
      <c r="T1493" s="191"/>
      <c r="U1493" s="202">
        <f t="shared" ref="U1493" si="4318">H1497</f>
        <v>7</v>
      </c>
      <c r="V1493" s="203">
        <f t="shared" ref="V1493" si="4319">R1497</f>
        <v>1</v>
      </c>
      <c r="W1493" s="202">
        <f t="shared" ref="W1493" si="4320">R1497</f>
        <v>1</v>
      </c>
      <c r="X1493" s="203">
        <f t="shared" ref="X1493" si="4321">H1497</f>
        <v>7</v>
      </c>
    </row>
    <row r="1494" spans="1:25" x14ac:dyDescent="0.25">
      <c r="A1494" s="551"/>
      <c r="B1494" s="552"/>
      <c r="C1494" s="5">
        <v>4</v>
      </c>
      <c r="D1494" s="217">
        <v>82</v>
      </c>
      <c r="E1494" s="218">
        <v>35</v>
      </c>
      <c r="F1494" s="218">
        <v>1</v>
      </c>
      <c r="G1494" s="38">
        <f t="shared" si="4311"/>
        <v>117</v>
      </c>
      <c r="H1494" s="35">
        <f t="shared" si="4308"/>
        <v>1</v>
      </c>
      <c r="I1494" s="521">
        <f t="shared" ref="I1494" si="4322">IF(AND(I1493=S1493,I1493&gt;0.1),1,IF(I1493&gt;S1493,2,0))</f>
        <v>2</v>
      </c>
      <c r="J1494" s="2"/>
      <c r="K1494" s="551"/>
      <c r="L1494" s="552"/>
      <c r="M1494" s="5">
        <v>4</v>
      </c>
      <c r="N1494" s="217">
        <v>80</v>
      </c>
      <c r="O1494" s="218">
        <v>35</v>
      </c>
      <c r="P1494" s="218">
        <v>4</v>
      </c>
      <c r="Q1494" s="34">
        <f t="shared" si="4309"/>
        <v>115</v>
      </c>
      <c r="R1494" s="39">
        <f t="shared" si="4310"/>
        <v>0</v>
      </c>
      <c r="S1494" s="521">
        <f t="shared" ref="S1494" si="4323">IF(AND(S1493=I1493,S1493&gt;0.1),1,IF(S1493&gt;I1493,2,0))</f>
        <v>0</v>
      </c>
      <c r="T1494" s="191"/>
      <c r="U1494" s="204">
        <f t="shared" ref="U1494" si="4324">G1497</f>
        <v>1030</v>
      </c>
      <c r="V1494" s="205">
        <f t="shared" ref="V1494" si="4325">Q1497</f>
        <v>955</v>
      </c>
      <c r="W1494" s="204">
        <f t="shared" ref="W1494" si="4326">Q1497</f>
        <v>955</v>
      </c>
      <c r="X1494" s="205">
        <f t="shared" ref="X1494" si="4327">G1497</f>
        <v>1030</v>
      </c>
    </row>
    <row r="1495" spans="1:25" ht="16.5" thickBot="1" x14ac:dyDescent="0.3">
      <c r="A1495" s="553"/>
      <c r="B1495" s="554"/>
      <c r="C1495" s="221" t="s">
        <v>12</v>
      </c>
      <c r="D1495" s="222">
        <v>327</v>
      </c>
      <c r="E1495" s="223">
        <v>175</v>
      </c>
      <c r="F1495" s="223">
        <v>6</v>
      </c>
      <c r="G1495" s="31">
        <f t="shared" ref="G1495:H1495" si="4328">SUM(G1491:G1494)</f>
        <v>502</v>
      </c>
      <c r="H1495" s="30">
        <f t="shared" si="4328"/>
        <v>4</v>
      </c>
      <c r="I1495" s="522">
        <f t="shared" ref="I1495" si="4329">IF(AND(G1495=N1495,G1495&gt;1),1,IF(G1495&gt;N1495,2,0))</f>
        <v>2</v>
      </c>
      <c r="J1495" s="2"/>
      <c r="K1495" s="553"/>
      <c r="L1495" s="554"/>
      <c r="M1495" s="221" t="s">
        <v>12</v>
      </c>
      <c r="N1495" s="222">
        <v>328</v>
      </c>
      <c r="O1495" s="223">
        <v>157</v>
      </c>
      <c r="P1495" s="223">
        <v>15</v>
      </c>
      <c r="Q1495" s="40">
        <f t="shared" ref="Q1495:R1495" si="4330">SUM(Q1491:Q1494)</f>
        <v>485</v>
      </c>
      <c r="R1495" s="30">
        <f t="shared" si="4330"/>
        <v>0</v>
      </c>
      <c r="S1495" s="522">
        <f t="shared" ref="S1495" si="4331">IF(AND(Q1495=X1495,Q1495&gt;1),1,IF(Q1495&gt;X1495,2,0))</f>
        <v>2</v>
      </c>
      <c r="T1495" s="191"/>
    </row>
    <row r="1496" spans="1:25" ht="15.75" thickBot="1" x14ac:dyDescent="0.3">
      <c r="A1496" s="7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191"/>
    </row>
    <row r="1497" spans="1:25" ht="21" thickBot="1" x14ac:dyDescent="0.3">
      <c r="A1497" s="17"/>
      <c r="B1497" s="18"/>
      <c r="C1497" s="19" t="s">
        <v>15</v>
      </c>
      <c r="D1497" s="20">
        <f t="shared" ref="D1497:H1497" si="4332">D1490+D1495</f>
        <v>675</v>
      </c>
      <c r="E1497" s="21">
        <f t="shared" si="4332"/>
        <v>355</v>
      </c>
      <c r="F1497" s="21">
        <f t="shared" si="4332"/>
        <v>13</v>
      </c>
      <c r="G1497" s="22">
        <f t="shared" si="4332"/>
        <v>1030</v>
      </c>
      <c r="H1497" s="22">
        <f t="shared" si="4332"/>
        <v>7</v>
      </c>
      <c r="I1497" s="23">
        <f t="shared" ref="I1497" si="4333">I1489+I1494+J1497</f>
        <v>6</v>
      </c>
      <c r="J1497" s="206">
        <f t="shared" ref="J1497" si="4334">IF(AND(G1497=Q1497,G1497&gt;0.1),1,IF(G1497&gt;Q1497,2,0))</f>
        <v>2</v>
      </c>
      <c r="K1497" s="17"/>
      <c r="L1497" s="18"/>
      <c r="M1497" s="24" t="s">
        <v>15</v>
      </c>
      <c r="N1497" s="20">
        <f t="shared" ref="N1497:R1497" si="4335">N1490+N1495</f>
        <v>670</v>
      </c>
      <c r="O1497" s="21">
        <f t="shared" si="4335"/>
        <v>285</v>
      </c>
      <c r="P1497" s="21">
        <f t="shared" si="4335"/>
        <v>34</v>
      </c>
      <c r="Q1497" s="22">
        <f t="shared" si="4335"/>
        <v>955</v>
      </c>
      <c r="R1497" s="22">
        <f t="shared" si="4335"/>
        <v>1</v>
      </c>
      <c r="S1497" s="25">
        <f t="shared" ref="S1497" si="4336">S1489+S1494+T1497</f>
        <v>0</v>
      </c>
      <c r="T1497" s="206">
        <f t="shared" ref="T1497" si="4337">IF(AND(Q1497=G1497,Q1497&gt;0.1),1,IF(Q1497&gt;G1497,2,0))</f>
        <v>0</v>
      </c>
    </row>
    <row r="1498" spans="1:25" ht="15.75" thickBot="1" x14ac:dyDescent="0.3">
      <c r="A1498" s="7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191"/>
    </row>
    <row r="1499" spans="1:25" ht="21" thickBot="1" x14ac:dyDescent="0.3">
      <c r="A1499" s="109" t="s">
        <v>19</v>
      </c>
      <c r="B1499" s="9" t="s">
        <v>16</v>
      </c>
      <c r="C1499" s="515"/>
      <c r="D1499" s="515"/>
      <c r="E1499" s="515"/>
      <c r="F1499" s="10"/>
      <c r="G1499" s="516" t="s">
        <v>17</v>
      </c>
      <c r="H1499" s="516"/>
      <c r="I1499" s="23">
        <f t="shared" ref="I1499" si="4338">IF(AND(I1497=S1497,I1497&gt;0.1),1,IF(I1497&gt;S1497,2,0))</f>
        <v>2</v>
      </c>
      <c r="J1499" s="12"/>
      <c r="K1499" s="14" t="s">
        <v>19</v>
      </c>
      <c r="L1499" s="9" t="s">
        <v>20</v>
      </c>
      <c r="M1499" s="515"/>
      <c r="N1499" s="515"/>
      <c r="O1499" s="515"/>
      <c r="P1499" s="10"/>
      <c r="Q1499" s="516" t="s">
        <v>17</v>
      </c>
      <c r="R1499" s="516"/>
      <c r="S1499" s="23">
        <f t="shared" ref="S1499" si="4339">IF(AND(S1497=I1497,S1497&gt;0.1),1,IF(S1497&gt;I1497,2,0))</f>
        <v>0</v>
      </c>
      <c r="T1499" s="191"/>
    </row>
    <row r="1500" spans="1:25" ht="23.25" x14ac:dyDescent="0.35">
      <c r="A1500" s="6"/>
      <c r="B1500" s="523" t="s">
        <v>18</v>
      </c>
      <c r="C1500" s="523"/>
      <c r="D1500" s="524" t="s">
        <v>0</v>
      </c>
      <c r="E1500" s="524"/>
      <c r="F1500" s="524"/>
      <c r="G1500" s="524"/>
      <c r="H1500" s="524"/>
      <c r="I1500" s="524"/>
      <c r="J1500" s="94">
        <v>69</v>
      </c>
      <c r="K1500" s="190" t="s">
        <v>1</v>
      </c>
      <c r="L1500" s="525" t="s">
        <v>21</v>
      </c>
      <c r="M1500" s="525"/>
      <c r="N1500" s="525"/>
      <c r="O1500" s="526" t="s">
        <v>2</v>
      </c>
      <c r="P1500" s="526"/>
      <c r="Q1500" s="527">
        <v>43244</v>
      </c>
      <c r="R1500" s="528"/>
      <c r="S1500" s="528"/>
      <c r="T1500" s="191"/>
    </row>
    <row r="1501" spans="1:25" ht="24" thickBot="1" x14ac:dyDescent="0.3">
      <c r="A1501" s="7"/>
      <c r="B1501" s="16"/>
      <c r="C1501" s="16"/>
      <c r="D1501" s="15"/>
      <c r="E1501" s="15"/>
      <c r="F1501" s="15"/>
      <c r="G1501" s="15"/>
      <c r="H1501" s="15"/>
      <c r="I1501" s="15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191"/>
    </row>
    <row r="1502" spans="1:25" ht="18.75" thickBot="1" x14ac:dyDescent="0.3">
      <c r="A1502" s="1" t="s">
        <v>3</v>
      </c>
      <c r="B1502" s="535" t="s">
        <v>149</v>
      </c>
      <c r="C1502" s="535"/>
      <c r="D1502" s="535"/>
      <c r="E1502" s="535"/>
      <c r="F1502" s="535"/>
      <c r="G1502" s="535"/>
      <c r="H1502" s="535"/>
      <c r="I1502" s="536"/>
      <c r="J1502" s="537">
        <f t="shared" ref="J1502" si="4340">G1518-Q1518</f>
        <v>1</v>
      </c>
      <c r="K1502" s="11" t="s">
        <v>4</v>
      </c>
      <c r="L1502" s="535" t="s">
        <v>169</v>
      </c>
      <c r="M1502" s="535"/>
      <c r="N1502" s="535"/>
      <c r="O1502" s="535"/>
      <c r="P1502" s="535"/>
      <c r="Q1502" s="535"/>
      <c r="R1502" s="535"/>
      <c r="S1502" s="536"/>
      <c r="T1502" s="191"/>
    </row>
    <row r="1503" spans="1:25" ht="15.75" thickBot="1" x14ac:dyDescent="0.3">
      <c r="A1503" s="7"/>
      <c r="B1503" s="2"/>
      <c r="C1503" s="2"/>
      <c r="D1503" s="2"/>
      <c r="E1503" s="2"/>
      <c r="F1503" s="2"/>
      <c r="G1503" s="2"/>
      <c r="H1503" s="2"/>
      <c r="I1503" s="2"/>
      <c r="J1503" s="538"/>
      <c r="K1503" s="2"/>
      <c r="L1503" s="2"/>
      <c r="M1503" s="2"/>
      <c r="N1503" s="2"/>
      <c r="O1503" s="2"/>
      <c r="P1503" s="2"/>
      <c r="Q1503" s="2"/>
      <c r="R1503" s="2"/>
      <c r="S1503" s="2"/>
      <c r="T1503" s="191"/>
    </row>
    <row r="1504" spans="1:25" x14ac:dyDescent="0.25">
      <c r="A1504" s="540" t="s">
        <v>5</v>
      </c>
      <c r="B1504" s="541"/>
      <c r="C1504" s="542" t="s">
        <v>6</v>
      </c>
      <c r="D1504" s="544" t="s">
        <v>7</v>
      </c>
      <c r="E1504" s="545"/>
      <c r="F1504" s="545"/>
      <c r="G1504" s="546"/>
      <c r="H1504" s="544" t="s">
        <v>8</v>
      </c>
      <c r="I1504" s="546"/>
      <c r="J1504" s="538"/>
      <c r="K1504" s="540" t="s">
        <v>5</v>
      </c>
      <c r="L1504" s="541"/>
      <c r="M1504" s="542" t="s">
        <v>6</v>
      </c>
      <c r="N1504" s="544" t="s">
        <v>7</v>
      </c>
      <c r="O1504" s="545"/>
      <c r="P1504" s="545"/>
      <c r="Q1504" s="546"/>
      <c r="R1504" s="544" t="s">
        <v>8</v>
      </c>
      <c r="S1504" s="546"/>
      <c r="T1504" s="191"/>
    </row>
    <row r="1505" spans="1:25" ht="15.75" thickBot="1" x14ac:dyDescent="0.3">
      <c r="A1505" s="547"/>
      <c r="B1505" s="548"/>
      <c r="C1505" s="543"/>
      <c r="D1505" s="110" t="s">
        <v>9</v>
      </c>
      <c r="E1505" s="111" t="s">
        <v>10</v>
      </c>
      <c r="F1505" s="111" t="s">
        <v>11</v>
      </c>
      <c r="G1505" s="112" t="s">
        <v>12</v>
      </c>
      <c r="H1505" s="113" t="s">
        <v>13</v>
      </c>
      <c r="I1505" s="114" t="s">
        <v>14</v>
      </c>
      <c r="J1505" s="539"/>
      <c r="K1505" s="547"/>
      <c r="L1505" s="548"/>
      <c r="M1505" s="543"/>
      <c r="N1505" s="110" t="s">
        <v>9</v>
      </c>
      <c r="O1505" s="111" t="s">
        <v>10</v>
      </c>
      <c r="P1505" s="111" t="s">
        <v>11</v>
      </c>
      <c r="Q1505" s="112" t="s">
        <v>12</v>
      </c>
      <c r="R1505" s="113" t="s">
        <v>13</v>
      </c>
      <c r="S1505" s="114" t="s">
        <v>14</v>
      </c>
      <c r="T1505" s="191"/>
    </row>
    <row r="1506" spans="1:25" ht="15.75" thickBot="1" x14ac:dyDescent="0.3">
      <c r="A1506" s="7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191"/>
    </row>
    <row r="1507" spans="1:25" x14ac:dyDescent="0.25">
      <c r="A1507" s="555" t="s">
        <v>251</v>
      </c>
      <c r="B1507" s="556"/>
      <c r="C1507" s="3">
        <v>1</v>
      </c>
      <c r="D1507" s="213">
        <v>73</v>
      </c>
      <c r="E1507" s="214">
        <v>36</v>
      </c>
      <c r="F1507" s="214">
        <v>4</v>
      </c>
      <c r="G1507" s="32">
        <f t="shared" ref="G1507:G1510" si="4341">D1507+E1507</f>
        <v>109</v>
      </c>
      <c r="H1507" s="33">
        <f t="shared" ref="H1507:H1510" si="4342">IF(AND(G1507=Q1507,G1507&gt;1),0.5,IF(G1507&gt;Q1507,1,0))</f>
        <v>1</v>
      </c>
      <c r="I1507" s="8"/>
      <c r="J1507" s="2"/>
      <c r="K1507" s="555" t="s">
        <v>196</v>
      </c>
      <c r="L1507" s="556"/>
      <c r="M1507" s="3">
        <v>1</v>
      </c>
      <c r="N1507" s="213">
        <v>76</v>
      </c>
      <c r="O1507" s="214">
        <v>26</v>
      </c>
      <c r="P1507" s="214">
        <v>5</v>
      </c>
      <c r="Q1507" s="32">
        <f t="shared" ref="Q1507" si="4343">SUM(N1507:O1507)</f>
        <v>102</v>
      </c>
      <c r="R1507" s="33">
        <f t="shared" ref="R1507:R1510" si="4344">IF(AND(Q1507=G1507,Q1507&gt;1),0.5,IF(Q1507&gt;G1507,1,0))</f>
        <v>0</v>
      </c>
      <c r="S1507" s="8"/>
      <c r="U1507" s="195" t="s">
        <v>124</v>
      </c>
      <c r="V1507" s="195">
        <f t="shared" ref="V1507" si="4345">G1507</f>
        <v>109</v>
      </c>
      <c r="W1507" s="195">
        <f t="shared" ref="W1507" si="4346">G1508</f>
        <v>143</v>
      </c>
      <c r="X1507" s="195">
        <f t="shared" ref="X1507" si="4347">G1509</f>
        <v>101</v>
      </c>
      <c r="Y1507" s="195">
        <f t="shared" ref="Y1507" si="4348">G1510</f>
        <v>124</v>
      </c>
    </row>
    <row r="1508" spans="1:25" x14ac:dyDescent="0.25">
      <c r="A1508" s="557"/>
      <c r="B1508" s="558"/>
      <c r="C1508" s="4">
        <v>2</v>
      </c>
      <c r="D1508" s="215">
        <v>93</v>
      </c>
      <c r="E1508" s="216">
        <v>50</v>
      </c>
      <c r="F1508" s="216">
        <v>1</v>
      </c>
      <c r="G1508" s="34">
        <f t="shared" si="4341"/>
        <v>143</v>
      </c>
      <c r="H1508" s="35">
        <f t="shared" si="4342"/>
        <v>1</v>
      </c>
      <c r="I1508" s="8"/>
      <c r="J1508" s="2"/>
      <c r="K1508" s="557"/>
      <c r="L1508" s="558"/>
      <c r="M1508" s="4">
        <v>2</v>
      </c>
      <c r="N1508" s="215">
        <v>90</v>
      </c>
      <c r="O1508" s="216">
        <v>36</v>
      </c>
      <c r="P1508" s="216">
        <v>1</v>
      </c>
      <c r="Q1508" s="34">
        <f t="shared" ref="Q1508:Q1510" si="4349">SUM(N1508:O1508)</f>
        <v>126</v>
      </c>
      <c r="R1508" s="35">
        <f t="shared" si="4344"/>
        <v>0</v>
      </c>
      <c r="S1508" s="8"/>
      <c r="U1508" s="195" t="s">
        <v>125</v>
      </c>
      <c r="V1508" s="195">
        <f t="shared" ref="V1508" si="4350">G1512</f>
        <v>123</v>
      </c>
      <c r="W1508" s="195">
        <f t="shared" ref="W1508" si="4351">G1513</f>
        <v>134</v>
      </c>
      <c r="X1508" s="195">
        <f t="shared" ref="X1508" si="4352">G1514</f>
        <v>117</v>
      </c>
      <c r="Y1508" s="195">
        <f t="shared" ref="Y1508" si="4353">G1515</f>
        <v>113</v>
      </c>
    </row>
    <row r="1509" spans="1:25" ht="15.75" thickBot="1" x14ac:dyDescent="0.3">
      <c r="A1509" s="549" t="s">
        <v>257</v>
      </c>
      <c r="B1509" s="550"/>
      <c r="C1509" s="4">
        <v>3</v>
      </c>
      <c r="D1509" s="215">
        <v>78</v>
      </c>
      <c r="E1509" s="216">
        <v>23</v>
      </c>
      <c r="F1509" s="216">
        <v>3</v>
      </c>
      <c r="G1509" s="34">
        <f t="shared" si="4341"/>
        <v>101</v>
      </c>
      <c r="H1509" s="35">
        <f t="shared" si="4342"/>
        <v>0</v>
      </c>
      <c r="I1509" s="13">
        <f t="shared" ref="I1509" si="4354">H1511*1000+G1511</f>
        <v>2477</v>
      </c>
      <c r="J1509" s="2"/>
      <c r="K1509" s="549" t="s">
        <v>197</v>
      </c>
      <c r="L1509" s="550"/>
      <c r="M1509" s="4">
        <v>3</v>
      </c>
      <c r="N1509" s="215">
        <v>87</v>
      </c>
      <c r="O1509" s="216">
        <v>44</v>
      </c>
      <c r="P1509" s="216">
        <v>0</v>
      </c>
      <c r="Q1509" s="34">
        <f t="shared" si="4349"/>
        <v>131</v>
      </c>
      <c r="R1509" s="35">
        <f t="shared" si="4344"/>
        <v>1</v>
      </c>
      <c r="S1509" s="13">
        <f t="shared" ref="S1509" si="4355">R1511*1000+Q1511</f>
        <v>2490</v>
      </c>
      <c r="T1509" s="191"/>
      <c r="U1509" s="195" t="s">
        <v>126</v>
      </c>
      <c r="V1509" s="195">
        <f t="shared" ref="V1509" si="4356">Q1507</f>
        <v>102</v>
      </c>
      <c r="W1509" s="195">
        <f t="shared" ref="W1509" si="4357">Q1508</f>
        <v>126</v>
      </c>
      <c r="X1509" s="195">
        <f t="shared" ref="X1509" si="4358">Q1509</f>
        <v>131</v>
      </c>
      <c r="Y1509" s="195">
        <f t="shared" ref="Y1509" si="4359">Q1510</f>
        <v>131</v>
      </c>
    </row>
    <row r="1510" spans="1:25" x14ac:dyDescent="0.25">
      <c r="A1510" s="551"/>
      <c r="B1510" s="552"/>
      <c r="C1510" s="5">
        <v>4</v>
      </c>
      <c r="D1510" s="217">
        <v>90</v>
      </c>
      <c r="E1510" s="218">
        <v>34</v>
      </c>
      <c r="F1510" s="218">
        <v>2</v>
      </c>
      <c r="G1510" s="36">
        <f t="shared" si="4341"/>
        <v>124</v>
      </c>
      <c r="H1510" s="35">
        <f t="shared" si="4342"/>
        <v>0</v>
      </c>
      <c r="I1510" s="521">
        <f t="shared" ref="I1510" si="4360">IF(AND(I1509=S1509,I1509&gt;0.1),1,IF(I1509&gt;S1509,2,0))</f>
        <v>0</v>
      </c>
      <c r="J1510" s="2"/>
      <c r="K1510" s="551"/>
      <c r="L1510" s="552"/>
      <c r="M1510" s="5">
        <v>4</v>
      </c>
      <c r="N1510" s="217">
        <v>89</v>
      </c>
      <c r="O1510" s="218">
        <v>42</v>
      </c>
      <c r="P1510" s="218">
        <v>0</v>
      </c>
      <c r="Q1510" s="34">
        <f t="shared" si="4349"/>
        <v>131</v>
      </c>
      <c r="R1510" s="39">
        <f t="shared" si="4344"/>
        <v>1</v>
      </c>
      <c r="S1510" s="521">
        <f t="shared" ref="S1510" si="4361">IF(AND(S1509=I1509,S1509&gt;0.1),1,IF(S1509&gt;I1509,2,0))</f>
        <v>2</v>
      </c>
      <c r="T1510" s="191"/>
      <c r="U1510" s="195" t="s">
        <v>127</v>
      </c>
      <c r="V1510" s="195">
        <f t="shared" ref="V1510" si="4362">Q1512</f>
        <v>113</v>
      </c>
      <c r="W1510" s="195">
        <f t="shared" ref="W1510" si="4363">Q1513</f>
        <v>116</v>
      </c>
      <c r="X1510" s="195">
        <f t="shared" ref="X1510" si="4364">Q1514</f>
        <v>119</v>
      </c>
      <c r="Y1510" s="195">
        <f t="shared" ref="Y1510" si="4365">Q1515</f>
        <v>125</v>
      </c>
    </row>
    <row r="1511" spans="1:25" ht="16.5" thickBot="1" x14ac:dyDescent="0.3">
      <c r="A1511" s="529">
        <v>1</v>
      </c>
      <c r="B1511" s="530"/>
      <c r="C1511" s="26" t="s">
        <v>12</v>
      </c>
      <c r="D1511" s="122">
        <f t="shared" ref="D1511" si="4366">D1507+D1508+D1509+D1510</f>
        <v>334</v>
      </c>
      <c r="E1511" s="28">
        <f t="shared" ref="E1511:H1511" si="4367">SUM(E1507:E1510)</f>
        <v>143</v>
      </c>
      <c r="F1511" s="28">
        <f t="shared" si="4367"/>
        <v>10</v>
      </c>
      <c r="G1511" s="29">
        <f t="shared" si="4367"/>
        <v>477</v>
      </c>
      <c r="H1511" s="30">
        <f t="shared" si="4367"/>
        <v>2</v>
      </c>
      <c r="I1511" s="522">
        <f t="shared" ref="I1511" si="4368">IF(AND(G1511=N1511,G1511&gt;1),1,IF(G1511&gt;N1511,2,0))</f>
        <v>2</v>
      </c>
      <c r="J1511" s="2"/>
      <c r="K1511" s="529">
        <v>1</v>
      </c>
      <c r="L1511" s="530"/>
      <c r="M1511" s="26" t="s">
        <v>12</v>
      </c>
      <c r="N1511" s="31">
        <f t="shared" ref="N1511" si="4369">SUM(N1507:N1510)</f>
        <v>342</v>
      </c>
      <c r="O1511" s="31">
        <f t="shared" ref="O1511:R1511" si="4370">SUM(O1507:O1510)</f>
        <v>148</v>
      </c>
      <c r="P1511" s="31">
        <f t="shared" si="4370"/>
        <v>6</v>
      </c>
      <c r="Q1511" s="31">
        <f t="shared" si="4370"/>
        <v>490</v>
      </c>
      <c r="R1511" s="30">
        <f t="shared" si="4370"/>
        <v>2</v>
      </c>
      <c r="S1511" s="522">
        <f t="shared" ref="S1511" si="4371">IF(AND(Q1511=J1511,Q1511&gt;1),1,IF(Q1511&gt;J1511,2,0))</f>
        <v>2</v>
      </c>
      <c r="T1511" s="191"/>
    </row>
    <row r="1512" spans="1:25" x14ac:dyDescent="0.25">
      <c r="A1512" s="555" t="s">
        <v>253</v>
      </c>
      <c r="B1512" s="556"/>
      <c r="C1512" s="3">
        <v>1</v>
      </c>
      <c r="D1512" s="213">
        <v>90</v>
      </c>
      <c r="E1512" s="214">
        <v>33</v>
      </c>
      <c r="F1512" s="214">
        <v>3</v>
      </c>
      <c r="G1512" s="37">
        <f t="shared" ref="G1512" si="4372">SUM(D1512:E1512)</f>
        <v>123</v>
      </c>
      <c r="H1512" s="33">
        <f t="shared" ref="H1512:H1515" si="4373">IF(AND(G1512=Q1512,G1512&gt;1),0.5,IF(G1512&gt;Q1512,1,0))</f>
        <v>1</v>
      </c>
      <c r="I1512" s="8"/>
      <c r="J1512" s="2"/>
      <c r="K1512" s="555" t="s">
        <v>198</v>
      </c>
      <c r="L1512" s="556"/>
      <c r="M1512" s="3">
        <v>1</v>
      </c>
      <c r="N1512" s="213">
        <v>77</v>
      </c>
      <c r="O1512" s="214">
        <v>36</v>
      </c>
      <c r="P1512" s="214">
        <v>3</v>
      </c>
      <c r="Q1512" s="32">
        <f t="shared" ref="Q1512:Q1515" si="4374">N1512+O1512</f>
        <v>113</v>
      </c>
      <c r="R1512" s="33">
        <f t="shared" ref="R1512:R1515" si="4375">IF(AND(Q1512=G1512,Q1512&gt;1),0.5,IF(Q1512&gt;G1512,1,0))</f>
        <v>0</v>
      </c>
      <c r="S1512" s="8"/>
      <c r="T1512" s="191"/>
      <c r="U1512" s="200" t="s">
        <v>92</v>
      </c>
      <c r="V1512" s="201" t="s">
        <v>93</v>
      </c>
      <c r="W1512" s="200" t="s">
        <v>93</v>
      </c>
      <c r="X1512" s="201" t="s">
        <v>92</v>
      </c>
    </row>
    <row r="1513" spans="1:25" x14ac:dyDescent="0.25">
      <c r="A1513" s="557"/>
      <c r="B1513" s="558"/>
      <c r="C1513" s="4">
        <v>2</v>
      </c>
      <c r="D1513" s="215">
        <v>91</v>
      </c>
      <c r="E1513" s="216">
        <v>43</v>
      </c>
      <c r="F1513" s="216">
        <v>1</v>
      </c>
      <c r="G1513" s="34">
        <f t="shared" ref="G1513:G1515" si="4376">SUM(D1513:E1513)</f>
        <v>134</v>
      </c>
      <c r="H1513" s="35">
        <f t="shared" si="4373"/>
        <v>1</v>
      </c>
      <c r="I1513" s="8"/>
      <c r="J1513" s="2"/>
      <c r="K1513" s="557"/>
      <c r="L1513" s="558"/>
      <c r="M1513" s="4">
        <v>2</v>
      </c>
      <c r="N1513" s="215">
        <v>81</v>
      </c>
      <c r="O1513" s="216">
        <v>35</v>
      </c>
      <c r="P1513" s="216">
        <v>0</v>
      </c>
      <c r="Q1513" s="34">
        <f t="shared" si="4374"/>
        <v>116</v>
      </c>
      <c r="R1513" s="35">
        <f t="shared" si="4375"/>
        <v>0</v>
      </c>
      <c r="S1513" s="8"/>
      <c r="T1513" s="191"/>
      <c r="U1513" s="202">
        <f t="shared" ref="U1513" si="4377">I1518</f>
        <v>4</v>
      </c>
      <c r="V1513" s="203">
        <f t="shared" ref="V1513" si="4378">S1518</f>
        <v>2</v>
      </c>
      <c r="W1513" s="202">
        <f t="shared" ref="W1513" si="4379">S1518</f>
        <v>2</v>
      </c>
      <c r="X1513" s="203">
        <f t="shared" ref="X1513" si="4380">I1518</f>
        <v>4</v>
      </c>
    </row>
    <row r="1514" spans="1:25" ht="15.75" thickBot="1" x14ac:dyDescent="0.3">
      <c r="A1514" s="549" t="s">
        <v>254</v>
      </c>
      <c r="B1514" s="550"/>
      <c r="C1514" s="4">
        <v>3</v>
      </c>
      <c r="D1514" s="215">
        <v>90</v>
      </c>
      <c r="E1514" s="216">
        <v>27</v>
      </c>
      <c r="F1514" s="216">
        <v>2</v>
      </c>
      <c r="G1514" s="34">
        <f t="shared" si="4376"/>
        <v>117</v>
      </c>
      <c r="H1514" s="35">
        <f t="shared" si="4373"/>
        <v>0</v>
      </c>
      <c r="I1514" s="13">
        <f t="shared" ref="I1514" si="4381">H1516*1000+G1516</f>
        <v>2487</v>
      </c>
      <c r="J1514" s="2"/>
      <c r="K1514" s="549" t="s">
        <v>199</v>
      </c>
      <c r="L1514" s="550"/>
      <c r="M1514" s="4">
        <v>3</v>
      </c>
      <c r="N1514" s="215">
        <v>93</v>
      </c>
      <c r="O1514" s="216">
        <v>26</v>
      </c>
      <c r="P1514" s="216">
        <v>4</v>
      </c>
      <c r="Q1514" s="34">
        <f t="shared" si="4374"/>
        <v>119</v>
      </c>
      <c r="R1514" s="35">
        <f t="shared" si="4375"/>
        <v>1</v>
      </c>
      <c r="S1514" s="13">
        <f t="shared" ref="S1514" si="4382">R1516*1000+Q1516</f>
        <v>2473</v>
      </c>
      <c r="T1514" s="191"/>
      <c r="U1514" s="202">
        <f t="shared" ref="U1514" si="4383">H1518</f>
        <v>4</v>
      </c>
      <c r="V1514" s="203">
        <f t="shared" ref="V1514" si="4384">R1518</f>
        <v>4</v>
      </c>
      <c r="W1514" s="202">
        <f t="shared" ref="W1514" si="4385">R1518</f>
        <v>4</v>
      </c>
      <c r="X1514" s="203">
        <f t="shared" ref="X1514" si="4386">H1518</f>
        <v>4</v>
      </c>
    </row>
    <row r="1515" spans="1:25" x14ac:dyDescent="0.25">
      <c r="A1515" s="551"/>
      <c r="B1515" s="552"/>
      <c r="C1515" s="5">
        <v>4</v>
      </c>
      <c r="D1515" s="217">
        <v>77</v>
      </c>
      <c r="E1515" s="218">
        <v>36</v>
      </c>
      <c r="F1515" s="218">
        <v>5</v>
      </c>
      <c r="G1515" s="38">
        <f t="shared" si="4376"/>
        <v>113</v>
      </c>
      <c r="H1515" s="35">
        <f t="shared" si="4373"/>
        <v>0</v>
      </c>
      <c r="I1515" s="521">
        <f t="shared" ref="I1515" si="4387">IF(AND(I1514=S1514,I1514&gt;0.1),1,IF(I1514&gt;S1514,2,0))</f>
        <v>2</v>
      </c>
      <c r="J1515" s="2"/>
      <c r="K1515" s="551"/>
      <c r="L1515" s="552"/>
      <c r="M1515" s="5">
        <v>4</v>
      </c>
      <c r="N1515" s="217">
        <v>89</v>
      </c>
      <c r="O1515" s="218">
        <v>36</v>
      </c>
      <c r="P1515" s="218">
        <v>1</v>
      </c>
      <c r="Q1515" s="34">
        <f t="shared" si="4374"/>
        <v>125</v>
      </c>
      <c r="R1515" s="39">
        <f t="shared" si="4375"/>
        <v>1</v>
      </c>
      <c r="S1515" s="521">
        <f t="shared" ref="S1515" si="4388">IF(AND(S1514=I1514,S1514&gt;0.1),1,IF(S1514&gt;I1514,2,0))</f>
        <v>0</v>
      </c>
      <c r="T1515" s="191"/>
      <c r="U1515" s="204">
        <f t="shared" ref="U1515" si="4389">G1518</f>
        <v>964</v>
      </c>
      <c r="V1515" s="205">
        <f t="shared" ref="V1515" si="4390">Q1518</f>
        <v>963</v>
      </c>
      <c r="W1515" s="204">
        <f t="shared" ref="W1515" si="4391">Q1518</f>
        <v>963</v>
      </c>
      <c r="X1515" s="205">
        <f t="shared" ref="X1515" si="4392">G1518</f>
        <v>964</v>
      </c>
    </row>
    <row r="1516" spans="1:25" ht="16.5" thickBot="1" x14ac:dyDescent="0.3">
      <c r="A1516" s="529">
        <v>2</v>
      </c>
      <c r="B1516" s="530"/>
      <c r="C1516" s="26" t="s">
        <v>12</v>
      </c>
      <c r="D1516" s="31">
        <f t="shared" ref="D1516" si="4393">SUM(D1512:D1515)</f>
        <v>348</v>
      </c>
      <c r="E1516" s="31">
        <f t="shared" ref="E1516:H1516" si="4394">SUM(E1512:E1515)</f>
        <v>139</v>
      </c>
      <c r="F1516" s="31">
        <f t="shared" si="4394"/>
        <v>11</v>
      </c>
      <c r="G1516" s="31">
        <f t="shared" si="4394"/>
        <v>487</v>
      </c>
      <c r="H1516" s="30">
        <f t="shared" si="4394"/>
        <v>2</v>
      </c>
      <c r="I1516" s="522">
        <f t="shared" ref="I1516" si="4395">IF(AND(G1516=N1516,G1516&gt;1),1,IF(G1516&gt;N1516,2,0))</f>
        <v>2</v>
      </c>
      <c r="J1516" s="2"/>
      <c r="K1516" s="529">
        <v>2</v>
      </c>
      <c r="L1516" s="530"/>
      <c r="M1516" s="26" t="s">
        <v>12</v>
      </c>
      <c r="N1516" s="31">
        <f t="shared" ref="N1516" si="4396">SUM(N1512:N1515)</f>
        <v>340</v>
      </c>
      <c r="O1516" s="31">
        <f t="shared" ref="O1516:R1516" si="4397">SUM(O1512:O1515)</f>
        <v>133</v>
      </c>
      <c r="P1516" s="31">
        <f t="shared" si="4397"/>
        <v>8</v>
      </c>
      <c r="Q1516" s="40">
        <f t="shared" si="4397"/>
        <v>473</v>
      </c>
      <c r="R1516" s="30">
        <f t="shared" si="4397"/>
        <v>2</v>
      </c>
      <c r="S1516" s="522">
        <f t="shared" ref="S1516" si="4398">IF(AND(Q1516=X1516,Q1516&gt;1),1,IF(Q1516&gt;X1516,2,0))</f>
        <v>2</v>
      </c>
      <c r="T1516" s="191"/>
    </row>
    <row r="1517" spans="1:25" ht="15.75" thickBot="1" x14ac:dyDescent="0.3">
      <c r="A1517" s="7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191"/>
    </row>
    <row r="1518" spans="1:25" ht="21" thickBot="1" x14ac:dyDescent="0.3">
      <c r="A1518" s="17"/>
      <c r="B1518" s="18"/>
      <c r="C1518" s="19" t="s">
        <v>15</v>
      </c>
      <c r="D1518" s="20">
        <f t="shared" ref="D1518:H1518" si="4399">D1511+D1516</f>
        <v>682</v>
      </c>
      <c r="E1518" s="21">
        <f t="shared" si="4399"/>
        <v>282</v>
      </c>
      <c r="F1518" s="21">
        <f t="shared" si="4399"/>
        <v>21</v>
      </c>
      <c r="G1518" s="22">
        <f t="shared" si="4399"/>
        <v>964</v>
      </c>
      <c r="H1518" s="22">
        <f t="shared" si="4399"/>
        <v>4</v>
      </c>
      <c r="I1518" s="23">
        <f t="shared" ref="I1518" si="4400">I1510+I1515+J1518</f>
        <v>4</v>
      </c>
      <c r="J1518" s="206">
        <f t="shared" ref="J1518" si="4401">IF(AND(G1518=Q1518,G1518&gt;0.1),1,IF(G1518&gt;Q1518,2,0))</f>
        <v>2</v>
      </c>
      <c r="K1518" s="17"/>
      <c r="L1518" s="18"/>
      <c r="M1518" s="24" t="s">
        <v>15</v>
      </c>
      <c r="N1518" s="20">
        <f t="shared" ref="N1518:R1518" si="4402">N1511+N1516</f>
        <v>682</v>
      </c>
      <c r="O1518" s="21">
        <f t="shared" si="4402"/>
        <v>281</v>
      </c>
      <c r="P1518" s="21">
        <f t="shared" si="4402"/>
        <v>14</v>
      </c>
      <c r="Q1518" s="22">
        <f t="shared" si="4402"/>
        <v>963</v>
      </c>
      <c r="R1518" s="22">
        <f t="shared" si="4402"/>
        <v>4</v>
      </c>
      <c r="S1518" s="25">
        <f t="shared" ref="S1518" si="4403">S1510+S1515+T1518</f>
        <v>2</v>
      </c>
      <c r="T1518" s="206">
        <f t="shared" ref="T1518" si="4404">IF(AND(Q1518=G1518,Q1518&gt;0.1),1,IF(Q1518&gt;G1518,2,0))</f>
        <v>0</v>
      </c>
    </row>
    <row r="1519" spans="1:25" ht="15.75" thickBot="1" x14ac:dyDescent="0.3">
      <c r="A1519" s="7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191"/>
    </row>
    <row r="1520" spans="1:25" ht="21" thickBot="1" x14ac:dyDescent="0.3">
      <c r="A1520" s="109" t="s">
        <v>19</v>
      </c>
      <c r="B1520" s="9" t="s">
        <v>16</v>
      </c>
      <c r="C1520" s="515"/>
      <c r="D1520" s="515"/>
      <c r="E1520" s="515"/>
      <c r="F1520" s="10"/>
      <c r="G1520" s="516" t="s">
        <v>17</v>
      </c>
      <c r="H1520" s="516"/>
      <c r="I1520" s="23">
        <f t="shared" ref="I1520" si="4405">IF(AND(I1518=S1518,I1518&gt;0.1),1,IF(I1518&gt;S1518,2,0))</f>
        <v>2</v>
      </c>
      <c r="J1520" s="12"/>
      <c r="K1520" s="14" t="s">
        <v>19</v>
      </c>
      <c r="L1520" s="9" t="s">
        <v>20</v>
      </c>
      <c r="M1520" s="515"/>
      <c r="N1520" s="515"/>
      <c r="O1520" s="515"/>
      <c r="P1520" s="10"/>
      <c r="Q1520" s="516" t="s">
        <v>17</v>
      </c>
      <c r="R1520" s="516"/>
      <c r="S1520" s="23">
        <f t="shared" ref="S1520" si="4406">IF(AND(S1518=I1518,S1518&gt;0.1),1,IF(S1518&gt;I1518,2,0))</f>
        <v>0</v>
      </c>
      <c r="T1520" s="191"/>
    </row>
    <row r="1522" spans="1:25" ht="15.75" thickBot="1" x14ac:dyDescent="0.3"/>
    <row r="1523" spans="1:25" ht="23.25" x14ac:dyDescent="0.35">
      <c r="A1523" s="6"/>
      <c r="B1523" s="523" t="s">
        <v>18</v>
      </c>
      <c r="C1523" s="523"/>
      <c r="D1523" s="524" t="s">
        <v>0</v>
      </c>
      <c r="E1523" s="524"/>
      <c r="F1523" s="524"/>
      <c r="G1523" s="524"/>
      <c r="H1523" s="524"/>
      <c r="I1523" s="524"/>
      <c r="J1523" s="94">
        <v>70</v>
      </c>
      <c r="K1523" s="190" t="s">
        <v>1</v>
      </c>
      <c r="L1523" s="525" t="s">
        <v>21</v>
      </c>
      <c r="M1523" s="525"/>
      <c r="N1523" s="525"/>
      <c r="O1523" s="526" t="s">
        <v>2</v>
      </c>
      <c r="P1523" s="526"/>
      <c r="Q1523" s="527">
        <v>43258</v>
      </c>
      <c r="R1523" s="528"/>
      <c r="S1523" s="528"/>
      <c r="T1523" s="191"/>
    </row>
    <row r="1524" spans="1:25" ht="24" thickBot="1" x14ac:dyDescent="0.3">
      <c r="A1524" s="7"/>
      <c r="B1524" s="16"/>
      <c r="C1524" s="16"/>
      <c r="D1524" s="15"/>
      <c r="E1524" s="15"/>
      <c r="F1524" s="15"/>
      <c r="G1524" s="15"/>
      <c r="H1524" s="15"/>
      <c r="I1524" s="15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191"/>
    </row>
    <row r="1525" spans="1:25" ht="18.75" thickBot="1" x14ac:dyDescent="0.3">
      <c r="A1525" s="1" t="s">
        <v>3</v>
      </c>
      <c r="B1525" s="535" t="s">
        <v>186</v>
      </c>
      <c r="C1525" s="535"/>
      <c r="D1525" s="535"/>
      <c r="E1525" s="535"/>
      <c r="F1525" s="535"/>
      <c r="G1525" s="535"/>
      <c r="H1525" s="535"/>
      <c r="I1525" s="536"/>
      <c r="J1525" s="537">
        <f t="shared" ref="J1525" si="4407">G1541-Q1541</f>
        <v>79</v>
      </c>
      <c r="K1525" s="11" t="s">
        <v>4</v>
      </c>
      <c r="L1525" s="535" t="s">
        <v>130</v>
      </c>
      <c r="M1525" s="535"/>
      <c r="N1525" s="535"/>
      <c r="O1525" s="535"/>
      <c r="P1525" s="535"/>
      <c r="Q1525" s="535"/>
      <c r="R1525" s="535"/>
      <c r="S1525" s="536"/>
      <c r="T1525" s="191"/>
    </row>
    <row r="1526" spans="1:25" ht="15.75" thickBot="1" x14ac:dyDescent="0.3">
      <c r="A1526" s="7"/>
      <c r="B1526" s="2"/>
      <c r="C1526" s="2"/>
      <c r="D1526" s="2"/>
      <c r="E1526" s="2"/>
      <c r="F1526" s="2"/>
      <c r="G1526" s="2"/>
      <c r="H1526" s="2"/>
      <c r="I1526" s="2"/>
      <c r="J1526" s="538"/>
      <c r="K1526" s="2"/>
      <c r="L1526" s="2"/>
      <c r="M1526" s="2"/>
      <c r="N1526" s="2"/>
      <c r="O1526" s="2"/>
      <c r="P1526" s="2"/>
      <c r="Q1526" s="2"/>
      <c r="R1526" s="2"/>
      <c r="S1526" s="2"/>
      <c r="T1526" s="191"/>
    </row>
    <row r="1527" spans="1:25" x14ac:dyDescent="0.25">
      <c r="A1527" s="540" t="s">
        <v>5</v>
      </c>
      <c r="B1527" s="541"/>
      <c r="C1527" s="542" t="s">
        <v>6</v>
      </c>
      <c r="D1527" s="544" t="s">
        <v>7</v>
      </c>
      <c r="E1527" s="545"/>
      <c r="F1527" s="545"/>
      <c r="G1527" s="546"/>
      <c r="H1527" s="544" t="s">
        <v>8</v>
      </c>
      <c r="I1527" s="546"/>
      <c r="J1527" s="538"/>
      <c r="K1527" s="540" t="s">
        <v>5</v>
      </c>
      <c r="L1527" s="541"/>
      <c r="M1527" s="542" t="s">
        <v>6</v>
      </c>
      <c r="N1527" s="544" t="s">
        <v>7</v>
      </c>
      <c r="O1527" s="545"/>
      <c r="P1527" s="545"/>
      <c r="Q1527" s="546"/>
      <c r="R1527" s="544" t="s">
        <v>8</v>
      </c>
      <c r="S1527" s="546"/>
      <c r="T1527" s="191"/>
    </row>
    <row r="1528" spans="1:25" ht="15.75" thickBot="1" x14ac:dyDescent="0.3">
      <c r="A1528" s="547"/>
      <c r="B1528" s="548"/>
      <c r="C1528" s="543"/>
      <c r="D1528" s="110" t="s">
        <v>9</v>
      </c>
      <c r="E1528" s="111" t="s">
        <v>10</v>
      </c>
      <c r="F1528" s="111" t="s">
        <v>11</v>
      </c>
      <c r="G1528" s="112" t="s">
        <v>12</v>
      </c>
      <c r="H1528" s="113" t="s">
        <v>13</v>
      </c>
      <c r="I1528" s="114" t="s">
        <v>14</v>
      </c>
      <c r="J1528" s="539"/>
      <c r="K1528" s="547"/>
      <c r="L1528" s="548"/>
      <c r="M1528" s="543"/>
      <c r="N1528" s="110" t="s">
        <v>9</v>
      </c>
      <c r="O1528" s="111" t="s">
        <v>10</v>
      </c>
      <c r="P1528" s="111" t="s">
        <v>11</v>
      </c>
      <c r="Q1528" s="112" t="s">
        <v>12</v>
      </c>
      <c r="R1528" s="113" t="s">
        <v>13</v>
      </c>
      <c r="S1528" s="114" t="s">
        <v>14</v>
      </c>
      <c r="T1528" s="191"/>
    </row>
    <row r="1529" spans="1:25" ht="15.75" thickBot="1" x14ac:dyDescent="0.3">
      <c r="A1529" s="7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191"/>
    </row>
    <row r="1530" spans="1:25" x14ac:dyDescent="0.25">
      <c r="A1530" s="555" t="s">
        <v>229</v>
      </c>
      <c r="B1530" s="556"/>
      <c r="C1530" s="3">
        <v>1</v>
      </c>
      <c r="D1530" s="213">
        <v>90</v>
      </c>
      <c r="E1530" s="214">
        <v>45</v>
      </c>
      <c r="F1530" s="214">
        <v>1</v>
      </c>
      <c r="G1530" s="32">
        <f t="shared" ref="G1530:G1533" si="4408">D1530+E1530</f>
        <v>135</v>
      </c>
      <c r="H1530" s="33">
        <f t="shared" ref="H1530:H1533" si="4409">IF(AND(G1530=Q1530,G1530&gt;1),0.5,IF(G1530&gt;Q1530,1,0))</f>
        <v>1</v>
      </c>
      <c r="I1530" s="8"/>
      <c r="J1530" s="2"/>
      <c r="K1530" s="555" t="s">
        <v>256</v>
      </c>
      <c r="L1530" s="556"/>
      <c r="M1530" s="3">
        <v>1</v>
      </c>
      <c r="N1530" s="213">
        <v>77</v>
      </c>
      <c r="O1530" s="214">
        <v>35</v>
      </c>
      <c r="P1530" s="214">
        <v>3</v>
      </c>
      <c r="Q1530" s="32">
        <f t="shared" ref="Q1530" si="4410">SUM(N1530:O1530)</f>
        <v>112</v>
      </c>
      <c r="R1530" s="33">
        <f t="shared" ref="R1530:R1533" si="4411">IF(AND(Q1530=G1530,Q1530&gt;1),0.5,IF(Q1530&gt;G1530,1,0))</f>
        <v>0</v>
      </c>
      <c r="S1530" s="8"/>
      <c r="U1530" s="195" t="s">
        <v>124</v>
      </c>
      <c r="V1530" s="195">
        <f t="shared" ref="V1530" si="4412">G1530</f>
        <v>135</v>
      </c>
      <c r="W1530" s="195">
        <f t="shared" ref="W1530" si="4413">G1531</f>
        <v>139</v>
      </c>
      <c r="X1530" s="195">
        <f t="shared" ref="X1530" si="4414">G1532</f>
        <v>130</v>
      </c>
      <c r="Y1530" s="195">
        <f t="shared" ref="Y1530" si="4415">G1533</f>
        <v>119</v>
      </c>
    </row>
    <row r="1531" spans="1:25" x14ac:dyDescent="0.25">
      <c r="A1531" s="557"/>
      <c r="B1531" s="558"/>
      <c r="C1531" s="4">
        <v>2</v>
      </c>
      <c r="D1531" s="215">
        <v>95</v>
      </c>
      <c r="E1531" s="216">
        <v>44</v>
      </c>
      <c r="F1531" s="216">
        <v>2</v>
      </c>
      <c r="G1531" s="34">
        <f t="shared" si="4408"/>
        <v>139</v>
      </c>
      <c r="H1531" s="35">
        <f t="shared" si="4409"/>
        <v>1</v>
      </c>
      <c r="I1531" s="8"/>
      <c r="J1531" s="2"/>
      <c r="K1531" s="557"/>
      <c r="L1531" s="558"/>
      <c r="M1531" s="4">
        <v>2</v>
      </c>
      <c r="N1531" s="215">
        <v>88</v>
      </c>
      <c r="O1531" s="216">
        <v>35</v>
      </c>
      <c r="P1531" s="216">
        <v>4</v>
      </c>
      <c r="Q1531" s="34">
        <f t="shared" ref="Q1531:Q1533" si="4416">SUM(N1531:O1531)</f>
        <v>123</v>
      </c>
      <c r="R1531" s="35">
        <f t="shared" si="4411"/>
        <v>0</v>
      </c>
      <c r="S1531" s="8"/>
      <c r="U1531" s="195" t="s">
        <v>125</v>
      </c>
      <c r="V1531" s="195">
        <f t="shared" ref="V1531" si="4417">G1535</f>
        <v>137</v>
      </c>
      <c r="W1531" s="195">
        <f t="shared" ref="W1531" si="4418">G1536</f>
        <v>151</v>
      </c>
      <c r="X1531" s="195">
        <f t="shared" ref="X1531" si="4419">G1537</f>
        <v>117</v>
      </c>
      <c r="Y1531" s="195">
        <f t="shared" ref="Y1531" si="4420">G1538</f>
        <v>128</v>
      </c>
    </row>
    <row r="1532" spans="1:25" ht="15.75" thickBot="1" x14ac:dyDescent="0.3">
      <c r="A1532" s="549" t="s">
        <v>228</v>
      </c>
      <c r="B1532" s="550"/>
      <c r="C1532" s="4">
        <v>3</v>
      </c>
      <c r="D1532" s="215">
        <v>86</v>
      </c>
      <c r="E1532" s="216">
        <v>44</v>
      </c>
      <c r="F1532" s="216">
        <v>1</v>
      </c>
      <c r="G1532" s="34">
        <f t="shared" si="4408"/>
        <v>130</v>
      </c>
      <c r="H1532" s="35">
        <f t="shared" si="4409"/>
        <v>1</v>
      </c>
      <c r="I1532" s="13">
        <f t="shared" ref="I1532" si="4421">H1534*1000+G1534</f>
        <v>3523</v>
      </c>
      <c r="J1532" s="2"/>
      <c r="K1532" s="549" t="s">
        <v>235</v>
      </c>
      <c r="L1532" s="550"/>
      <c r="M1532" s="4">
        <v>3</v>
      </c>
      <c r="N1532" s="215">
        <v>73</v>
      </c>
      <c r="O1532" s="216">
        <v>42</v>
      </c>
      <c r="P1532" s="216">
        <v>3</v>
      </c>
      <c r="Q1532" s="34">
        <f t="shared" si="4416"/>
        <v>115</v>
      </c>
      <c r="R1532" s="35">
        <f t="shared" si="4411"/>
        <v>0</v>
      </c>
      <c r="S1532" s="13">
        <f t="shared" ref="S1532" si="4422">R1534*1000+Q1534</f>
        <v>1479</v>
      </c>
      <c r="T1532" s="191"/>
      <c r="U1532" s="195" t="s">
        <v>126</v>
      </c>
      <c r="V1532" s="195">
        <f t="shared" ref="V1532" si="4423">Q1530</f>
        <v>112</v>
      </c>
      <c r="W1532" s="195">
        <f t="shared" ref="W1532" si="4424">Q1531</f>
        <v>123</v>
      </c>
      <c r="X1532" s="195">
        <f t="shared" ref="X1532" si="4425">Q1532</f>
        <v>115</v>
      </c>
      <c r="Y1532" s="195">
        <f t="shared" ref="Y1532" si="4426">Q1533</f>
        <v>129</v>
      </c>
    </row>
    <row r="1533" spans="1:25" x14ac:dyDescent="0.25">
      <c r="A1533" s="551"/>
      <c r="B1533" s="552"/>
      <c r="C1533" s="5">
        <v>4</v>
      </c>
      <c r="D1533" s="217">
        <v>78</v>
      </c>
      <c r="E1533" s="218">
        <v>41</v>
      </c>
      <c r="F1533" s="218">
        <v>1</v>
      </c>
      <c r="G1533" s="36">
        <f t="shared" si="4408"/>
        <v>119</v>
      </c>
      <c r="H1533" s="35">
        <f t="shared" si="4409"/>
        <v>0</v>
      </c>
      <c r="I1533" s="521">
        <f t="shared" ref="I1533" si="4427">IF(AND(I1532=S1532,I1532&gt;0.1),1,IF(I1532&gt;S1532,2,0))</f>
        <v>2</v>
      </c>
      <c r="J1533" s="2"/>
      <c r="K1533" s="551"/>
      <c r="L1533" s="552"/>
      <c r="M1533" s="5">
        <v>4</v>
      </c>
      <c r="N1533" s="217">
        <v>88</v>
      </c>
      <c r="O1533" s="218">
        <v>41</v>
      </c>
      <c r="P1533" s="218">
        <v>1</v>
      </c>
      <c r="Q1533" s="34">
        <f t="shared" si="4416"/>
        <v>129</v>
      </c>
      <c r="R1533" s="39">
        <f t="shared" si="4411"/>
        <v>1</v>
      </c>
      <c r="S1533" s="521">
        <f t="shared" ref="S1533" si="4428">IF(AND(S1532=I1532,S1532&gt;0.1),1,IF(S1532&gt;I1532,2,0))</f>
        <v>0</v>
      </c>
      <c r="T1533" s="191"/>
      <c r="U1533" s="195" t="s">
        <v>127</v>
      </c>
      <c r="V1533" s="195">
        <f t="shared" ref="V1533" si="4429">Q1535</f>
        <v>131</v>
      </c>
      <c r="W1533" s="195">
        <f t="shared" ref="W1533" si="4430">Q1536</f>
        <v>124</v>
      </c>
      <c r="X1533" s="195">
        <f t="shared" ref="X1533" si="4431">Q1537</f>
        <v>125</v>
      </c>
      <c r="Y1533" s="195">
        <f t="shared" ref="Y1533" si="4432">Q1538</f>
        <v>118</v>
      </c>
    </row>
    <row r="1534" spans="1:25" ht="16.5" thickBot="1" x14ac:dyDescent="0.3">
      <c r="A1534" s="553"/>
      <c r="B1534" s="554"/>
      <c r="C1534" s="221" t="s">
        <v>12</v>
      </c>
      <c r="D1534" s="222">
        <v>349</v>
      </c>
      <c r="E1534" s="223">
        <v>174</v>
      </c>
      <c r="F1534" s="223">
        <v>5</v>
      </c>
      <c r="G1534" s="29">
        <f t="shared" ref="G1534:H1534" si="4433">SUM(G1530:G1533)</f>
        <v>523</v>
      </c>
      <c r="H1534" s="30">
        <f t="shared" si="4433"/>
        <v>3</v>
      </c>
      <c r="I1534" s="522">
        <f t="shared" ref="I1534" si="4434">IF(AND(G1534=N1534,G1534&gt;1),1,IF(G1534&gt;N1534,2,0))</f>
        <v>2</v>
      </c>
      <c r="J1534" s="2"/>
      <c r="K1534" s="553"/>
      <c r="L1534" s="554"/>
      <c r="M1534" s="221" t="s">
        <v>12</v>
      </c>
      <c r="N1534" s="222">
        <v>326</v>
      </c>
      <c r="O1534" s="223">
        <v>153</v>
      </c>
      <c r="P1534" s="223">
        <v>11</v>
      </c>
      <c r="Q1534" s="31">
        <f t="shared" ref="Q1534:R1534" si="4435">SUM(Q1530:Q1533)</f>
        <v>479</v>
      </c>
      <c r="R1534" s="30">
        <f t="shared" si="4435"/>
        <v>1</v>
      </c>
      <c r="S1534" s="522">
        <f t="shared" ref="S1534" si="4436">IF(AND(Q1534=J1534,Q1534&gt;1),1,IF(Q1534&gt;J1534,2,0))</f>
        <v>2</v>
      </c>
      <c r="T1534" s="191"/>
    </row>
    <row r="1535" spans="1:25" x14ac:dyDescent="0.25">
      <c r="A1535" s="555" t="s">
        <v>255</v>
      </c>
      <c r="B1535" s="556"/>
      <c r="C1535" s="3">
        <v>1</v>
      </c>
      <c r="D1535" s="213">
        <v>92</v>
      </c>
      <c r="E1535" s="214">
        <v>45</v>
      </c>
      <c r="F1535" s="214">
        <v>1</v>
      </c>
      <c r="G1535" s="37">
        <f t="shared" ref="G1535" si="4437">SUM(D1535:E1535)</f>
        <v>137</v>
      </c>
      <c r="H1535" s="33">
        <f t="shared" ref="H1535:H1538" si="4438">IF(AND(G1535=Q1535,G1535&gt;1),0.5,IF(G1535&gt;Q1535,1,0))</f>
        <v>1</v>
      </c>
      <c r="I1535" s="8"/>
      <c r="J1535" s="2"/>
      <c r="K1535" s="555" t="s">
        <v>236</v>
      </c>
      <c r="L1535" s="556"/>
      <c r="M1535" s="3">
        <v>1</v>
      </c>
      <c r="N1535" s="213">
        <v>87</v>
      </c>
      <c r="O1535" s="214">
        <v>44</v>
      </c>
      <c r="P1535" s="214">
        <v>0</v>
      </c>
      <c r="Q1535" s="32">
        <f t="shared" ref="Q1535:Q1538" si="4439">N1535+O1535</f>
        <v>131</v>
      </c>
      <c r="R1535" s="33">
        <f t="shared" ref="R1535:R1538" si="4440">IF(AND(Q1535=G1535,Q1535&gt;1),0.5,IF(Q1535&gt;G1535,1,0))</f>
        <v>0</v>
      </c>
      <c r="S1535" s="8"/>
      <c r="T1535" s="191"/>
      <c r="U1535" s="200" t="s">
        <v>92</v>
      </c>
      <c r="V1535" s="201" t="s">
        <v>93</v>
      </c>
      <c r="W1535" s="200" t="s">
        <v>93</v>
      </c>
      <c r="X1535" s="201" t="s">
        <v>92</v>
      </c>
    </row>
    <row r="1536" spans="1:25" x14ac:dyDescent="0.25">
      <c r="A1536" s="557"/>
      <c r="B1536" s="558"/>
      <c r="C1536" s="4">
        <v>2</v>
      </c>
      <c r="D1536" s="215">
        <v>98</v>
      </c>
      <c r="E1536" s="216">
        <v>53</v>
      </c>
      <c r="F1536" s="216">
        <v>0</v>
      </c>
      <c r="G1536" s="34">
        <f t="shared" ref="G1536:G1538" si="4441">SUM(D1536:E1536)</f>
        <v>151</v>
      </c>
      <c r="H1536" s="35">
        <f t="shared" si="4438"/>
        <v>1</v>
      </c>
      <c r="I1536" s="8"/>
      <c r="J1536" s="2"/>
      <c r="K1536" s="557"/>
      <c r="L1536" s="558"/>
      <c r="M1536" s="4">
        <v>2</v>
      </c>
      <c r="N1536" s="215">
        <v>90</v>
      </c>
      <c r="O1536" s="216">
        <v>34</v>
      </c>
      <c r="P1536" s="216">
        <v>5</v>
      </c>
      <c r="Q1536" s="34">
        <f t="shared" si="4439"/>
        <v>124</v>
      </c>
      <c r="R1536" s="35">
        <f t="shared" si="4440"/>
        <v>0</v>
      </c>
      <c r="S1536" s="8"/>
      <c r="T1536" s="191"/>
      <c r="U1536" s="202">
        <f t="shared" ref="U1536" si="4442">I1541</f>
        <v>6</v>
      </c>
      <c r="V1536" s="203">
        <f t="shared" ref="V1536" si="4443">S1541</f>
        <v>0</v>
      </c>
      <c r="W1536" s="202">
        <f t="shared" ref="W1536" si="4444">S1541</f>
        <v>0</v>
      </c>
      <c r="X1536" s="203">
        <f t="shared" ref="X1536" si="4445">I1541</f>
        <v>6</v>
      </c>
    </row>
    <row r="1537" spans="1:25" ht="15.75" thickBot="1" x14ac:dyDescent="0.3">
      <c r="A1537" s="549" t="s">
        <v>228</v>
      </c>
      <c r="B1537" s="550"/>
      <c r="C1537" s="4">
        <v>3</v>
      </c>
      <c r="D1537" s="215">
        <v>82</v>
      </c>
      <c r="E1537" s="216">
        <v>35</v>
      </c>
      <c r="F1537" s="216">
        <v>3</v>
      </c>
      <c r="G1537" s="34">
        <f t="shared" si="4441"/>
        <v>117</v>
      </c>
      <c r="H1537" s="35">
        <f t="shared" si="4438"/>
        <v>0</v>
      </c>
      <c r="I1537" s="13">
        <f t="shared" ref="I1537" si="4446">H1539*1000+G1539</f>
        <v>3533</v>
      </c>
      <c r="J1537" s="2"/>
      <c r="K1537" s="549" t="s">
        <v>190</v>
      </c>
      <c r="L1537" s="550"/>
      <c r="M1537" s="4">
        <v>3</v>
      </c>
      <c r="N1537" s="215">
        <v>90</v>
      </c>
      <c r="O1537" s="216">
        <v>35</v>
      </c>
      <c r="P1537" s="216">
        <v>4</v>
      </c>
      <c r="Q1537" s="34">
        <f t="shared" si="4439"/>
        <v>125</v>
      </c>
      <c r="R1537" s="35">
        <f t="shared" si="4440"/>
        <v>1</v>
      </c>
      <c r="S1537" s="13">
        <f t="shared" ref="S1537" si="4447">R1539*1000+Q1539</f>
        <v>1498</v>
      </c>
      <c r="T1537" s="191"/>
      <c r="U1537" s="202">
        <f t="shared" ref="U1537" si="4448">H1541</f>
        <v>6</v>
      </c>
      <c r="V1537" s="203">
        <f t="shared" ref="V1537" si="4449">R1541</f>
        <v>2</v>
      </c>
      <c r="W1537" s="202">
        <f t="shared" ref="W1537" si="4450">R1541</f>
        <v>2</v>
      </c>
      <c r="X1537" s="203">
        <f t="shared" ref="X1537" si="4451">H1541</f>
        <v>6</v>
      </c>
    </row>
    <row r="1538" spans="1:25" x14ac:dyDescent="0.25">
      <c r="A1538" s="551"/>
      <c r="B1538" s="552"/>
      <c r="C1538" s="5">
        <v>4</v>
      </c>
      <c r="D1538" s="217">
        <v>92</v>
      </c>
      <c r="E1538" s="218">
        <v>36</v>
      </c>
      <c r="F1538" s="218">
        <v>1</v>
      </c>
      <c r="G1538" s="38">
        <f t="shared" si="4441"/>
        <v>128</v>
      </c>
      <c r="H1538" s="35">
        <f t="shared" si="4438"/>
        <v>1</v>
      </c>
      <c r="I1538" s="521">
        <f t="shared" ref="I1538" si="4452">IF(AND(I1537=S1537,I1537&gt;0.1),1,IF(I1537&gt;S1537,2,0))</f>
        <v>2</v>
      </c>
      <c r="J1538" s="2"/>
      <c r="K1538" s="551"/>
      <c r="L1538" s="552"/>
      <c r="M1538" s="5">
        <v>4</v>
      </c>
      <c r="N1538" s="217">
        <v>84</v>
      </c>
      <c r="O1538" s="218">
        <v>34</v>
      </c>
      <c r="P1538" s="218">
        <v>4</v>
      </c>
      <c r="Q1538" s="34">
        <f t="shared" si="4439"/>
        <v>118</v>
      </c>
      <c r="R1538" s="39">
        <f t="shared" si="4440"/>
        <v>0</v>
      </c>
      <c r="S1538" s="521">
        <f t="shared" ref="S1538" si="4453">IF(AND(S1537=I1537,S1537&gt;0.1),1,IF(S1537&gt;I1537,2,0))</f>
        <v>0</v>
      </c>
      <c r="T1538" s="191"/>
      <c r="U1538" s="204">
        <f t="shared" ref="U1538" si="4454">G1541</f>
        <v>1056</v>
      </c>
      <c r="V1538" s="205">
        <f t="shared" ref="V1538" si="4455">Q1541</f>
        <v>977</v>
      </c>
      <c r="W1538" s="204">
        <f t="shared" ref="W1538" si="4456">Q1541</f>
        <v>977</v>
      </c>
      <c r="X1538" s="205">
        <f t="shared" ref="X1538" si="4457">G1541</f>
        <v>1056</v>
      </c>
    </row>
    <row r="1539" spans="1:25" ht="16.5" thickBot="1" x14ac:dyDescent="0.3">
      <c r="A1539" s="553"/>
      <c r="B1539" s="554"/>
      <c r="C1539" s="221" t="s">
        <v>12</v>
      </c>
      <c r="D1539" s="222">
        <v>364</v>
      </c>
      <c r="E1539" s="223">
        <v>169</v>
      </c>
      <c r="F1539" s="223">
        <v>5</v>
      </c>
      <c r="G1539" s="31">
        <f t="shared" ref="G1539:H1539" si="4458">SUM(G1535:G1538)</f>
        <v>533</v>
      </c>
      <c r="H1539" s="30">
        <f t="shared" si="4458"/>
        <v>3</v>
      </c>
      <c r="I1539" s="522">
        <f t="shared" ref="I1539" si="4459">IF(AND(G1539=N1539,G1539&gt;1),1,IF(G1539&gt;N1539,2,0))</f>
        <v>2</v>
      </c>
      <c r="J1539" s="2"/>
      <c r="K1539" s="553"/>
      <c r="L1539" s="554"/>
      <c r="M1539" s="221" t="s">
        <v>12</v>
      </c>
      <c r="N1539" s="222">
        <v>351</v>
      </c>
      <c r="O1539" s="223">
        <v>147</v>
      </c>
      <c r="P1539" s="223">
        <v>13</v>
      </c>
      <c r="Q1539" s="40">
        <f t="shared" ref="Q1539:R1539" si="4460">SUM(Q1535:Q1538)</f>
        <v>498</v>
      </c>
      <c r="R1539" s="30">
        <f t="shared" si="4460"/>
        <v>1</v>
      </c>
      <c r="S1539" s="522">
        <f t="shared" ref="S1539" si="4461">IF(AND(Q1539=X1539,Q1539&gt;1),1,IF(Q1539&gt;X1539,2,0))</f>
        <v>2</v>
      </c>
      <c r="T1539" s="191"/>
    </row>
    <row r="1540" spans="1:25" ht="15.75" thickBot="1" x14ac:dyDescent="0.3">
      <c r="A1540" s="7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191"/>
    </row>
    <row r="1541" spans="1:25" ht="21" thickBot="1" x14ac:dyDescent="0.3">
      <c r="A1541" s="17"/>
      <c r="B1541" s="18"/>
      <c r="C1541" s="19" t="s">
        <v>15</v>
      </c>
      <c r="D1541" s="20">
        <f t="shared" ref="D1541:H1541" si="4462">D1534+D1539</f>
        <v>713</v>
      </c>
      <c r="E1541" s="21">
        <f t="shared" si="4462"/>
        <v>343</v>
      </c>
      <c r="F1541" s="21">
        <f t="shared" si="4462"/>
        <v>10</v>
      </c>
      <c r="G1541" s="22">
        <f t="shared" si="4462"/>
        <v>1056</v>
      </c>
      <c r="H1541" s="22">
        <f t="shared" si="4462"/>
        <v>6</v>
      </c>
      <c r="I1541" s="23">
        <f t="shared" ref="I1541" si="4463">I1533+I1538+J1541</f>
        <v>6</v>
      </c>
      <c r="J1541" s="206">
        <f t="shared" ref="J1541" si="4464">IF(AND(G1541=Q1541,G1541&gt;0.1),1,IF(G1541&gt;Q1541,2,0))</f>
        <v>2</v>
      </c>
      <c r="K1541" s="17"/>
      <c r="L1541" s="18"/>
      <c r="M1541" s="24" t="s">
        <v>15</v>
      </c>
      <c r="N1541" s="20">
        <f t="shared" ref="N1541:R1541" si="4465">N1534+N1539</f>
        <v>677</v>
      </c>
      <c r="O1541" s="21">
        <f t="shared" si="4465"/>
        <v>300</v>
      </c>
      <c r="P1541" s="21">
        <f t="shared" si="4465"/>
        <v>24</v>
      </c>
      <c r="Q1541" s="22">
        <f t="shared" si="4465"/>
        <v>977</v>
      </c>
      <c r="R1541" s="22">
        <f t="shared" si="4465"/>
        <v>2</v>
      </c>
      <c r="S1541" s="25">
        <f t="shared" ref="S1541" si="4466">S1533+S1538+T1541</f>
        <v>0</v>
      </c>
      <c r="T1541" s="206">
        <f t="shared" ref="T1541" si="4467">IF(AND(Q1541=G1541,Q1541&gt;0.1),1,IF(Q1541&gt;G1541,2,0))</f>
        <v>0</v>
      </c>
    </row>
    <row r="1542" spans="1:25" ht="15.75" thickBot="1" x14ac:dyDescent="0.3">
      <c r="A1542" s="7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191"/>
    </row>
    <row r="1543" spans="1:25" ht="21" thickBot="1" x14ac:dyDescent="0.3">
      <c r="A1543" s="109" t="s">
        <v>19</v>
      </c>
      <c r="B1543" s="9" t="s">
        <v>16</v>
      </c>
      <c r="C1543" s="515"/>
      <c r="D1543" s="515"/>
      <c r="E1543" s="515"/>
      <c r="F1543" s="10"/>
      <c r="G1543" s="516" t="s">
        <v>17</v>
      </c>
      <c r="H1543" s="516"/>
      <c r="I1543" s="23">
        <f t="shared" ref="I1543" si="4468">IF(AND(I1541=S1541,I1541&gt;0.1),1,IF(I1541&gt;S1541,2,0))</f>
        <v>2</v>
      </c>
      <c r="J1543" s="12"/>
      <c r="K1543" s="14" t="s">
        <v>19</v>
      </c>
      <c r="L1543" s="9" t="s">
        <v>20</v>
      </c>
      <c r="M1543" s="515"/>
      <c r="N1543" s="515"/>
      <c r="O1543" s="515"/>
      <c r="P1543" s="10"/>
      <c r="Q1543" s="516" t="s">
        <v>17</v>
      </c>
      <c r="R1543" s="516"/>
      <c r="S1543" s="23">
        <f t="shared" ref="S1543" si="4469">IF(AND(S1541=I1541,S1541&gt;0.1),1,IF(S1541&gt;I1541,2,0))</f>
        <v>0</v>
      </c>
      <c r="T1543" s="191"/>
    </row>
    <row r="1544" spans="1:25" ht="23.25" x14ac:dyDescent="0.35">
      <c r="A1544" s="6"/>
      <c r="B1544" s="523" t="s">
        <v>18</v>
      </c>
      <c r="C1544" s="523"/>
      <c r="D1544" s="524" t="s">
        <v>0</v>
      </c>
      <c r="E1544" s="524"/>
      <c r="F1544" s="524"/>
      <c r="G1544" s="524"/>
      <c r="H1544" s="524"/>
      <c r="I1544" s="524"/>
      <c r="J1544" s="94">
        <v>71</v>
      </c>
      <c r="K1544" s="190" t="s">
        <v>1</v>
      </c>
      <c r="L1544" s="525" t="s">
        <v>21</v>
      </c>
      <c r="M1544" s="525"/>
      <c r="N1544" s="525"/>
      <c r="O1544" s="526" t="s">
        <v>2</v>
      </c>
      <c r="P1544" s="526"/>
      <c r="Q1544" s="527">
        <v>43237</v>
      </c>
      <c r="R1544" s="528"/>
      <c r="S1544" s="528"/>
      <c r="T1544" s="191"/>
    </row>
    <row r="1545" spans="1:25" ht="24" thickBot="1" x14ac:dyDescent="0.3">
      <c r="A1545" s="7"/>
      <c r="B1545" s="16"/>
      <c r="C1545" s="16"/>
      <c r="D1545" s="15"/>
      <c r="E1545" s="15"/>
      <c r="F1545" s="15"/>
      <c r="G1545" s="15"/>
      <c r="H1545" s="15"/>
      <c r="I1545" s="15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191"/>
    </row>
    <row r="1546" spans="1:25" ht="18.75" thickBot="1" x14ac:dyDescent="0.3">
      <c r="A1546" s="1" t="s">
        <v>3</v>
      </c>
      <c r="B1546" s="535" t="s">
        <v>146</v>
      </c>
      <c r="C1546" s="535"/>
      <c r="D1546" s="535"/>
      <c r="E1546" s="535"/>
      <c r="F1546" s="535"/>
      <c r="G1546" s="535"/>
      <c r="H1546" s="535"/>
      <c r="I1546" s="536"/>
      <c r="J1546" s="537">
        <f t="shared" ref="J1546" si="4470">G1562-Q1562</f>
        <v>37</v>
      </c>
      <c r="K1546" s="11" t="s">
        <v>4</v>
      </c>
      <c r="L1546" s="535" t="s">
        <v>153</v>
      </c>
      <c r="M1546" s="535"/>
      <c r="N1546" s="535"/>
      <c r="O1546" s="535"/>
      <c r="P1546" s="535"/>
      <c r="Q1546" s="535"/>
      <c r="R1546" s="535"/>
      <c r="S1546" s="536"/>
      <c r="T1546" s="191"/>
    </row>
    <row r="1547" spans="1:25" ht="15.75" thickBot="1" x14ac:dyDescent="0.3">
      <c r="A1547" s="7"/>
      <c r="B1547" s="2"/>
      <c r="C1547" s="2"/>
      <c r="D1547" s="2"/>
      <c r="E1547" s="2"/>
      <c r="F1547" s="2"/>
      <c r="G1547" s="2"/>
      <c r="H1547" s="2"/>
      <c r="I1547" s="2"/>
      <c r="J1547" s="538"/>
      <c r="K1547" s="2"/>
      <c r="L1547" s="2"/>
      <c r="M1547" s="2"/>
      <c r="N1547" s="2"/>
      <c r="O1547" s="2"/>
      <c r="P1547" s="2"/>
      <c r="Q1547" s="2"/>
      <c r="R1547" s="2"/>
      <c r="S1547" s="2"/>
      <c r="T1547" s="191"/>
    </row>
    <row r="1548" spans="1:25" x14ac:dyDescent="0.25">
      <c r="A1548" s="540" t="s">
        <v>5</v>
      </c>
      <c r="B1548" s="541"/>
      <c r="C1548" s="542" t="s">
        <v>6</v>
      </c>
      <c r="D1548" s="544" t="s">
        <v>7</v>
      </c>
      <c r="E1548" s="545"/>
      <c r="F1548" s="545"/>
      <c r="G1548" s="546"/>
      <c r="H1548" s="544" t="s">
        <v>8</v>
      </c>
      <c r="I1548" s="546"/>
      <c r="J1548" s="538"/>
      <c r="K1548" s="540" t="s">
        <v>5</v>
      </c>
      <c r="L1548" s="541"/>
      <c r="M1548" s="542" t="s">
        <v>6</v>
      </c>
      <c r="N1548" s="544" t="s">
        <v>7</v>
      </c>
      <c r="O1548" s="545"/>
      <c r="P1548" s="545"/>
      <c r="Q1548" s="546"/>
      <c r="R1548" s="544" t="s">
        <v>8</v>
      </c>
      <c r="S1548" s="546"/>
      <c r="T1548" s="191"/>
    </row>
    <row r="1549" spans="1:25" ht="15.75" thickBot="1" x14ac:dyDescent="0.3">
      <c r="A1549" s="547"/>
      <c r="B1549" s="548"/>
      <c r="C1549" s="543"/>
      <c r="D1549" s="110" t="s">
        <v>9</v>
      </c>
      <c r="E1549" s="111" t="s">
        <v>10</v>
      </c>
      <c r="F1549" s="111" t="s">
        <v>11</v>
      </c>
      <c r="G1549" s="112" t="s">
        <v>12</v>
      </c>
      <c r="H1549" s="113" t="s">
        <v>13</v>
      </c>
      <c r="I1549" s="114" t="s">
        <v>14</v>
      </c>
      <c r="J1549" s="539"/>
      <c r="K1549" s="547"/>
      <c r="L1549" s="548"/>
      <c r="M1549" s="543"/>
      <c r="N1549" s="110" t="s">
        <v>9</v>
      </c>
      <c r="O1549" s="111" t="s">
        <v>10</v>
      </c>
      <c r="P1549" s="111" t="s">
        <v>11</v>
      </c>
      <c r="Q1549" s="112" t="s">
        <v>12</v>
      </c>
      <c r="R1549" s="113" t="s">
        <v>13</v>
      </c>
      <c r="S1549" s="114" t="s">
        <v>14</v>
      </c>
      <c r="T1549" s="191"/>
    </row>
    <row r="1550" spans="1:25" ht="15.75" thickBot="1" x14ac:dyDescent="0.3">
      <c r="A1550" s="7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191"/>
    </row>
    <row r="1551" spans="1:25" x14ac:dyDescent="0.25">
      <c r="A1551" s="555" t="s">
        <v>231</v>
      </c>
      <c r="B1551" s="556"/>
      <c r="C1551" s="3">
        <v>1</v>
      </c>
      <c r="D1551" s="213">
        <v>92</v>
      </c>
      <c r="E1551" s="214">
        <v>34</v>
      </c>
      <c r="F1551" s="214">
        <v>1</v>
      </c>
      <c r="G1551" s="32">
        <f t="shared" ref="G1551:G1554" si="4471">D1551+E1551</f>
        <v>126</v>
      </c>
      <c r="H1551" s="33">
        <f t="shared" ref="H1551:H1554" si="4472">IF(AND(G1551=Q1551,G1551&gt;1),0.5,IF(G1551&gt;Q1551,1,0))</f>
        <v>1</v>
      </c>
      <c r="I1551" s="8"/>
      <c r="J1551" s="2"/>
      <c r="K1551" s="555" t="s">
        <v>224</v>
      </c>
      <c r="L1551" s="556"/>
      <c r="M1551" s="3">
        <v>1</v>
      </c>
      <c r="N1551" s="213">
        <v>78</v>
      </c>
      <c r="O1551" s="214">
        <v>35</v>
      </c>
      <c r="P1551" s="214">
        <v>1</v>
      </c>
      <c r="Q1551" s="32">
        <f t="shared" ref="Q1551" si="4473">SUM(N1551:O1551)</f>
        <v>113</v>
      </c>
      <c r="R1551" s="33">
        <f t="shared" ref="R1551:R1554" si="4474">IF(AND(Q1551=G1551,Q1551&gt;1),0.5,IF(Q1551&gt;G1551,1,0))</f>
        <v>0</v>
      </c>
      <c r="S1551" s="8"/>
      <c r="U1551" s="195" t="s">
        <v>124</v>
      </c>
      <c r="V1551" s="195">
        <f t="shared" ref="V1551" si="4475">G1551</f>
        <v>126</v>
      </c>
      <c r="W1551" s="195">
        <f t="shared" ref="W1551" si="4476">G1552</f>
        <v>126</v>
      </c>
      <c r="X1551" s="195">
        <f t="shared" ref="X1551" si="4477">G1553</f>
        <v>140</v>
      </c>
      <c r="Y1551" s="195">
        <f t="shared" ref="Y1551" si="4478">G1554</f>
        <v>119</v>
      </c>
    </row>
    <row r="1552" spans="1:25" x14ac:dyDescent="0.25">
      <c r="A1552" s="557"/>
      <c r="B1552" s="558"/>
      <c r="C1552" s="4">
        <v>2</v>
      </c>
      <c r="D1552" s="215">
        <v>83</v>
      </c>
      <c r="E1552" s="216">
        <v>43</v>
      </c>
      <c r="F1552" s="216">
        <v>1</v>
      </c>
      <c r="G1552" s="34">
        <f t="shared" si="4471"/>
        <v>126</v>
      </c>
      <c r="H1552" s="35">
        <f t="shared" si="4472"/>
        <v>1</v>
      </c>
      <c r="I1552" s="8"/>
      <c r="J1552" s="2"/>
      <c r="K1552" s="557"/>
      <c r="L1552" s="558"/>
      <c r="M1552" s="4">
        <v>2</v>
      </c>
      <c r="N1552" s="215">
        <v>74</v>
      </c>
      <c r="O1552" s="216">
        <v>36</v>
      </c>
      <c r="P1552" s="216">
        <v>0</v>
      </c>
      <c r="Q1552" s="34">
        <f t="shared" ref="Q1552:Q1554" si="4479">SUM(N1552:O1552)</f>
        <v>110</v>
      </c>
      <c r="R1552" s="35">
        <f t="shared" si="4474"/>
        <v>0</v>
      </c>
      <c r="S1552" s="8"/>
      <c r="U1552" s="195" t="s">
        <v>125</v>
      </c>
      <c r="V1552" s="195">
        <f t="shared" ref="V1552" si="4480">G1556</f>
        <v>115</v>
      </c>
      <c r="W1552" s="195">
        <f t="shared" ref="W1552" si="4481">G1557</f>
        <v>105</v>
      </c>
      <c r="X1552" s="195">
        <f t="shared" ref="X1552" si="4482">G1558</f>
        <v>91</v>
      </c>
      <c r="Y1552" s="195">
        <f t="shared" ref="Y1552" si="4483">G1559</f>
        <v>111</v>
      </c>
    </row>
    <row r="1553" spans="1:25" ht="15.75" thickBot="1" x14ac:dyDescent="0.3">
      <c r="A1553" s="549" t="s">
        <v>232</v>
      </c>
      <c r="B1553" s="550"/>
      <c r="C1553" s="4">
        <v>3</v>
      </c>
      <c r="D1553" s="215">
        <v>95</v>
      </c>
      <c r="E1553" s="216">
        <v>45</v>
      </c>
      <c r="F1553" s="216">
        <v>1</v>
      </c>
      <c r="G1553" s="34">
        <f t="shared" si="4471"/>
        <v>140</v>
      </c>
      <c r="H1553" s="35">
        <f t="shared" si="4472"/>
        <v>1</v>
      </c>
      <c r="I1553" s="13">
        <f t="shared" ref="I1553" si="4484">H1555*1000+G1555</f>
        <v>3511</v>
      </c>
      <c r="J1553" s="2"/>
      <c r="K1553" s="549" t="s">
        <v>244</v>
      </c>
      <c r="L1553" s="550"/>
      <c r="M1553" s="4">
        <v>3</v>
      </c>
      <c r="N1553" s="215">
        <v>84</v>
      </c>
      <c r="O1553" s="216">
        <v>35</v>
      </c>
      <c r="P1553" s="216">
        <v>4</v>
      </c>
      <c r="Q1553" s="34">
        <f t="shared" si="4479"/>
        <v>119</v>
      </c>
      <c r="R1553" s="35">
        <f t="shared" si="4474"/>
        <v>0</v>
      </c>
      <c r="S1553" s="13">
        <f t="shared" ref="S1553" si="4485">R1555*1000+Q1555</f>
        <v>1464</v>
      </c>
      <c r="T1553" s="191"/>
      <c r="U1553" s="195" t="s">
        <v>126</v>
      </c>
      <c r="V1553" s="195">
        <f t="shared" ref="V1553" si="4486">Q1551</f>
        <v>113</v>
      </c>
      <c r="W1553" s="195">
        <f t="shared" ref="W1553" si="4487">Q1552</f>
        <v>110</v>
      </c>
      <c r="X1553" s="195">
        <f t="shared" ref="X1553" si="4488">Q1553</f>
        <v>119</v>
      </c>
      <c r="Y1553" s="195">
        <f t="shared" ref="Y1553" si="4489">Q1554</f>
        <v>122</v>
      </c>
    </row>
    <row r="1554" spans="1:25" x14ac:dyDescent="0.25">
      <c r="A1554" s="551"/>
      <c r="B1554" s="552"/>
      <c r="C1554" s="5">
        <v>4</v>
      </c>
      <c r="D1554" s="217">
        <v>75</v>
      </c>
      <c r="E1554" s="218">
        <v>44</v>
      </c>
      <c r="F1554" s="218">
        <v>2</v>
      </c>
      <c r="G1554" s="36">
        <f t="shared" si="4471"/>
        <v>119</v>
      </c>
      <c r="H1554" s="35">
        <f t="shared" si="4472"/>
        <v>0</v>
      </c>
      <c r="I1554" s="521">
        <f t="shared" ref="I1554" si="4490">IF(AND(I1553=S1553,I1553&gt;0.1),1,IF(I1553&gt;S1553,2,0))</f>
        <v>2</v>
      </c>
      <c r="J1554" s="2"/>
      <c r="K1554" s="551"/>
      <c r="L1554" s="552"/>
      <c r="M1554" s="5">
        <v>4</v>
      </c>
      <c r="N1554" s="217">
        <v>88</v>
      </c>
      <c r="O1554" s="218">
        <v>34</v>
      </c>
      <c r="P1554" s="218">
        <v>2</v>
      </c>
      <c r="Q1554" s="34">
        <f t="shared" si="4479"/>
        <v>122</v>
      </c>
      <c r="R1554" s="39">
        <f t="shared" si="4474"/>
        <v>1</v>
      </c>
      <c r="S1554" s="521">
        <f t="shared" ref="S1554" si="4491">IF(AND(S1553=I1553,S1553&gt;0.1),1,IF(S1553&gt;I1553,2,0))</f>
        <v>0</v>
      </c>
      <c r="T1554" s="191"/>
      <c r="U1554" s="195" t="s">
        <v>127</v>
      </c>
      <c r="V1554" s="195">
        <f t="shared" ref="V1554" si="4492">Q1556</f>
        <v>102</v>
      </c>
      <c r="W1554" s="195">
        <f t="shared" ref="W1554" si="4493">Q1557</f>
        <v>102</v>
      </c>
      <c r="X1554" s="195">
        <f t="shared" ref="X1554" si="4494">Q1558</f>
        <v>114</v>
      </c>
      <c r="Y1554" s="195">
        <f t="shared" ref="Y1554" si="4495">Q1559</f>
        <v>114</v>
      </c>
    </row>
    <row r="1555" spans="1:25" ht="16.5" thickBot="1" x14ac:dyDescent="0.3">
      <c r="A1555" s="529">
        <v>1</v>
      </c>
      <c r="B1555" s="530"/>
      <c r="C1555" s="26" t="s">
        <v>12</v>
      </c>
      <c r="D1555" s="122">
        <f t="shared" ref="D1555" si="4496">D1551+D1552+D1553+D1554</f>
        <v>345</v>
      </c>
      <c r="E1555" s="28">
        <f t="shared" ref="E1555:H1555" si="4497">SUM(E1551:E1554)</f>
        <v>166</v>
      </c>
      <c r="F1555" s="28">
        <f t="shared" si="4497"/>
        <v>5</v>
      </c>
      <c r="G1555" s="29">
        <f t="shared" si="4497"/>
        <v>511</v>
      </c>
      <c r="H1555" s="30">
        <f t="shared" si="4497"/>
        <v>3</v>
      </c>
      <c r="I1555" s="522">
        <f t="shared" ref="I1555" si="4498">IF(AND(G1555=N1555,G1555&gt;1),1,IF(G1555&gt;N1555,2,0))</f>
        <v>2</v>
      </c>
      <c r="J1555" s="2"/>
      <c r="K1555" s="529">
        <v>1</v>
      </c>
      <c r="L1555" s="530"/>
      <c r="M1555" s="26" t="s">
        <v>12</v>
      </c>
      <c r="N1555" s="31">
        <f t="shared" ref="N1555" si="4499">SUM(N1551:N1554)</f>
        <v>324</v>
      </c>
      <c r="O1555" s="31">
        <f t="shared" ref="O1555:R1555" si="4500">SUM(O1551:O1554)</f>
        <v>140</v>
      </c>
      <c r="P1555" s="31">
        <f t="shared" si="4500"/>
        <v>7</v>
      </c>
      <c r="Q1555" s="31">
        <f t="shared" si="4500"/>
        <v>464</v>
      </c>
      <c r="R1555" s="30">
        <f t="shared" si="4500"/>
        <v>1</v>
      </c>
      <c r="S1555" s="522">
        <f t="shared" ref="S1555" si="4501">IF(AND(Q1555=J1555,Q1555&gt;1),1,IF(Q1555&gt;J1555,2,0))</f>
        <v>2</v>
      </c>
      <c r="T1555" s="191"/>
    </row>
    <row r="1556" spans="1:25" x14ac:dyDescent="0.25">
      <c r="A1556" s="555" t="s">
        <v>210</v>
      </c>
      <c r="B1556" s="556"/>
      <c r="C1556" s="3">
        <v>1</v>
      </c>
      <c r="D1556" s="213">
        <v>79</v>
      </c>
      <c r="E1556" s="214">
        <v>36</v>
      </c>
      <c r="F1556" s="214">
        <v>2</v>
      </c>
      <c r="G1556" s="37">
        <f t="shared" ref="G1556" si="4502">SUM(D1556:E1556)</f>
        <v>115</v>
      </c>
      <c r="H1556" s="33">
        <f t="shared" ref="H1556:H1559" si="4503">IF(AND(G1556=Q1556,G1556&gt;1),0.5,IF(G1556&gt;Q1556,1,0))</f>
        <v>1</v>
      </c>
      <c r="I1556" s="8"/>
      <c r="J1556" s="2"/>
      <c r="K1556" s="555" t="s">
        <v>226</v>
      </c>
      <c r="L1556" s="556"/>
      <c r="M1556" s="3">
        <v>1</v>
      </c>
      <c r="N1556" s="213">
        <v>71</v>
      </c>
      <c r="O1556" s="214">
        <v>31</v>
      </c>
      <c r="P1556" s="214">
        <v>2</v>
      </c>
      <c r="Q1556" s="32">
        <f t="shared" ref="Q1556:Q1559" si="4504">N1556+O1556</f>
        <v>102</v>
      </c>
      <c r="R1556" s="33">
        <f t="shared" ref="R1556:R1559" si="4505">IF(AND(Q1556=G1556,Q1556&gt;1),0.5,IF(Q1556&gt;G1556,1,0))</f>
        <v>0</v>
      </c>
      <c r="S1556" s="8"/>
      <c r="T1556" s="191"/>
      <c r="U1556" s="200" t="s">
        <v>92</v>
      </c>
      <c r="V1556" s="201" t="s">
        <v>93</v>
      </c>
      <c r="W1556" s="200" t="s">
        <v>93</v>
      </c>
      <c r="X1556" s="201" t="s">
        <v>92</v>
      </c>
    </row>
    <row r="1557" spans="1:25" x14ac:dyDescent="0.25">
      <c r="A1557" s="557"/>
      <c r="B1557" s="558"/>
      <c r="C1557" s="4">
        <v>2</v>
      </c>
      <c r="D1557" s="215">
        <v>78</v>
      </c>
      <c r="E1557" s="216">
        <v>27</v>
      </c>
      <c r="F1557" s="216">
        <v>4</v>
      </c>
      <c r="G1557" s="34">
        <f t="shared" ref="G1557:G1559" si="4506">SUM(D1557:E1557)</f>
        <v>105</v>
      </c>
      <c r="H1557" s="35">
        <f t="shared" si="4503"/>
        <v>1</v>
      </c>
      <c r="I1557" s="8"/>
      <c r="J1557" s="2"/>
      <c r="K1557" s="557"/>
      <c r="L1557" s="558"/>
      <c r="M1557" s="4">
        <v>2</v>
      </c>
      <c r="N1557" s="215">
        <v>76</v>
      </c>
      <c r="O1557" s="216">
        <v>26</v>
      </c>
      <c r="P1557" s="216">
        <v>5</v>
      </c>
      <c r="Q1557" s="34">
        <f t="shared" si="4504"/>
        <v>102</v>
      </c>
      <c r="R1557" s="35">
        <f t="shared" si="4505"/>
        <v>0</v>
      </c>
      <c r="S1557" s="8"/>
      <c r="T1557" s="191"/>
      <c r="U1557" s="202">
        <f t="shared" ref="U1557" si="4507">I1562</f>
        <v>4</v>
      </c>
      <c r="V1557" s="203">
        <f t="shared" ref="V1557" si="4508">S1562</f>
        <v>2</v>
      </c>
      <c r="W1557" s="202">
        <f t="shared" ref="W1557" si="4509">S1562</f>
        <v>2</v>
      </c>
      <c r="X1557" s="203">
        <f t="shared" ref="X1557" si="4510">I1562</f>
        <v>4</v>
      </c>
    </row>
    <row r="1558" spans="1:25" ht="15.75" thickBot="1" x14ac:dyDescent="0.3">
      <c r="A1558" s="549" t="s">
        <v>233</v>
      </c>
      <c r="B1558" s="550"/>
      <c r="C1558" s="4">
        <v>3</v>
      </c>
      <c r="D1558" s="215">
        <v>83</v>
      </c>
      <c r="E1558" s="216">
        <v>8</v>
      </c>
      <c r="F1558" s="216">
        <v>11</v>
      </c>
      <c r="G1558" s="34">
        <f t="shared" si="4506"/>
        <v>91</v>
      </c>
      <c r="H1558" s="35">
        <f t="shared" si="4503"/>
        <v>0</v>
      </c>
      <c r="I1558" s="13">
        <f t="shared" ref="I1558" si="4511">H1560*1000+G1560</f>
        <v>2422</v>
      </c>
      <c r="J1558" s="2"/>
      <c r="K1558" s="549" t="s">
        <v>227</v>
      </c>
      <c r="L1558" s="550"/>
      <c r="M1558" s="4">
        <v>3</v>
      </c>
      <c r="N1558" s="215">
        <v>80</v>
      </c>
      <c r="O1558" s="216">
        <v>34</v>
      </c>
      <c r="P1558" s="216">
        <v>3</v>
      </c>
      <c r="Q1558" s="34">
        <f t="shared" si="4504"/>
        <v>114</v>
      </c>
      <c r="R1558" s="35">
        <f t="shared" si="4505"/>
        <v>1</v>
      </c>
      <c r="S1558" s="13">
        <f t="shared" ref="S1558" si="4512">R1560*1000+Q1560</f>
        <v>2432</v>
      </c>
      <c r="T1558" s="191"/>
      <c r="U1558" s="202">
        <f t="shared" ref="U1558" si="4513">H1562</f>
        <v>5</v>
      </c>
      <c r="V1558" s="203">
        <f t="shared" ref="V1558" si="4514">R1562</f>
        <v>3</v>
      </c>
      <c r="W1558" s="202">
        <f t="shared" ref="W1558" si="4515">R1562</f>
        <v>3</v>
      </c>
      <c r="X1558" s="203">
        <f t="shared" ref="X1558" si="4516">H1562</f>
        <v>5</v>
      </c>
    </row>
    <row r="1559" spans="1:25" x14ac:dyDescent="0.25">
      <c r="A1559" s="551"/>
      <c r="B1559" s="552"/>
      <c r="C1559" s="5">
        <v>4</v>
      </c>
      <c r="D1559" s="217">
        <v>75</v>
      </c>
      <c r="E1559" s="218">
        <v>36</v>
      </c>
      <c r="F1559" s="218">
        <v>4</v>
      </c>
      <c r="G1559" s="38">
        <f t="shared" si="4506"/>
        <v>111</v>
      </c>
      <c r="H1559" s="35">
        <f t="shared" si="4503"/>
        <v>0</v>
      </c>
      <c r="I1559" s="521">
        <f t="shared" ref="I1559" si="4517">IF(AND(I1558=S1558,I1558&gt;0.1),1,IF(I1558&gt;S1558,2,0))</f>
        <v>0</v>
      </c>
      <c r="J1559" s="2"/>
      <c r="K1559" s="551"/>
      <c r="L1559" s="552"/>
      <c r="M1559" s="5">
        <v>4</v>
      </c>
      <c r="N1559" s="217">
        <v>85</v>
      </c>
      <c r="O1559" s="218">
        <v>29</v>
      </c>
      <c r="P1559" s="218">
        <v>3</v>
      </c>
      <c r="Q1559" s="34">
        <f t="shared" si="4504"/>
        <v>114</v>
      </c>
      <c r="R1559" s="39">
        <f t="shared" si="4505"/>
        <v>1</v>
      </c>
      <c r="S1559" s="521">
        <f t="shared" ref="S1559" si="4518">IF(AND(S1558=I1558,S1558&gt;0.1),1,IF(S1558&gt;I1558,2,0))</f>
        <v>2</v>
      </c>
      <c r="T1559" s="191"/>
      <c r="U1559" s="204">
        <f t="shared" ref="U1559" si="4519">G1562</f>
        <v>933</v>
      </c>
      <c r="V1559" s="205">
        <f t="shared" ref="V1559" si="4520">Q1562</f>
        <v>896</v>
      </c>
      <c r="W1559" s="204">
        <f t="shared" ref="W1559" si="4521">Q1562</f>
        <v>896</v>
      </c>
      <c r="X1559" s="205">
        <f t="shared" ref="X1559" si="4522">G1562</f>
        <v>933</v>
      </c>
    </row>
    <row r="1560" spans="1:25" ht="16.5" thickBot="1" x14ac:dyDescent="0.3">
      <c r="A1560" s="529">
        <v>2</v>
      </c>
      <c r="B1560" s="530"/>
      <c r="C1560" s="26" t="s">
        <v>12</v>
      </c>
      <c r="D1560" s="31">
        <f t="shared" ref="D1560" si="4523">SUM(D1556:D1559)</f>
        <v>315</v>
      </c>
      <c r="E1560" s="31">
        <f t="shared" ref="E1560:H1560" si="4524">SUM(E1556:E1559)</f>
        <v>107</v>
      </c>
      <c r="F1560" s="31">
        <f t="shared" si="4524"/>
        <v>21</v>
      </c>
      <c r="G1560" s="31">
        <f t="shared" si="4524"/>
        <v>422</v>
      </c>
      <c r="H1560" s="30">
        <f t="shared" si="4524"/>
        <v>2</v>
      </c>
      <c r="I1560" s="522">
        <f t="shared" ref="I1560" si="4525">IF(AND(G1560=N1560,G1560&gt;1),1,IF(G1560&gt;N1560,2,0))</f>
        <v>2</v>
      </c>
      <c r="J1560" s="2"/>
      <c r="K1560" s="529">
        <v>2</v>
      </c>
      <c r="L1560" s="530"/>
      <c r="M1560" s="26" t="s">
        <v>12</v>
      </c>
      <c r="N1560" s="31">
        <f t="shared" ref="N1560" si="4526">SUM(N1556:N1559)</f>
        <v>312</v>
      </c>
      <c r="O1560" s="31">
        <f t="shared" ref="O1560:R1560" si="4527">SUM(O1556:O1559)</f>
        <v>120</v>
      </c>
      <c r="P1560" s="31">
        <f t="shared" si="4527"/>
        <v>13</v>
      </c>
      <c r="Q1560" s="40">
        <f t="shared" si="4527"/>
        <v>432</v>
      </c>
      <c r="R1560" s="30">
        <f t="shared" si="4527"/>
        <v>2</v>
      </c>
      <c r="S1560" s="522">
        <f t="shared" ref="S1560" si="4528">IF(AND(Q1560=X1560,Q1560&gt;1),1,IF(Q1560&gt;X1560,2,0))</f>
        <v>2</v>
      </c>
      <c r="T1560" s="191"/>
    </row>
    <row r="1561" spans="1:25" ht="15.75" thickBot="1" x14ac:dyDescent="0.3">
      <c r="A1561" s="7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191"/>
    </row>
    <row r="1562" spans="1:25" ht="21" thickBot="1" x14ac:dyDescent="0.3">
      <c r="A1562" s="17"/>
      <c r="B1562" s="18"/>
      <c r="C1562" s="19" t="s">
        <v>15</v>
      </c>
      <c r="D1562" s="20">
        <f t="shared" ref="D1562:H1562" si="4529">D1555+D1560</f>
        <v>660</v>
      </c>
      <c r="E1562" s="21">
        <f t="shared" si="4529"/>
        <v>273</v>
      </c>
      <c r="F1562" s="21">
        <f t="shared" si="4529"/>
        <v>26</v>
      </c>
      <c r="G1562" s="22">
        <f t="shared" si="4529"/>
        <v>933</v>
      </c>
      <c r="H1562" s="22">
        <f t="shared" si="4529"/>
        <v>5</v>
      </c>
      <c r="I1562" s="23">
        <f t="shared" ref="I1562" si="4530">I1554+I1559+J1562</f>
        <v>4</v>
      </c>
      <c r="J1562" s="206">
        <f t="shared" ref="J1562" si="4531">IF(AND(G1562=Q1562,G1562&gt;0.1),1,IF(G1562&gt;Q1562,2,0))</f>
        <v>2</v>
      </c>
      <c r="K1562" s="17"/>
      <c r="L1562" s="18"/>
      <c r="M1562" s="24" t="s">
        <v>15</v>
      </c>
      <c r="N1562" s="20">
        <f t="shared" ref="N1562:R1562" si="4532">N1555+N1560</f>
        <v>636</v>
      </c>
      <c r="O1562" s="21">
        <f t="shared" si="4532"/>
        <v>260</v>
      </c>
      <c r="P1562" s="21">
        <f t="shared" si="4532"/>
        <v>20</v>
      </c>
      <c r="Q1562" s="22">
        <f t="shared" si="4532"/>
        <v>896</v>
      </c>
      <c r="R1562" s="22">
        <f t="shared" si="4532"/>
        <v>3</v>
      </c>
      <c r="S1562" s="25">
        <f t="shared" ref="S1562" si="4533">S1554+S1559+T1562</f>
        <v>2</v>
      </c>
      <c r="T1562" s="206">
        <f t="shared" ref="T1562" si="4534">IF(AND(Q1562=G1562,Q1562&gt;0.1),1,IF(Q1562&gt;G1562,2,0))</f>
        <v>0</v>
      </c>
    </row>
    <row r="1563" spans="1:25" ht="15.75" thickBot="1" x14ac:dyDescent="0.3">
      <c r="A1563" s="7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191"/>
    </row>
    <row r="1564" spans="1:25" ht="21" thickBot="1" x14ac:dyDescent="0.3">
      <c r="A1564" s="109" t="s">
        <v>19</v>
      </c>
      <c r="B1564" s="9" t="s">
        <v>16</v>
      </c>
      <c r="C1564" s="515"/>
      <c r="D1564" s="515"/>
      <c r="E1564" s="515"/>
      <c r="F1564" s="10"/>
      <c r="G1564" s="516" t="s">
        <v>17</v>
      </c>
      <c r="H1564" s="516"/>
      <c r="I1564" s="23">
        <f t="shared" ref="I1564" si="4535">IF(AND(I1562=S1562,I1562&gt;0.1),1,IF(I1562&gt;S1562,2,0))</f>
        <v>2</v>
      </c>
      <c r="J1564" s="12"/>
      <c r="K1564" s="14" t="s">
        <v>19</v>
      </c>
      <c r="L1564" s="9" t="s">
        <v>20</v>
      </c>
      <c r="M1564" s="515"/>
      <c r="N1564" s="515"/>
      <c r="O1564" s="515"/>
      <c r="P1564" s="10"/>
      <c r="Q1564" s="516" t="s">
        <v>17</v>
      </c>
      <c r="R1564" s="516"/>
      <c r="S1564" s="23">
        <f t="shared" ref="S1564" si="4536">IF(AND(S1562=I1562,S1562&gt;0.1),1,IF(S1562&gt;I1562,2,0))</f>
        <v>0</v>
      </c>
      <c r="T1564" s="191"/>
    </row>
    <row r="1566" spans="1:25" ht="15.75" thickBot="1" x14ac:dyDescent="0.3"/>
    <row r="1567" spans="1:25" ht="23.25" x14ac:dyDescent="0.35">
      <c r="A1567" s="6"/>
      <c r="B1567" s="523" t="s">
        <v>18</v>
      </c>
      <c r="C1567" s="523"/>
      <c r="D1567" s="524" t="s">
        <v>0</v>
      </c>
      <c r="E1567" s="524"/>
      <c r="F1567" s="524"/>
      <c r="G1567" s="524"/>
      <c r="H1567" s="524"/>
      <c r="I1567" s="524"/>
      <c r="J1567" s="94">
        <v>72</v>
      </c>
      <c r="K1567" s="190" t="s">
        <v>1</v>
      </c>
      <c r="L1567" s="525" t="s">
        <v>21</v>
      </c>
      <c r="M1567" s="525"/>
      <c r="N1567" s="525"/>
      <c r="O1567" s="526" t="s">
        <v>2</v>
      </c>
      <c r="P1567" s="526"/>
      <c r="Q1567" s="527">
        <v>43263</v>
      </c>
      <c r="R1567" s="528"/>
      <c r="S1567" s="528"/>
      <c r="T1567" s="191"/>
    </row>
    <row r="1568" spans="1:25" ht="24" thickBot="1" x14ac:dyDescent="0.3">
      <c r="A1568" s="7"/>
      <c r="B1568" s="16"/>
      <c r="C1568" s="16"/>
      <c r="D1568" s="15"/>
      <c r="E1568" s="15"/>
      <c r="F1568" s="15"/>
      <c r="G1568" s="15"/>
      <c r="H1568" s="15"/>
      <c r="I1568" s="15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191"/>
    </row>
    <row r="1569" spans="1:25" ht="18.75" thickBot="1" x14ac:dyDescent="0.3">
      <c r="A1569" s="1" t="s">
        <v>3</v>
      </c>
      <c r="B1569" s="535" t="s">
        <v>143</v>
      </c>
      <c r="C1569" s="535"/>
      <c r="D1569" s="535"/>
      <c r="E1569" s="535"/>
      <c r="F1569" s="535"/>
      <c r="G1569" s="535"/>
      <c r="H1569" s="535"/>
      <c r="I1569" s="536"/>
      <c r="J1569" s="537">
        <f t="shared" ref="J1569" si="4537">G1585-Q1585</f>
        <v>28</v>
      </c>
      <c r="K1569" s="11" t="s">
        <v>4</v>
      </c>
      <c r="L1569" s="535" t="s">
        <v>140</v>
      </c>
      <c r="M1569" s="535"/>
      <c r="N1569" s="535"/>
      <c r="O1569" s="535"/>
      <c r="P1569" s="535"/>
      <c r="Q1569" s="535"/>
      <c r="R1569" s="535"/>
      <c r="S1569" s="536"/>
      <c r="T1569" s="191"/>
    </row>
    <row r="1570" spans="1:25" ht="15.75" thickBot="1" x14ac:dyDescent="0.3">
      <c r="A1570" s="7"/>
      <c r="B1570" s="2"/>
      <c r="C1570" s="2"/>
      <c r="D1570" s="2"/>
      <c r="E1570" s="2"/>
      <c r="F1570" s="2"/>
      <c r="G1570" s="2"/>
      <c r="H1570" s="2"/>
      <c r="I1570" s="2"/>
      <c r="J1570" s="538"/>
      <c r="K1570" s="2"/>
      <c r="L1570" s="2"/>
      <c r="M1570" s="2"/>
      <c r="N1570" s="2"/>
      <c r="O1570" s="2"/>
      <c r="P1570" s="2"/>
      <c r="Q1570" s="2"/>
      <c r="R1570" s="2"/>
      <c r="S1570" s="2"/>
      <c r="T1570" s="191"/>
    </row>
    <row r="1571" spans="1:25" x14ac:dyDescent="0.25">
      <c r="A1571" s="540" t="s">
        <v>5</v>
      </c>
      <c r="B1571" s="541"/>
      <c r="C1571" s="542" t="s">
        <v>6</v>
      </c>
      <c r="D1571" s="544" t="s">
        <v>7</v>
      </c>
      <c r="E1571" s="545"/>
      <c r="F1571" s="545"/>
      <c r="G1571" s="546"/>
      <c r="H1571" s="544" t="s">
        <v>8</v>
      </c>
      <c r="I1571" s="546"/>
      <c r="J1571" s="538"/>
      <c r="K1571" s="540" t="s">
        <v>5</v>
      </c>
      <c r="L1571" s="541"/>
      <c r="M1571" s="542" t="s">
        <v>6</v>
      </c>
      <c r="N1571" s="544" t="s">
        <v>7</v>
      </c>
      <c r="O1571" s="545"/>
      <c r="P1571" s="545"/>
      <c r="Q1571" s="546"/>
      <c r="R1571" s="544" t="s">
        <v>8</v>
      </c>
      <c r="S1571" s="546"/>
      <c r="T1571" s="191"/>
    </row>
    <row r="1572" spans="1:25" ht="15.75" thickBot="1" x14ac:dyDescent="0.3">
      <c r="A1572" s="547"/>
      <c r="B1572" s="548"/>
      <c r="C1572" s="543"/>
      <c r="D1572" s="110" t="s">
        <v>9</v>
      </c>
      <c r="E1572" s="111" t="s">
        <v>10</v>
      </c>
      <c r="F1572" s="111" t="s">
        <v>11</v>
      </c>
      <c r="G1572" s="112" t="s">
        <v>12</v>
      </c>
      <c r="H1572" s="113" t="s">
        <v>13</v>
      </c>
      <c r="I1572" s="114" t="s">
        <v>14</v>
      </c>
      <c r="J1572" s="539"/>
      <c r="K1572" s="547"/>
      <c r="L1572" s="548"/>
      <c r="M1572" s="543"/>
      <c r="N1572" s="110" t="s">
        <v>9</v>
      </c>
      <c r="O1572" s="111" t="s">
        <v>10</v>
      </c>
      <c r="P1572" s="111" t="s">
        <v>11</v>
      </c>
      <c r="Q1572" s="112" t="s">
        <v>12</v>
      </c>
      <c r="R1572" s="113" t="s">
        <v>13</v>
      </c>
      <c r="S1572" s="114" t="s">
        <v>14</v>
      </c>
      <c r="T1572" s="191"/>
    </row>
    <row r="1573" spans="1:25" ht="15.75" thickBot="1" x14ac:dyDescent="0.3">
      <c r="A1573" s="7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191"/>
    </row>
    <row r="1574" spans="1:25" x14ac:dyDescent="0.25">
      <c r="A1574" s="555" t="s">
        <v>212</v>
      </c>
      <c r="B1574" s="556"/>
      <c r="C1574" s="3">
        <v>1</v>
      </c>
      <c r="D1574" s="213">
        <v>91</v>
      </c>
      <c r="E1574" s="214">
        <v>24</v>
      </c>
      <c r="F1574" s="214">
        <v>4</v>
      </c>
      <c r="G1574" s="32">
        <f t="shared" ref="G1574:G1577" si="4538">D1574+E1574</f>
        <v>115</v>
      </c>
      <c r="H1574" s="33">
        <f t="shared" ref="H1574:H1577" si="4539">IF(AND(G1574=Q1574,G1574&gt;1),0.5,IF(G1574&gt;Q1574,1,0))</f>
        <v>1</v>
      </c>
      <c r="I1574" s="8"/>
      <c r="J1574" s="2"/>
      <c r="K1574" s="555" t="s">
        <v>222</v>
      </c>
      <c r="L1574" s="556"/>
      <c r="M1574" s="3">
        <v>1</v>
      </c>
      <c r="N1574" s="213">
        <v>86</v>
      </c>
      <c r="O1574" s="214">
        <v>27</v>
      </c>
      <c r="P1574" s="214">
        <v>5</v>
      </c>
      <c r="Q1574" s="32">
        <f t="shared" ref="Q1574" si="4540">SUM(N1574:O1574)</f>
        <v>113</v>
      </c>
      <c r="R1574" s="33">
        <f t="shared" ref="R1574:R1577" si="4541">IF(AND(Q1574=G1574,Q1574&gt;1),0.5,IF(Q1574&gt;G1574,1,0))</f>
        <v>0</v>
      </c>
      <c r="S1574" s="8"/>
      <c r="U1574" s="195" t="s">
        <v>124</v>
      </c>
      <c r="V1574" s="195">
        <f t="shared" ref="V1574" si="4542">G1574</f>
        <v>115</v>
      </c>
      <c r="W1574" s="195">
        <f t="shared" ref="W1574" si="4543">G1575</f>
        <v>120</v>
      </c>
      <c r="X1574" s="195">
        <f t="shared" ref="X1574" si="4544">G1576</f>
        <v>121</v>
      </c>
      <c r="Y1574" s="195">
        <f t="shared" ref="Y1574" si="4545">G1577</f>
        <v>135</v>
      </c>
    </row>
    <row r="1575" spans="1:25" x14ac:dyDescent="0.25">
      <c r="A1575" s="557"/>
      <c r="B1575" s="558"/>
      <c r="C1575" s="4">
        <v>2</v>
      </c>
      <c r="D1575" s="215">
        <v>86</v>
      </c>
      <c r="E1575" s="216">
        <v>34</v>
      </c>
      <c r="F1575" s="216">
        <v>2</v>
      </c>
      <c r="G1575" s="34">
        <f t="shared" si="4538"/>
        <v>120</v>
      </c>
      <c r="H1575" s="35">
        <f t="shared" si="4539"/>
        <v>1</v>
      </c>
      <c r="I1575" s="8"/>
      <c r="J1575" s="2"/>
      <c r="K1575" s="557"/>
      <c r="L1575" s="558"/>
      <c r="M1575" s="4">
        <v>2</v>
      </c>
      <c r="N1575" s="215">
        <v>78</v>
      </c>
      <c r="O1575" s="216">
        <v>26</v>
      </c>
      <c r="P1575" s="216">
        <v>3</v>
      </c>
      <c r="Q1575" s="34">
        <f t="shared" ref="Q1575:Q1577" si="4546">SUM(N1575:O1575)</f>
        <v>104</v>
      </c>
      <c r="R1575" s="35">
        <f t="shared" si="4541"/>
        <v>0</v>
      </c>
      <c r="S1575" s="8"/>
      <c r="U1575" s="195" t="s">
        <v>125</v>
      </c>
      <c r="V1575" s="195">
        <f t="shared" ref="V1575" si="4547">G1579</f>
        <v>123</v>
      </c>
      <c r="W1575" s="195">
        <f t="shared" ref="W1575" si="4548">G1580</f>
        <v>112</v>
      </c>
      <c r="X1575" s="195">
        <f t="shared" ref="X1575" si="4549">G1581</f>
        <v>109</v>
      </c>
      <c r="Y1575" s="195">
        <f t="shared" ref="Y1575" si="4550">G1582</f>
        <v>117</v>
      </c>
    </row>
    <row r="1576" spans="1:25" ht="15.75" thickBot="1" x14ac:dyDescent="0.3">
      <c r="A1576" s="549" t="s">
        <v>213</v>
      </c>
      <c r="B1576" s="550"/>
      <c r="C1576" s="4">
        <v>3</v>
      </c>
      <c r="D1576" s="215">
        <v>86</v>
      </c>
      <c r="E1576" s="216">
        <v>35</v>
      </c>
      <c r="F1576" s="216">
        <v>3</v>
      </c>
      <c r="G1576" s="34">
        <f t="shared" si="4538"/>
        <v>121</v>
      </c>
      <c r="H1576" s="35">
        <f t="shared" si="4539"/>
        <v>1</v>
      </c>
      <c r="I1576" s="13">
        <f t="shared" ref="I1576" si="4551">H1578*1000+G1578</f>
        <v>4491</v>
      </c>
      <c r="J1576" s="2"/>
      <c r="K1576" s="549" t="s">
        <v>223</v>
      </c>
      <c r="L1576" s="550"/>
      <c r="M1576" s="4">
        <v>3</v>
      </c>
      <c r="N1576" s="215">
        <v>83</v>
      </c>
      <c r="O1576" s="216">
        <v>25</v>
      </c>
      <c r="P1576" s="216">
        <v>4</v>
      </c>
      <c r="Q1576" s="34">
        <f t="shared" si="4546"/>
        <v>108</v>
      </c>
      <c r="R1576" s="35">
        <f t="shared" si="4541"/>
        <v>0</v>
      </c>
      <c r="S1576" s="13">
        <f t="shared" ref="S1576" si="4552">R1578*1000+Q1578</f>
        <v>440</v>
      </c>
      <c r="T1576" s="191"/>
      <c r="U1576" s="195" t="s">
        <v>126</v>
      </c>
      <c r="V1576" s="195">
        <f t="shared" ref="V1576" si="4553">Q1574</f>
        <v>113</v>
      </c>
      <c r="W1576" s="195">
        <f t="shared" ref="W1576" si="4554">Q1575</f>
        <v>104</v>
      </c>
      <c r="X1576" s="195">
        <f t="shared" ref="X1576" si="4555">Q1576</f>
        <v>108</v>
      </c>
      <c r="Y1576" s="195">
        <f t="shared" ref="Y1576" si="4556">Q1577</f>
        <v>115</v>
      </c>
    </row>
    <row r="1577" spans="1:25" x14ac:dyDescent="0.25">
      <c r="A1577" s="551"/>
      <c r="B1577" s="552"/>
      <c r="C1577" s="5">
        <v>4</v>
      </c>
      <c r="D1577" s="217">
        <v>92</v>
      </c>
      <c r="E1577" s="218">
        <v>43</v>
      </c>
      <c r="F1577" s="218">
        <v>4</v>
      </c>
      <c r="G1577" s="36">
        <f t="shared" si="4538"/>
        <v>135</v>
      </c>
      <c r="H1577" s="35">
        <f t="shared" si="4539"/>
        <v>1</v>
      </c>
      <c r="I1577" s="521">
        <f t="shared" ref="I1577" si="4557">IF(AND(I1576=S1576,I1576&gt;0.1),1,IF(I1576&gt;S1576,2,0))</f>
        <v>2</v>
      </c>
      <c r="J1577" s="2"/>
      <c r="K1577" s="551"/>
      <c r="L1577" s="552"/>
      <c r="M1577" s="5">
        <v>4</v>
      </c>
      <c r="N1577" s="217">
        <v>80</v>
      </c>
      <c r="O1577" s="218">
        <v>35</v>
      </c>
      <c r="P1577" s="218">
        <v>3</v>
      </c>
      <c r="Q1577" s="34">
        <f t="shared" si="4546"/>
        <v>115</v>
      </c>
      <c r="R1577" s="39">
        <f t="shared" si="4541"/>
        <v>0</v>
      </c>
      <c r="S1577" s="521">
        <f t="shared" ref="S1577" si="4558">IF(AND(S1576=I1576,S1576&gt;0.1),1,IF(S1576&gt;I1576,2,0))</f>
        <v>0</v>
      </c>
      <c r="T1577" s="191"/>
      <c r="U1577" s="195" t="s">
        <v>127</v>
      </c>
      <c r="V1577" s="195">
        <f t="shared" ref="V1577" si="4559">Q1579</f>
        <v>112</v>
      </c>
      <c r="W1577" s="195">
        <f t="shared" ref="W1577" si="4560">Q1580</f>
        <v>118</v>
      </c>
      <c r="X1577" s="195">
        <f t="shared" ref="X1577" si="4561">Q1581</f>
        <v>111</v>
      </c>
      <c r="Y1577" s="195">
        <f t="shared" ref="Y1577" si="4562">Q1582</f>
        <v>143</v>
      </c>
    </row>
    <row r="1578" spans="1:25" ht="16.5" thickBot="1" x14ac:dyDescent="0.3">
      <c r="A1578" s="553"/>
      <c r="B1578" s="554"/>
      <c r="C1578" s="221" t="s">
        <v>12</v>
      </c>
      <c r="D1578" s="222">
        <v>355</v>
      </c>
      <c r="E1578" s="223">
        <v>136</v>
      </c>
      <c r="F1578" s="223">
        <v>13</v>
      </c>
      <c r="G1578" s="29">
        <f t="shared" ref="G1578:H1578" si="4563">SUM(G1574:G1577)</f>
        <v>491</v>
      </c>
      <c r="H1578" s="30">
        <f t="shared" si="4563"/>
        <v>4</v>
      </c>
      <c r="I1578" s="522">
        <f t="shared" ref="I1578" si="4564">IF(AND(G1578=N1578,G1578&gt;1),1,IF(G1578&gt;N1578,2,0))</f>
        <v>2</v>
      </c>
      <c r="J1578" s="2"/>
      <c r="K1578" s="553"/>
      <c r="L1578" s="554"/>
      <c r="M1578" s="221" t="s">
        <v>12</v>
      </c>
      <c r="N1578" s="222">
        <v>327</v>
      </c>
      <c r="O1578" s="223">
        <v>113</v>
      </c>
      <c r="P1578" s="223">
        <v>15</v>
      </c>
      <c r="Q1578" s="31">
        <f t="shared" ref="Q1578:R1578" si="4565">SUM(Q1574:Q1577)</f>
        <v>440</v>
      </c>
      <c r="R1578" s="30">
        <f t="shared" si="4565"/>
        <v>0</v>
      </c>
      <c r="S1578" s="522">
        <f t="shared" ref="S1578" si="4566">IF(AND(Q1578=J1578,Q1578&gt;1),1,IF(Q1578&gt;J1578,2,0))</f>
        <v>2</v>
      </c>
      <c r="T1578" s="191"/>
    </row>
    <row r="1579" spans="1:25" x14ac:dyDescent="0.25">
      <c r="A1579" s="555" t="s">
        <v>214</v>
      </c>
      <c r="B1579" s="556"/>
      <c r="C1579" s="3">
        <v>1</v>
      </c>
      <c r="D1579" s="213">
        <v>93</v>
      </c>
      <c r="E1579" s="214">
        <v>30</v>
      </c>
      <c r="F1579" s="214">
        <v>2</v>
      </c>
      <c r="G1579" s="37">
        <f t="shared" ref="G1579" si="4567">SUM(D1579:E1579)</f>
        <v>123</v>
      </c>
      <c r="H1579" s="33">
        <f t="shared" ref="H1579:H1582" si="4568">IF(AND(G1579=Q1579,G1579&gt;1),0.5,IF(G1579&gt;Q1579,1,0))</f>
        <v>1</v>
      </c>
      <c r="I1579" s="8"/>
      <c r="J1579" s="2"/>
      <c r="K1579" s="555" t="s">
        <v>220</v>
      </c>
      <c r="L1579" s="556"/>
      <c r="M1579" s="3">
        <v>1</v>
      </c>
      <c r="N1579" s="213">
        <v>82</v>
      </c>
      <c r="O1579" s="214">
        <v>30</v>
      </c>
      <c r="P1579" s="214">
        <v>1</v>
      </c>
      <c r="Q1579" s="32">
        <f t="shared" ref="Q1579:Q1582" si="4569">N1579+O1579</f>
        <v>112</v>
      </c>
      <c r="R1579" s="33">
        <f t="shared" ref="R1579:R1582" si="4570">IF(AND(Q1579=G1579,Q1579&gt;1),0.5,IF(Q1579&gt;G1579,1,0))</f>
        <v>0</v>
      </c>
      <c r="S1579" s="8"/>
      <c r="T1579" s="191"/>
      <c r="U1579" s="200" t="s">
        <v>92</v>
      </c>
      <c r="V1579" s="201" t="s">
        <v>93</v>
      </c>
      <c r="W1579" s="200" t="s">
        <v>93</v>
      </c>
      <c r="X1579" s="201" t="s">
        <v>92</v>
      </c>
    </row>
    <row r="1580" spans="1:25" x14ac:dyDescent="0.25">
      <c r="A1580" s="557"/>
      <c r="B1580" s="558"/>
      <c r="C1580" s="4">
        <v>2</v>
      </c>
      <c r="D1580" s="215">
        <v>87</v>
      </c>
      <c r="E1580" s="216">
        <v>25</v>
      </c>
      <c r="F1580" s="216">
        <v>6</v>
      </c>
      <c r="G1580" s="34">
        <f t="shared" ref="G1580:G1582" si="4571">SUM(D1580:E1580)</f>
        <v>112</v>
      </c>
      <c r="H1580" s="35">
        <f t="shared" si="4568"/>
        <v>0</v>
      </c>
      <c r="I1580" s="8"/>
      <c r="J1580" s="2"/>
      <c r="K1580" s="557"/>
      <c r="L1580" s="558"/>
      <c r="M1580" s="4">
        <v>2</v>
      </c>
      <c r="N1580" s="215">
        <v>84</v>
      </c>
      <c r="O1580" s="216">
        <v>34</v>
      </c>
      <c r="P1580" s="216">
        <v>1</v>
      </c>
      <c r="Q1580" s="34">
        <f t="shared" si="4569"/>
        <v>118</v>
      </c>
      <c r="R1580" s="35">
        <f t="shared" si="4570"/>
        <v>1</v>
      </c>
      <c r="S1580" s="8"/>
      <c r="T1580" s="191"/>
      <c r="U1580" s="202">
        <f t="shared" ref="U1580" si="4572">I1585</f>
        <v>4</v>
      </c>
      <c r="V1580" s="203">
        <f t="shared" ref="V1580" si="4573">S1585</f>
        <v>2</v>
      </c>
      <c r="W1580" s="202">
        <f t="shared" ref="W1580" si="4574">S1585</f>
        <v>2</v>
      </c>
      <c r="X1580" s="203">
        <f t="shared" ref="X1580" si="4575">I1585</f>
        <v>4</v>
      </c>
    </row>
    <row r="1581" spans="1:25" ht="15.75" thickBot="1" x14ac:dyDescent="0.3">
      <c r="A1581" s="549" t="s">
        <v>215</v>
      </c>
      <c r="B1581" s="550"/>
      <c r="C1581" s="4">
        <v>3</v>
      </c>
      <c r="D1581" s="215">
        <v>82</v>
      </c>
      <c r="E1581" s="216">
        <v>27</v>
      </c>
      <c r="F1581" s="216">
        <v>6</v>
      </c>
      <c r="G1581" s="34">
        <f t="shared" si="4571"/>
        <v>109</v>
      </c>
      <c r="H1581" s="35">
        <f t="shared" si="4568"/>
        <v>0</v>
      </c>
      <c r="I1581" s="13">
        <f t="shared" ref="I1581" si="4576">H1583*1000+G1583</f>
        <v>1461</v>
      </c>
      <c r="J1581" s="2"/>
      <c r="K1581" s="549" t="s">
        <v>221</v>
      </c>
      <c r="L1581" s="550"/>
      <c r="M1581" s="4">
        <v>3</v>
      </c>
      <c r="N1581" s="215">
        <v>86</v>
      </c>
      <c r="O1581" s="216">
        <v>25</v>
      </c>
      <c r="P1581" s="216">
        <v>3</v>
      </c>
      <c r="Q1581" s="34">
        <f t="shared" si="4569"/>
        <v>111</v>
      </c>
      <c r="R1581" s="35">
        <f t="shared" si="4570"/>
        <v>1</v>
      </c>
      <c r="S1581" s="13">
        <f t="shared" ref="S1581" si="4577">R1583*1000+Q1583</f>
        <v>3484</v>
      </c>
      <c r="T1581" s="191"/>
      <c r="U1581" s="202">
        <f t="shared" ref="U1581" si="4578">H1585</f>
        <v>5</v>
      </c>
      <c r="V1581" s="203">
        <f t="shared" ref="V1581" si="4579">R1585</f>
        <v>3</v>
      </c>
      <c r="W1581" s="202">
        <f t="shared" ref="W1581" si="4580">R1585</f>
        <v>3</v>
      </c>
      <c r="X1581" s="203">
        <f t="shared" ref="X1581" si="4581">H1585</f>
        <v>5</v>
      </c>
    </row>
    <row r="1582" spans="1:25" x14ac:dyDescent="0.25">
      <c r="A1582" s="551"/>
      <c r="B1582" s="552"/>
      <c r="C1582" s="5">
        <v>4</v>
      </c>
      <c r="D1582" s="217">
        <v>82</v>
      </c>
      <c r="E1582" s="218">
        <v>35</v>
      </c>
      <c r="F1582" s="218">
        <v>3</v>
      </c>
      <c r="G1582" s="38">
        <f t="shared" si="4571"/>
        <v>117</v>
      </c>
      <c r="H1582" s="35">
        <f t="shared" si="4568"/>
        <v>0</v>
      </c>
      <c r="I1582" s="521">
        <f t="shared" ref="I1582" si="4582">IF(AND(I1581=S1581,I1581&gt;0.1),1,IF(I1581&gt;S1581,2,0))</f>
        <v>0</v>
      </c>
      <c r="J1582" s="2"/>
      <c r="K1582" s="551"/>
      <c r="L1582" s="552"/>
      <c r="M1582" s="5">
        <v>4</v>
      </c>
      <c r="N1582" s="217">
        <v>90</v>
      </c>
      <c r="O1582" s="218">
        <v>53</v>
      </c>
      <c r="P1582" s="218">
        <v>2</v>
      </c>
      <c r="Q1582" s="34">
        <f t="shared" si="4569"/>
        <v>143</v>
      </c>
      <c r="R1582" s="39">
        <f t="shared" si="4570"/>
        <v>1</v>
      </c>
      <c r="S1582" s="521">
        <f t="shared" ref="S1582" si="4583">IF(AND(S1581=I1581,S1581&gt;0.1),1,IF(S1581&gt;I1581,2,0))</f>
        <v>2</v>
      </c>
      <c r="T1582" s="191"/>
      <c r="U1582" s="204">
        <f t="shared" ref="U1582" si="4584">G1585</f>
        <v>952</v>
      </c>
      <c r="V1582" s="205">
        <f t="shared" ref="V1582" si="4585">Q1585</f>
        <v>924</v>
      </c>
      <c r="W1582" s="204">
        <f t="shared" ref="W1582" si="4586">Q1585</f>
        <v>924</v>
      </c>
      <c r="X1582" s="205">
        <f t="shared" ref="X1582" si="4587">G1585</f>
        <v>952</v>
      </c>
    </row>
    <row r="1583" spans="1:25" ht="16.5" thickBot="1" x14ac:dyDescent="0.3">
      <c r="A1583" s="553"/>
      <c r="B1583" s="554"/>
      <c r="C1583" s="221" t="s">
        <v>12</v>
      </c>
      <c r="D1583" s="222">
        <v>344</v>
      </c>
      <c r="E1583" s="223">
        <v>117</v>
      </c>
      <c r="F1583" s="223">
        <v>17</v>
      </c>
      <c r="G1583" s="31">
        <f t="shared" ref="G1583:H1583" si="4588">SUM(G1579:G1582)</f>
        <v>461</v>
      </c>
      <c r="H1583" s="30">
        <f t="shared" si="4588"/>
        <v>1</v>
      </c>
      <c r="I1583" s="522">
        <f t="shared" ref="I1583" si="4589">IF(AND(G1583=N1583,G1583&gt;1),1,IF(G1583&gt;N1583,2,0))</f>
        <v>2</v>
      </c>
      <c r="J1583" s="2"/>
      <c r="K1583" s="553"/>
      <c r="L1583" s="554"/>
      <c r="M1583" s="221" t="s">
        <v>12</v>
      </c>
      <c r="N1583" s="222">
        <v>342</v>
      </c>
      <c r="O1583" s="223">
        <v>142</v>
      </c>
      <c r="P1583" s="223">
        <v>7</v>
      </c>
      <c r="Q1583" s="40">
        <f t="shared" ref="Q1583:R1583" si="4590">SUM(Q1579:Q1582)</f>
        <v>484</v>
      </c>
      <c r="R1583" s="30">
        <f t="shared" si="4590"/>
        <v>3</v>
      </c>
      <c r="S1583" s="522">
        <f t="shared" ref="S1583" si="4591">IF(AND(Q1583=X1583,Q1583&gt;1),1,IF(Q1583&gt;X1583,2,0))</f>
        <v>2</v>
      </c>
      <c r="T1583" s="191"/>
    </row>
    <row r="1584" spans="1:25" ht="15.75" thickBot="1" x14ac:dyDescent="0.3">
      <c r="A1584" s="7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191"/>
    </row>
    <row r="1585" spans="1:25" ht="21" thickBot="1" x14ac:dyDescent="0.3">
      <c r="A1585" s="17"/>
      <c r="B1585" s="18"/>
      <c r="C1585" s="19" t="s">
        <v>15</v>
      </c>
      <c r="D1585" s="20">
        <f t="shared" ref="D1585:H1585" si="4592">D1578+D1583</f>
        <v>699</v>
      </c>
      <c r="E1585" s="21">
        <f t="shared" si="4592"/>
        <v>253</v>
      </c>
      <c r="F1585" s="21">
        <f t="shared" si="4592"/>
        <v>30</v>
      </c>
      <c r="G1585" s="22">
        <f t="shared" si="4592"/>
        <v>952</v>
      </c>
      <c r="H1585" s="22">
        <f t="shared" si="4592"/>
        <v>5</v>
      </c>
      <c r="I1585" s="23">
        <f t="shared" ref="I1585" si="4593">I1577+I1582+J1585</f>
        <v>4</v>
      </c>
      <c r="J1585" s="206">
        <f t="shared" ref="J1585" si="4594">IF(AND(G1585=Q1585,G1585&gt;0.1),1,IF(G1585&gt;Q1585,2,0))</f>
        <v>2</v>
      </c>
      <c r="K1585" s="17"/>
      <c r="L1585" s="18"/>
      <c r="M1585" s="24" t="s">
        <v>15</v>
      </c>
      <c r="N1585" s="20">
        <f t="shared" ref="N1585:R1585" si="4595">N1578+N1583</f>
        <v>669</v>
      </c>
      <c r="O1585" s="21">
        <f t="shared" si="4595"/>
        <v>255</v>
      </c>
      <c r="P1585" s="21">
        <f t="shared" si="4595"/>
        <v>22</v>
      </c>
      <c r="Q1585" s="22">
        <f t="shared" si="4595"/>
        <v>924</v>
      </c>
      <c r="R1585" s="22">
        <f t="shared" si="4595"/>
        <v>3</v>
      </c>
      <c r="S1585" s="25">
        <f t="shared" ref="S1585" si="4596">S1577+S1582+T1585</f>
        <v>2</v>
      </c>
      <c r="T1585" s="206">
        <f t="shared" ref="T1585" si="4597">IF(AND(Q1585=G1585,Q1585&gt;0.1),1,IF(Q1585&gt;G1585,2,0))</f>
        <v>0</v>
      </c>
    </row>
    <row r="1586" spans="1:25" ht="15.75" thickBot="1" x14ac:dyDescent="0.3">
      <c r="A1586" s="7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191"/>
    </row>
    <row r="1587" spans="1:25" ht="21" thickBot="1" x14ac:dyDescent="0.3">
      <c r="A1587" s="109" t="s">
        <v>19</v>
      </c>
      <c r="B1587" s="9" t="s">
        <v>16</v>
      </c>
      <c r="C1587" s="515"/>
      <c r="D1587" s="515"/>
      <c r="E1587" s="515"/>
      <c r="F1587" s="10"/>
      <c r="G1587" s="516" t="s">
        <v>17</v>
      </c>
      <c r="H1587" s="516"/>
      <c r="I1587" s="23">
        <f t="shared" ref="I1587" si="4598">IF(AND(I1585=S1585,I1585&gt;0.1),1,IF(I1585&gt;S1585,2,0))</f>
        <v>2</v>
      </c>
      <c r="J1587" s="12"/>
      <c r="K1587" s="14" t="s">
        <v>19</v>
      </c>
      <c r="L1587" s="9" t="s">
        <v>20</v>
      </c>
      <c r="M1587" s="515"/>
      <c r="N1587" s="515"/>
      <c r="O1587" s="515"/>
      <c r="P1587" s="10"/>
      <c r="Q1587" s="516" t="s">
        <v>17</v>
      </c>
      <c r="R1587" s="516"/>
      <c r="S1587" s="23">
        <f t="shared" ref="S1587" si="4599">IF(AND(S1585=I1585,S1585&gt;0.1),1,IF(S1585&gt;I1585,2,0))</f>
        <v>0</v>
      </c>
      <c r="T1587" s="191"/>
    </row>
    <row r="1588" spans="1:25" ht="23.25" x14ac:dyDescent="0.35">
      <c r="A1588" s="6"/>
      <c r="B1588" s="523" t="s">
        <v>18</v>
      </c>
      <c r="C1588" s="523"/>
      <c r="D1588" s="524" t="s">
        <v>0</v>
      </c>
      <c r="E1588" s="524"/>
      <c r="F1588" s="524"/>
      <c r="G1588" s="524"/>
      <c r="H1588" s="524"/>
      <c r="I1588" s="524"/>
      <c r="J1588" s="94">
        <v>73</v>
      </c>
      <c r="K1588" s="190" t="s">
        <v>1</v>
      </c>
      <c r="L1588" s="525" t="s">
        <v>21</v>
      </c>
      <c r="M1588" s="525"/>
      <c r="N1588" s="525"/>
      <c r="O1588" s="526" t="s">
        <v>2</v>
      </c>
      <c r="P1588" s="526"/>
      <c r="Q1588" s="527">
        <v>43230</v>
      </c>
      <c r="R1588" s="528"/>
      <c r="S1588" s="528"/>
      <c r="T1588" s="191"/>
    </row>
    <row r="1589" spans="1:25" ht="24" thickBot="1" x14ac:dyDescent="0.3">
      <c r="A1589" s="7"/>
      <c r="B1589" s="16"/>
      <c r="C1589" s="16"/>
      <c r="D1589" s="15"/>
      <c r="E1589" s="15"/>
      <c r="F1589" s="15"/>
      <c r="G1589" s="15"/>
      <c r="H1589" s="15"/>
      <c r="I1589" s="15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191"/>
    </row>
    <row r="1590" spans="1:25" ht="18.75" thickBot="1" x14ac:dyDescent="0.3">
      <c r="A1590" s="1" t="s">
        <v>3</v>
      </c>
      <c r="B1590" s="535" t="s">
        <v>185</v>
      </c>
      <c r="C1590" s="535"/>
      <c r="D1590" s="535"/>
      <c r="E1590" s="535"/>
      <c r="F1590" s="535"/>
      <c r="G1590" s="535"/>
      <c r="H1590" s="535"/>
      <c r="I1590" s="536"/>
      <c r="J1590" s="537">
        <f t="shared" ref="J1590" si="4600">G1606-Q1606</f>
        <v>-44</v>
      </c>
      <c r="K1590" s="11" t="s">
        <v>4</v>
      </c>
      <c r="L1590" s="535" t="s">
        <v>111</v>
      </c>
      <c r="M1590" s="535"/>
      <c r="N1590" s="535"/>
      <c r="O1590" s="535"/>
      <c r="P1590" s="535"/>
      <c r="Q1590" s="535"/>
      <c r="R1590" s="535"/>
      <c r="S1590" s="536"/>
      <c r="T1590" s="191"/>
    </row>
    <row r="1591" spans="1:25" ht="15.75" thickBot="1" x14ac:dyDescent="0.3">
      <c r="A1591" s="7"/>
      <c r="B1591" s="2"/>
      <c r="C1591" s="2"/>
      <c r="D1591" s="2"/>
      <c r="E1591" s="2"/>
      <c r="F1591" s="2"/>
      <c r="G1591" s="2"/>
      <c r="H1591" s="2"/>
      <c r="I1591" s="2"/>
      <c r="J1591" s="538"/>
      <c r="K1591" s="2"/>
      <c r="L1591" s="2"/>
      <c r="M1591" s="2"/>
      <c r="N1591" s="2"/>
      <c r="O1591" s="2"/>
      <c r="P1591" s="2"/>
      <c r="Q1591" s="2"/>
      <c r="R1591" s="2"/>
      <c r="S1591" s="2"/>
      <c r="T1591" s="191"/>
    </row>
    <row r="1592" spans="1:25" x14ac:dyDescent="0.25">
      <c r="A1592" s="540" t="s">
        <v>5</v>
      </c>
      <c r="B1592" s="541"/>
      <c r="C1592" s="542" t="s">
        <v>6</v>
      </c>
      <c r="D1592" s="544" t="s">
        <v>7</v>
      </c>
      <c r="E1592" s="545"/>
      <c r="F1592" s="545"/>
      <c r="G1592" s="546"/>
      <c r="H1592" s="544" t="s">
        <v>8</v>
      </c>
      <c r="I1592" s="546"/>
      <c r="J1592" s="538"/>
      <c r="K1592" s="540" t="s">
        <v>5</v>
      </c>
      <c r="L1592" s="541"/>
      <c r="M1592" s="542" t="s">
        <v>6</v>
      </c>
      <c r="N1592" s="544" t="s">
        <v>7</v>
      </c>
      <c r="O1592" s="545"/>
      <c r="P1592" s="545"/>
      <c r="Q1592" s="546"/>
      <c r="R1592" s="544" t="s">
        <v>8</v>
      </c>
      <c r="S1592" s="546"/>
      <c r="T1592" s="191"/>
    </row>
    <row r="1593" spans="1:25" ht="15.75" thickBot="1" x14ac:dyDescent="0.3">
      <c r="A1593" s="547"/>
      <c r="B1593" s="548"/>
      <c r="C1593" s="543"/>
      <c r="D1593" s="110" t="s">
        <v>9</v>
      </c>
      <c r="E1593" s="111" t="s">
        <v>10</v>
      </c>
      <c r="F1593" s="111" t="s">
        <v>11</v>
      </c>
      <c r="G1593" s="112" t="s">
        <v>12</v>
      </c>
      <c r="H1593" s="113" t="s">
        <v>13</v>
      </c>
      <c r="I1593" s="114" t="s">
        <v>14</v>
      </c>
      <c r="J1593" s="539"/>
      <c r="K1593" s="547"/>
      <c r="L1593" s="548"/>
      <c r="M1593" s="543"/>
      <c r="N1593" s="110" t="s">
        <v>9</v>
      </c>
      <c r="O1593" s="111" t="s">
        <v>10</v>
      </c>
      <c r="P1593" s="111" t="s">
        <v>11</v>
      </c>
      <c r="Q1593" s="112" t="s">
        <v>12</v>
      </c>
      <c r="R1593" s="113" t="s">
        <v>13</v>
      </c>
      <c r="S1593" s="114" t="s">
        <v>14</v>
      </c>
      <c r="T1593" s="191"/>
    </row>
    <row r="1594" spans="1:25" ht="15.75" thickBot="1" x14ac:dyDescent="0.3">
      <c r="A1594" s="7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191"/>
    </row>
    <row r="1595" spans="1:25" x14ac:dyDescent="0.25">
      <c r="A1595" s="555" t="s">
        <v>216</v>
      </c>
      <c r="B1595" s="556"/>
      <c r="C1595" s="3">
        <v>1</v>
      </c>
      <c r="D1595" s="213">
        <v>90</v>
      </c>
      <c r="E1595" s="214">
        <v>40</v>
      </c>
      <c r="F1595" s="214">
        <v>1</v>
      </c>
      <c r="G1595" s="32">
        <f t="shared" ref="G1595:G1598" si="4601">D1595+E1595</f>
        <v>130</v>
      </c>
      <c r="H1595" s="33">
        <f t="shared" ref="H1595:H1598" si="4602">IF(AND(G1595=Q1595,G1595&gt;1),0.5,IF(G1595&gt;Q1595,1,0))</f>
        <v>1</v>
      </c>
      <c r="I1595" s="8"/>
      <c r="J1595" s="2"/>
      <c r="K1595" s="555" t="s">
        <v>204</v>
      </c>
      <c r="L1595" s="556"/>
      <c r="M1595" s="3">
        <v>1</v>
      </c>
      <c r="N1595" s="213">
        <v>83</v>
      </c>
      <c r="O1595" s="214">
        <v>35</v>
      </c>
      <c r="P1595" s="214">
        <v>0</v>
      </c>
      <c r="Q1595" s="32">
        <f t="shared" ref="Q1595" si="4603">SUM(N1595:O1595)</f>
        <v>118</v>
      </c>
      <c r="R1595" s="33">
        <f t="shared" ref="R1595:R1598" si="4604">IF(AND(Q1595=G1595,Q1595&gt;1),0.5,IF(Q1595&gt;G1595,1,0))</f>
        <v>0</v>
      </c>
      <c r="S1595" s="8"/>
      <c r="U1595" s="195" t="s">
        <v>124</v>
      </c>
      <c r="V1595" s="195">
        <f t="shared" ref="V1595" si="4605">G1595</f>
        <v>130</v>
      </c>
      <c r="W1595" s="195">
        <f t="shared" ref="W1595" si="4606">G1596</f>
        <v>119</v>
      </c>
      <c r="X1595" s="195">
        <f t="shared" ref="X1595" si="4607">G1597</f>
        <v>126</v>
      </c>
      <c r="Y1595" s="195">
        <f t="shared" ref="Y1595" si="4608">G1598</f>
        <v>124</v>
      </c>
    </row>
    <row r="1596" spans="1:25" x14ac:dyDescent="0.25">
      <c r="A1596" s="557"/>
      <c r="B1596" s="558"/>
      <c r="C1596" s="4">
        <v>2</v>
      </c>
      <c r="D1596" s="215">
        <v>86</v>
      </c>
      <c r="E1596" s="216">
        <v>33</v>
      </c>
      <c r="F1596" s="216">
        <v>1</v>
      </c>
      <c r="G1596" s="34">
        <f t="shared" si="4601"/>
        <v>119</v>
      </c>
      <c r="H1596" s="35">
        <f t="shared" si="4602"/>
        <v>0</v>
      </c>
      <c r="I1596" s="8"/>
      <c r="J1596" s="2"/>
      <c r="K1596" s="557"/>
      <c r="L1596" s="558"/>
      <c r="M1596" s="4">
        <v>2</v>
      </c>
      <c r="N1596" s="215">
        <v>86</v>
      </c>
      <c r="O1596" s="216">
        <v>35</v>
      </c>
      <c r="P1596" s="216">
        <v>2</v>
      </c>
      <c r="Q1596" s="34">
        <f t="shared" ref="Q1596:Q1598" si="4609">SUM(N1596:O1596)</f>
        <v>121</v>
      </c>
      <c r="R1596" s="35">
        <f t="shared" si="4604"/>
        <v>1</v>
      </c>
      <c r="S1596" s="8"/>
      <c r="U1596" s="195" t="s">
        <v>125</v>
      </c>
      <c r="V1596" s="195">
        <f t="shared" ref="V1596" si="4610">G1600</f>
        <v>118</v>
      </c>
      <c r="W1596" s="195">
        <f t="shared" ref="W1596" si="4611">G1601</f>
        <v>138</v>
      </c>
      <c r="X1596" s="195">
        <f t="shared" ref="X1596" si="4612">G1602</f>
        <v>116</v>
      </c>
      <c r="Y1596" s="195">
        <f t="shared" ref="Y1596" si="4613">G1603</f>
        <v>112</v>
      </c>
    </row>
    <row r="1597" spans="1:25" ht="15.75" thickBot="1" x14ac:dyDescent="0.3">
      <c r="A1597" s="549" t="s">
        <v>217</v>
      </c>
      <c r="B1597" s="550"/>
      <c r="C1597" s="4">
        <v>3</v>
      </c>
      <c r="D1597" s="215">
        <v>91</v>
      </c>
      <c r="E1597" s="216">
        <v>35</v>
      </c>
      <c r="F1597" s="216">
        <v>0</v>
      </c>
      <c r="G1597" s="34">
        <f t="shared" si="4601"/>
        <v>126</v>
      </c>
      <c r="H1597" s="35">
        <f t="shared" si="4602"/>
        <v>0.5</v>
      </c>
      <c r="I1597" s="13">
        <f t="shared" ref="I1597" si="4614">H1599*1000+G1599</f>
        <v>1999</v>
      </c>
      <c r="J1597" s="2"/>
      <c r="K1597" s="549" t="s">
        <v>205</v>
      </c>
      <c r="L1597" s="550"/>
      <c r="M1597" s="4">
        <v>3</v>
      </c>
      <c r="N1597" s="215">
        <v>84</v>
      </c>
      <c r="O1597" s="216">
        <v>42</v>
      </c>
      <c r="P1597" s="216">
        <v>1</v>
      </c>
      <c r="Q1597" s="34">
        <f t="shared" si="4609"/>
        <v>126</v>
      </c>
      <c r="R1597" s="35">
        <f t="shared" si="4604"/>
        <v>0.5</v>
      </c>
      <c r="S1597" s="13">
        <f t="shared" ref="S1597" si="4615">R1599*1000+Q1599</f>
        <v>3004</v>
      </c>
      <c r="T1597" s="191"/>
      <c r="U1597" s="195" t="s">
        <v>126</v>
      </c>
      <c r="V1597" s="195">
        <f t="shared" ref="V1597" si="4616">Q1595</f>
        <v>118</v>
      </c>
      <c r="W1597" s="195">
        <f t="shared" ref="W1597" si="4617">Q1596</f>
        <v>121</v>
      </c>
      <c r="X1597" s="195">
        <f t="shared" ref="X1597" si="4618">Q1597</f>
        <v>126</v>
      </c>
      <c r="Y1597" s="195">
        <f t="shared" ref="Y1597" si="4619">Q1598</f>
        <v>139</v>
      </c>
    </row>
    <row r="1598" spans="1:25" x14ac:dyDescent="0.25">
      <c r="A1598" s="551"/>
      <c r="B1598" s="552"/>
      <c r="C1598" s="5">
        <v>4</v>
      </c>
      <c r="D1598" s="217">
        <v>79</v>
      </c>
      <c r="E1598" s="218">
        <v>45</v>
      </c>
      <c r="F1598" s="218">
        <v>0</v>
      </c>
      <c r="G1598" s="36">
        <f t="shared" si="4601"/>
        <v>124</v>
      </c>
      <c r="H1598" s="35">
        <f t="shared" si="4602"/>
        <v>0</v>
      </c>
      <c r="I1598" s="521">
        <f t="shared" ref="I1598" si="4620">IF(AND(I1597=S1597,I1597&gt;0.1),1,IF(I1597&gt;S1597,2,0))</f>
        <v>0</v>
      </c>
      <c r="J1598" s="2"/>
      <c r="K1598" s="551"/>
      <c r="L1598" s="552"/>
      <c r="M1598" s="5">
        <v>4</v>
      </c>
      <c r="N1598" s="217">
        <v>85</v>
      </c>
      <c r="O1598" s="218">
        <v>54</v>
      </c>
      <c r="P1598" s="218">
        <v>1</v>
      </c>
      <c r="Q1598" s="34">
        <f t="shared" si="4609"/>
        <v>139</v>
      </c>
      <c r="R1598" s="39">
        <f t="shared" si="4604"/>
        <v>1</v>
      </c>
      <c r="S1598" s="521">
        <f t="shared" ref="S1598" si="4621">IF(AND(S1597=I1597,S1597&gt;0.1),1,IF(S1597&gt;I1597,2,0))</f>
        <v>2</v>
      </c>
      <c r="T1598" s="191"/>
      <c r="U1598" s="195" t="s">
        <v>127</v>
      </c>
      <c r="V1598" s="195">
        <f t="shared" ref="V1598" si="4622">Q1600</f>
        <v>124</v>
      </c>
      <c r="W1598" s="195">
        <f t="shared" ref="W1598" si="4623">Q1601</f>
        <v>143</v>
      </c>
      <c r="X1598" s="195">
        <f t="shared" ref="X1598" si="4624">Q1602</f>
        <v>124</v>
      </c>
      <c r="Y1598" s="195">
        <f t="shared" ref="Y1598" si="4625">Q1603</f>
        <v>132</v>
      </c>
    </row>
    <row r="1599" spans="1:25" ht="16.5" thickBot="1" x14ac:dyDescent="0.3">
      <c r="A1599" s="529">
        <v>1</v>
      </c>
      <c r="B1599" s="530"/>
      <c r="C1599" s="26" t="s">
        <v>12</v>
      </c>
      <c r="D1599" s="122">
        <f t="shared" ref="D1599" si="4626">D1595+D1596+D1597+D1598</f>
        <v>346</v>
      </c>
      <c r="E1599" s="28">
        <f t="shared" ref="E1599:H1599" si="4627">SUM(E1595:E1598)</f>
        <v>153</v>
      </c>
      <c r="F1599" s="28">
        <f t="shared" si="4627"/>
        <v>2</v>
      </c>
      <c r="G1599" s="29">
        <f t="shared" si="4627"/>
        <v>499</v>
      </c>
      <c r="H1599" s="30">
        <f t="shared" si="4627"/>
        <v>1.5</v>
      </c>
      <c r="I1599" s="522">
        <f t="shared" ref="I1599" si="4628">IF(AND(G1599=N1599,G1599&gt;1),1,IF(G1599&gt;N1599,2,0))</f>
        <v>2</v>
      </c>
      <c r="J1599" s="2"/>
      <c r="K1599" s="529">
        <v>1</v>
      </c>
      <c r="L1599" s="530"/>
      <c r="M1599" s="26" t="s">
        <v>12</v>
      </c>
      <c r="N1599" s="31">
        <f t="shared" ref="N1599" si="4629">SUM(N1595:N1598)</f>
        <v>338</v>
      </c>
      <c r="O1599" s="31">
        <f t="shared" ref="O1599:R1599" si="4630">SUM(O1595:O1598)</f>
        <v>166</v>
      </c>
      <c r="P1599" s="31">
        <f t="shared" si="4630"/>
        <v>4</v>
      </c>
      <c r="Q1599" s="31">
        <f t="shared" si="4630"/>
        <v>504</v>
      </c>
      <c r="R1599" s="30">
        <f t="shared" si="4630"/>
        <v>2.5</v>
      </c>
      <c r="S1599" s="522">
        <f t="shared" ref="S1599" si="4631">IF(AND(Q1599=J1599,Q1599&gt;1),1,IF(Q1599&gt;J1599,2,0))</f>
        <v>2</v>
      </c>
      <c r="T1599" s="191"/>
    </row>
    <row r="1600" spans="1:25" x14ac:dyDescent="0.25">
      <c r="A1600" s="555" t="s">
        <v>218</v>
      </c>
      <c r="B1600" s="556"/>
      <c r="C1600" s="3">
        <v>1</v>
      </c>
      <c r="D1600" s="213">
        <v>83</v>
      </c>
      <c r="E1600" s="214">
        <v>35</v>
      </c>
      <c r="F1600" s="214">
        <v>5</v>
      </c>
      <c r="G1600" s="37">
        <f t="shared" ref="G1600" si="4632">SUM(D1600:E1600)</f>
        <v>118</v>
      </c>
      <c r="H1600" s="33">
        <f t="shared" ref="H1600:H1603" si="4633">IF(AND(G1600=Q1600,G1600&gt;1),0.5,IF(G1600&gt;Q1600,1,0))</f>
        <v>0</v>
      </c>
      <c r="I1600" s="8"/>
      <c r="J1600" s="2"/>
      <c r="K1600" s="555" t="s">
        <v>206</v>
      </c>
      <c r="L1600" s="556"/>
      <c r="M1600" s="3">
        <v>1</v>
      </c>
      <c r="N1600" s="213">
        <v>83</v>
      </c>
      <c r="O1600" s="214">
        <v>41</v>
      </c>
      <c r="P1600" s="214">
        <v>0</v>
      </c>
      <c r="Q1600" s="32">
        <f t="shared" ref="Q1600:Q1603" si="4634">N1600+O1600</f>
        <v>124</v>
      </c>
      <c r="R1600" s="33">
        <f t="shared" ref="R1600:R1603" si="4635">IF(AND(Q1600=G1600,Q1600&gt;1),0.5,IF(Q1600&gt;G1600,1,0))</f>
        <v>1</v>
      </c>
      <c r="S1600" s="8"/>
      <c r="T1600" s="191"/>
      <c r="U1600" s="200" t="s">
        <v>92</v>
      </c>
      <c r="V1600" s="201" t="s">
        <v>93</v>
      </c>
      <c r="W1600" s="200" t="s">
        <v>93</v>
      </c>
      <c r="X1600" s="201" t="s">
        <v>92</v>
      </c>
    </row>
    <row r="1601" spans="1:24" x14ac:dyDescent="0.25">
      <c r="A1601" s="557"/>
      <c r="B1601" s="558"/>
      <c r="C1601" s="4">
        <v>2</v>
      </c>
      <c r="D1601" s="215">
        <v>93</v>
      </c>
      <c r="E1601" s="216">
        <v>45</v>
      </c>
      <c r="F1601" s="216">
        <v>1</v>
      </c>
      <c r="G1601" s="34">
        <f t="shared" ref="G1601:G1603" si="4636">SUM(D1601:E1601)</f>
        <v>138</v>
      </c>
      <c r="H1601" s="35">
        <f t="shared" si="4633"/>
        <v>0</v>
      </c>
      <c r="I1601" s="8"/>
      <c r="J1601" s="2"/>
      <c r="K1601" s="557"/>
      <c r="L1601" s="558"/>
      <c r="M1601" s="4">
        <v>2</v>
      </c>
      <c r="N1601" s="215">
        <v>89</v>
      </c>
      <c r="O1601" s="216">
        <v>54</v>
      </c>
      <c r="P1601" s="216">
        <v>0</v>
      </c>
      <c r="Q1601" s="34">
        <f t="shared" si="4634"/>
        <v>143</v>
      </c>
      <c r="R1601" s="35">
        <f t="shared" si="4635"/>
        <v>1</v>
      </c>
      <c r="S1601" s="8"/>
      <c r="T1601" s="191"/>
      <c r="U1601" s="202">
        <f t="shared" ref="U1601" si="4637">I1606</f>
        <v>0</v>
      </c>
      <c r="V1601" s="203">
        <f t="shared" ref="V1601" si="4638">S1606</f>
        <v>6</v>
      </c>
      <c r="W1601" s="202">
        <f t="shared" ref="W1601" si="4639">S1606</f>
        <v>6</v>
      </c>
      <c r="X1601" s="203">
        <f t="shared" ref="X1601" si="4640">I1606</f>
        <v>0</v>
      </c>
    </row>
    <row r="1602" spans="1:24" ht="15.75" thickBot="1" x14ac:dyDescent="0.3">
      <c r="A1602" s="549" t="s">
        <v>219</v>
      </c>
      <c r="B1602" s="550"/>
      <c r="C1602" s="4">
        <v>3</v>
      </c>
      <c r="D1602" s="215">
        <v>81</v>
      </c>
      <c r="E1602" s="216">
        <v>35</v>
      </c>
      <c r="F1602" s="216">
        <v>3</v>
      </c>
      <c r="G1602" s="34">
        <f t="shared" si="4636"/>
        <v>116</v>
      </c>
      <c r="H1602" s="35">
        <f t="shared" si="4633"/>
        <v>0</v>
      </c>
      <c r="I1602" s="13">
        <f t="shared" ref="I1602" si="4641">H1604*1000+G1604</f>
        <v>484</v>
      </c>
      <c r="J1602" s="2"/>
      <c r="K1602" s="549" t="s">
        <v>207</v>
      </c>
      <c r="L1602" s="550"/>
      <c r="M1602" s="4">
        <v>3</v>
      </c>
      <c r="N1602" s="215">
        <v>89</v>
      </c>
      <c r="O1602" s="216">
        <v>35</v>
      </c>
      <c r="P1602" s="216">
        <v>0</v>
      </c>
      <c r="Q1602" s="34">
        <f t="shared" si="4634"/>
        <v>124</v>
      </c>
      <c r="R1602" s="35">
        <f t="shared" si="4635"/>
        <v>1</v>
      </c>
      <c r="S1602" s="13">
        <f t="shared" ref="S1602" si="4642">R1604*1000+Q1604</f>
        <v>4523</v>
      </c>
      <c r="T1602" s="191"/>
      <c r="U1602" s="202">
        <f t="shared" ref="U1602" si="4643">H1606</f>
        <v>1.5</v>
      </c>
      <c r="V1602" s="203">
        <f t="shared" ref="V1602" si="4644">R1606</f>
        <v>6.5</v>
      </c>
      <c r="W1602" s="202">
        <f t="shared" ref="W1602" si="4645">R1606</f>
        <v>6.5</v>
      </c>
      <c r="X1602" s="203">
        <f t="shared" ref="X1602" si="4646">H1606</f>
        <v>1.5</v>
      </c>
    </row>
    <row r="1603" spans="1:24" x14ac:dyDescent="0.25">
      <c r="A1603" s="551"/>
      <c r="B1603" s="552"/>
      <c r="C1603" s="5">
        <v>4</v>
      </c>
      <c r="D1603" s="217">
        <v>79</v>
      </c>
      <c r="E1603" s="218">
        <v>33</v>
      </c>
      <c r="F1603" s="218">
        <v>1</v>
      </c>
      <c r="G1603" s="38">
        <f t="shared" si="4636"/>
        <v>112</v>
      </c>
      <c r="H1603" s="35">
        <f t="shared" si="4633"/>
        <v>0</v>
      </c>
      <c r="I1603" s="521">
        <f t="shared" ref="I1603" si="4647">IF(AND(I1602=S1602,I1602&gt;0.1),1,IF(I1602&gt;S1602,2,0))</f>
        <v>0</v>
      </c>
      <c r="J1603" s="2"/>
      <c r="K1603" s="551"/>
      <c r="L1603" s="552"/>
      <c r="M1603" s="5">
        <v>4</v>
      </c>
      <c r="N1603" s="217">
        <v>87</v>
      </c>
      <c r="O1603" s="218">
        <v>45</v>
      </c>
      <c r="P1603" s="218">
        <v>1</v>
      </c>
      <c r="Q1603" s="34">
        <f t="shared" si="4634"/>
        <v>132</v>
      </c>
      <c r="R1603" s="39">
        <f t="shared" si="4635"/>
        <v>1</v>
      </c>
      <c r="S1603" s="521">
        <f t="shared" ref="S1603" si="4648">IF(AND(S1602=I1602,S1602&gt;0.1),1,IF(S1602&gt;I1602,2,0))</f>
        <v>2</v>
      </c>
      <c r="T1603" s="191"/>
      <c r="U1603" s="204">
        <f t="shared" ref="U1603" si="4649">G1606</f>
        <v>983</v>
      </c>
      <c r="V1603" s="205">
        <f t="shared" ref="V1603" si="4650">Q1606</f>
        <v>1027</v>
      </c>
      <c r="W1603" s="204">
        <f t="shared" ref="W1603" si="4651">Q1606</f>
        <v>1027</v>
      </c>
      <c r="X1603" s="205">
        <f t="shared" ref="X1603" si="4652">G1606</f>
        <v>983</v>
      </c>
    </row>
    <row r="1604" spans="1:24" ht="16.5" thickBot="1" x14ac:dyDescent="0.3">
      <c r="A1604" s="529">
        <v>2</v>
      </c>
      <c r="B1604" s="530"/>
      <c r="C1604" s="26" t="s">
        <v>12</v>
      </c>
      <c r="D1604" s="31">
        <f t="shared" ref="D1604" si="4653">SUM(D1600:D1603)</f>
        <v>336</v>
      </c>
      <c r="E1604" s="31">
        <f t="shared" ref="E1604:H1604" si="4654">SUM(E1600:E1603)</f>
        <v>148</v>
      </c>
      <c r="F1604" s="31">
        <f t="shared" si="4654"/>
        <v>10</v>
      </c>
      <c r="G1604" s="31">
        <f t="shared" si="4654"/>
        <v>484</v>
      </c>
      <c r="H1604" s="30">
        <f t="shared" si="4654"/>
        <v>0</v>
      </c>
      <c r="I1604" s="522">
        <f t="shared" ref="I1604" si="4655">IF(AND(G1604=N1604,G1604&gt;1),1,IF(G1604&gt;N1604,2,0))</f>
        <v>2</v>
      </c>
      <c r="J1604" s="2"/>
      <c r="K1604" s="529">
        <v>2</v>
      </c>
      <c r="L1604" s="530"/>
      <c r="M1604" s="26" t="s">
        <v>12</v>
      </c>
      <c r="N1604" s="31">
        <f t="shared" ref="N1604" si="4656">SUM(N1600:N1603)</f>
        <v>348</v>
      </c>
      <c r="O1604" s="31">
        <f t="shared" ref="O1604:R1604" si="4657">SUM(O1600:O1603)</f>
        <v>175</v>
      </c>
      <c r="P1604" s="31">
        <f t="shared" si="4657"/>
        <v>1</v>
      </c>
      <c r="Q1604" s="40">
        <f t="shared" si="4657"/>
        <v>523</v>
      </c>
      <c r="R1604" s="30">
        <f t="shared" si="4657"/>
        <v>4</v>
      </c>
      <c r="S1604" s="522">
        <f t="shared" ref="S1604" si="4658">IF(AND(Q1604=X1604,Q1604&gt;1),1,IF(Q1604&gt;X1604,2,0))</f>
        <v>2</v>
      </c>
      <c r="T1604" s="191"/>
    </row>
    <row r="1605" spans="1:24" ht="15.75" thickBot="1" x14ac:dyDescent="0.3">
      <c r="A1605" s="7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191"/>
    </row>
    <row r="1606" spans="1:24" ht="21" thickBot="1" x14ac:dyDescent="0.3">
      <c r="A1606" s="17"/>
      <c r="B1606" s="18"/>
      <c r="C1606" s="19" t="s">
        <v>15</v>
      </c>
      <c r="D1606" s="20">
        <f t="shared" ref="D1606:H1606" si="4659">D1599+D1604</f>
        <v>682</v>
      </c>
      <c r="E1606" s="21">
        <f t="shared" si="4659"/>
        <v>301</v>
      </c>
      <c r="F1606" s="21">
        <f t="shared" si="4659"/>
        <v>12</v>
      </c>
      <c r="G1606" s="22">
        <f t="shared" si="4659"/>
        <v>983</v>
      </c>
      <c r="H1606" s="22">
        <f t="shared" si="4659"/>
        <v>1.5</v>
      </c>
      <c r="I1606" s="23">
        <f t="shared" ref="I1606" si="4660">I1598+I1603+J1606</f>
        <v>0</v>
      </c>
      <c r="J1606" s="206">
        <f t="shared" ref="J1606" si="4661">IF(AND(G1606=Q1606,G1606&gt;0.1),1,IF(G1606&gt;Q1606,2,0))</f>
        <v>0</v>
      </c>
      <c r="K1606" s="17"/>
      <c r="L1606" s="18"/>
      <c r="M1606" s="24" t="s">
        <v>15</v>
      </c>
      <c r="N1606" s="20">
        <f t="shared" ref="N1606:R1606" si="4662">N1599+N1604</f>
        <v>686</v>
      </c>
      <c r="O1606" s="21">
        <f t="shared" si="4662"/>
        <v>341</v>
      </c>
      <c r="P1606" s="21">
        <f t="shared" si="4662"/>
        <v>5</v>
      </c>
      <c r="Q1606" s="22">
        <f t="shared" si="4662"/>
        <v>1027</v>
      </c>
      <c r="R1606" s="22">
        <f t="shared" si="4662"/>
        <v>6.5</v>
      </c>
      <c r="S1606" s="25">
        <f t="shared" ref="S1606" si="4663">S1598+S1603+T1606</f>
        <v>6</v>
      </c>
      <c r="T1606" s="206">
        <f t="shared" ref="T1606" si="4664">IF(AND(Q1606=G1606,Q1606&gt;0.1),1,IF(Q1606&gt;G1606,2,0))</f>
        <v>2</v>
      </c>
    </row>
    <row r="1607" spans="1:24" ht="15.75" thickBot="1" x14ac:dyDescent="0.3">
      <c r="A1607" s="7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191"/>
    </row>
    <row r="1608" spans="1:24" ht="21" thickBot="1" x14ac:dyDescent="0.3">
      <c r="A1608" s="109" t="s">
        <v>19</v>
      </c>
      <c r="B1608" s="9" t="s">
        <v>16</v>
      </c>
      <c r="C1608" s="515"/>
      <c r="D1608" s="515"/>
      <c r="E1608" s="515"/>
      <c r="F1608" s="10"/>
      <c r="G1608" s="516" t="s">
        <v>17</v>
      </c>
      <c r="H1608" s="516"/>
      <c r="I1608" s="23">
        <f t="shared" ref="I1608" si="4665">IF(AND(I1606=S1606,I1606&gt;0.1),1,IF(I1606&gt;S1606,2,0))</f>
        <v>0</v>
      </c>
      <c r="J1608" s="12"/>
      <c r="K1608" s="14" t="s">
        <v>19</v>
      </c>
      <c r="L1608" s="9" t="s">
        <v>20</v>
      </c>
      <c r="M1608" s="515"/>
      <c r="N1608" s="515"/>
      <c r="O1608" s="515"/>
      <c r="P1608" s="10"/>
      <c r="Q1608" s="516" t="s">
        <v>17</v>
      </c>
      <c r="R1608" s="516"/>
      <c r="S1608" s="23">
        <f t="shared" ref="S1608" si="4666">IF(AND(S1606=I1606,S1606&gt;0.1),1,IF(S1606&gt;I1606,2,0))</f>
        <v>2</v>
      </c>
      <c r="T1608" s="191"/>
    </row>
    <row r="1610" spans="1:24" ht="15.75" thickBot="1" x14ac:dyDescent="0.3"/>
    <row r="1611" spans="1:24" ht="23.25" x14ac:dyDescent="0.35">
      <c r="A1611" s="6"/>
      <c r="B1611" s="523" t="s">
        <v>18</v>
      </c>
      <c r="C1611" s="523"/>
      <c r="D1611" s="524" t="s">
        <v>0</v>
      </c>
      <c r="E1611" s="524"/>
      <c r="F1611" s="524"/>
      <c r="G1611" s="524"/>
      <c r="H1611" s="524"/>
      <c r="I1611" s="524"/>
      <c r="J1611" s="94">
        <v>74</v>
      </c>
      <c r="K1611" s="190" t="s">
        <v>1</v>
      </c>
      <c r="L1611" s="525" t="s">
        <v>21</v>
      </c>
      <c r="M1611" s="525"/>
      <c r="N1611" s="525"/>
      <c r="O1611" s="526" t="s">
        <v>2</v>
      </c>
      <c r="P1611" s="526"/>
      <c r="Q1611" s="527"/>
      <c r="R1611" s="528"/>
      <c r="S1611" s="528"/>
      <c r="T1611" s="191"/>
    </row>
    <row r="1612" spans="1:24" ht="24" thickBot="1" x14ac:dyDescent="0.3">
      <c r="A1612" s="7"/>
      <c r="B1612" s="16"/>
      <c r="C1612" s="16"/>
      <c r="D1612" s="15"/>
      <c r="E1612" s="15"/>
      <c r="F1612" s="15"/>
      <c r="G1612" s="15"/>
      <c r="H1612" s="15"/>
      <c r="I1612" s="15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191"/>
    </row>
    <row r="1613" spans="1:24" ht="18.75" thickBot="1" x14ac:dyDescent="0.3">
      <c r="A1613" s="1" t="s">
        <v>3</v>
      </c>
      <c r="B1613" s="535" t="s">
        <v>108</v>
      </c>
      <c r="C1613" s="535"/>
      <c r="D1613" s="535"/>
      <c r="E1613" s="535"/>
      <c r="F1613" s="535"/>
      <c r="G1613" s="535"/>
      <c r="H1613" s="535"/>
      <c r="I1613" s="536"/>
      <c r="J1613" s="537">
        <f t="shared" ref="J1613" si="4667">G1629-Q1629</f>
        <v>152</v>
      </c>
      <c r="K1613" s="11" t="s">
        <v>4</v>
      </c>
      <c r="L1613" s="535" t="s">
        <v>113</v>
      </c>
      <c r="M1613" s="535"/>
      <c r="N1613" s="535"/>
      <c r="O1613" s="535"/>
      <c r="P1613" s="535"/>
      <c r="Q1613" s="535"/>
      <c r="R1613" s="535"/>
      <c r="S1613" s="536"/>
      <c r="T1613" s="191"/>
    </row>
    <row r="1614" spans="1:24" ht="15.75" thickBot="1" x14ac:dyDescent="0.3">
      <c r="A1614" s="7"/>
      <c r="B1614" s="2"/>
      <c r="C1614" s="2"/>
      <c r="D1614" s="2"/>
      <c r="E1614" s="2"/>
      <c r="F1614" s="2"/>
      <c r="G1614" s="2"/>
      <c r="H1614" s="2"/>
      <c r="I1614" s="2"/>
      <c r="J1614" s="538"/>
      <c r="K1614" s="2"/>
      <c r="L1614" s="2"/>
      <c r="M1614" s="2"/>
      <c r="N1614" s="2"/>
      <c r="O1614" s="2"/>
      <c r="P1614" s="2"/>
      <c r="Q1614" s="2"/>
      <c r="R1614" s="2"/>
      <c r="S1614" s="2"/>
      <c r="T1614" s="191"/>
    </row>
    <row r="1615" spans="1:24" x14ac:dyDescent="0.25">
      <c r="A1615" s="540" t="s">
        <v>5</v>
      </c>
      <c r="B1615" s="541"/>
      <c r="C1615" s="542" t="s">
        <v>6</v>
      </c>
      <c r="D1615" s="544" t="s">
        <v>7</v>
      </c>
      <c r="E1615" s="545"/>
      <c r="F1615" s="545"/>
      <c r="G1615" s="546"/>
      <c r="H1615" s="544" t="s">
        <v>8</v>
      </c>
      <c r="I1615" s="546"/>
      <c r="J1615" s="538"/>
      <c r="K1615" s="540" t="s">
        <v>5</v>
      </c>
      <c r="L1615" s="541"/>
      <c r="M1615" s="542" t="s">
        <v>6</v>
      </c>
      <c r="N1615" s="544" t="s">
        <v>7</v>
      </c>
      <c r="O1615" s="545"/>
      <c r="P1615" s="545"/>
      <c r="Q1615" s="546"/>
      <c r="R1615" s="544" t="s">
        <v>8</v>
      </c>
      <c r="S1615" s="546"/>
      <c r="T1615" s="191"/>
    </row>
    <row r="1616" spans="1:24" ht="15.75" thickBot="1" x14ac:dyDescent="0.3">
      <c r="A1616" s="547"/>
      <c r="B1616" s="548"/>
      <c r="C1616" s="543"/>
      <c r="D1616" s="110" t="s">
        <v>9</v>
      </c>
      <c r="E1616" s="111" t="s">
        <v>10</v>
      </c>
      <c r="F1616" s="111" t="s">
        <v>11</v>
      </c>
      <c r="G1616" s="112" t="s">
        <v>12</v>
      </c>
      <c r="H1616" s="113" t="s">
        <v>13</v>
      </c>
      <c r="I1616" s="114" t="s">
        <v>14</v>
      </c>
      <c r="J1616" s="539"/>
      <c r="K1616" s="547"/>
      <c r="L1616" s="548"/>
      <c r="M1616" s="543"/>
      <c r="N1616" s="110" t="s">
        <v>9</v>
      </c>
      <c r="O1616" s="111" t="s">
        <v>10</v>
      </c>
      <c r="P1616" s="111" t="s">
        <v>11</v>
      </c>
      <c r="Q1616" s="112" t="s">
        <v>12</v>
      </c>
      <c r="R1616" s="113" t="s">
        <v>13</v>
      </c>
      <c r="S1616" s="114" t="s">
        <v>14</v>
      </c>
      <c r="T1616" s="191"/>
    </row>
    <row r="1617" spans="1:25" ht="15.75" thickBot="1" x14ac:dyDescent="0.3">
      <c r="A1617" s="7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191"/>
    </row>
    <row r="1618" spans="1:25" x14ac:dyDescent="0.25">
      <c r="A1618" s="531" t="s">
        <v>188</v>
      </c>
      <c r="B1618" s="532"/>
      <c r="C1618" s="3"/>
      <c r="D1618" s="193">
        <v>88</v>
      </c>
      <c r="E1618" s="194">
        <v>40</v>
      </c>
      <c r="F1618" s="194">
        <v>2</v>
      </c>
      <c r="G1618" s="32">
        <f t="shared" ref="G1618:G1621" si="4668">D1618+E1618</f>
        <v>128</v>
      </c>
      <c r="H1618" s="33">
        <f t="shared" ref="H1618:H1621" si="4669">IF(AND(G1618=Q1618,G1618&gt;1),0.5,IF(G1618&gt;Q1618,1,0))</f>
        <v>1</v>
      </c>
      <c r="I1618" s="8"/>
      <c r="J1618" s="2"/>
      <c r="K1618" s="531" t="s">
        <v>240</v>
      </c>
      <c r="L1618" s="532"/>
      <c r="M1618" s="3"/>
      <c r="N1618" s="193">
        <v>70</v>
      </c>
      <c r="O1618" s="194">
        <v>27</v>
      </c>
      <c r="P1618" s="194">
        <v>6</v>
      </c>
      <c r="Q1618" s="32">
        <f t="shared" ref="Q1618" si="4670">SUM(N1618:O1618)</f>
        <v>97</v>
      </c>
      <c r="R1618" s="33">
        <f t="shared" ref="R1618:R1621" si="4671">IF(AND(Q1618=G1618,Q1618&gt;1),0.5,IF(Q1618&gt;G1618,1,0))</f>
        <v>0</v>
      </c>
      <c r="S1618" s="8"/>
      <c r="U1618" s="195" t="s">
        <v>124</v>
      </c>
      <c r="V1618" s="195">
        <f t="shared" ref="V1618" si="4672">G1618</f>
        <v>128</v>
      </c>
      <c r="W1618" s="195">
        <f t="shared" ref="W1618" si="4673">G1619</f>
        <v>119</v>
      </c>
      <c r="X1618" s="195">
        <f t="shared" ref="X1618" si="4674">G1620</f>
        <v>115</v>
      </c>
      <c r="Y1618" s="195">
        <f t="shared" ref="Y1618" si="4675">G1621</f>
        <v>123</v>
      </c>
    </row>
    <row r="1619" spans="1:25" x14ac:dyDescent="0.25">
      <c r="A1619" s="533"/>
      <c r="B1619" s="534"/>
      <c r="C1619" s="4"/>
      <c r="D1619" s="196">
        <v>76</v>
      </c>
      <c r="E1619" s="197">
        <v>43</v>
      </c>
      <c r="F1619" s="197">
        <v>1</v>
      </c>
      <c r="G1619" s="34">
        <f t="shared" si="4668"/>
        <v>119</v>
      </c>
      <c r="H1619" s="35">
        <f t="shared" si="4669"/>
        <v>1</v>
      </c>
      <c r="I1619" s="8"/>
      <c r="J1619" s="2"/>
      <c r="K1619" s="533"/>
      <c r="L1619" s="534"/>
      <c r="M1619" s="4"/>
      <c r="N1619" s="196">
        <v>74</v>
      </c>
      <c r="O1619" s="197">
        <v>31</v>
      </c>
      <c r="P1619" s="197">
        <v>5</v>
      </c>
      <c r="Q1619" s="34">
        <f t="shared" ref="Q1619:Q1621" si="4676">SUM(N1619:O1619)</f>
        <v>105</v>
      </c>
      <c r="R1619" s="35">
        <f t="shared" si="4671"/>
        <v>0</v>
      </c>
      <c r="S1619" s="8"/>
      <c r="U1619" s="195" t="s">
        <v>125</v>
      </c>
      <c r="V1619" s="195">
        <f t="shared" ref="V1619" si="4677">G1623</f>
        <v>123</v>
      </c>
      <c r="W1619" s="195">
        <f t="shared" ref="W1619" si="4678">G1624</f>
        <v>144</v>
      </c>
      <c r="X1619" s="195">
        <f t="shared" ref="X1619" si="4679">G1625</f>
        <v>138</v>
      </c>
      <c r="Y1619" s="195">
        <f t="shared" ref="Y1619" si="4680">G1626</f>
        <v>118</v>
      </c>
    </row>
    <row r="1620" spans="1:25" ht="15.75" thickBot="1" x14ac:dyDescent="0.3">
      <c r="A1620" s="517" t="s">
        <v>189</v>
      </c>
      <c r="B1620" s="518"/>
      <c r="C1620" s="4"/>
      <c r="D1620" s="196">
        <v>89</v>
      </c>
      <c r="E1620" s="197">
        <v>26</v>
      </c>
      <c r="F1620" s="197">
        <v>4</v>
      </c>
      <c r="G1620" s="34">
        <f t="shared" si="4668"/>
        <v>115</v>
      </c>
      <c r="H1620" s="35">
        <f t="shared" si="4669"/>
        <v>0</v>
      </c>
      <c r="I1620" s="13">
        <f t="shared" ref="I1620" si="4681">H1622*1000+G1622</f>
        <v>3485</v>
      </c>
      <c r="J1620" s="2"/>
      <c r="K1620" s="517" t="s">
        <v>241</v>
      </c>
      <c r="L1620" s="518"/>
      <c r="M1620" s="4"/>
      <c r="N1620" s="196">
        <v>84</v>
      </c>
      <c r="O1620" s="197">
        <v>34</v>
      </c>
      <c r="P1620" s="197">
        <v>2</v>
      </c>
      <c r="Q1620" s="34">
        <f t="shared" si="4676"/>
        <v>118</v>
      </c>
      <c r="R1620" s="35">
        <f t="shared" si="4671"/>
        <v>1</v>
      </c>
      <c r="S1620" s="13">
        <f t="shared" ref="S1620" si="4682">R1622*1000+Q1622</f>
        <v>1432</v>
      </c>
      <c r="T1620" s="191"/>
      <c r="U1620" s="195" t="s">
        <v>126</v>
      </c>
      <c r="V1620" s="195">
        <f t="shared" ref="V1620" si="4683">Q1618</f>
        <v>97</v>
      </c>
      <c r="W1620" s="195">
        <f t="shared" ref="W1620" si="4684">Q1619</f>
        <v>105</v>
      </c>
      <c r="X1620" s="195">
        <f t="shared" ref="X1620" si="4685">Q1620</f>
        <v>118</v>
      </c>
      <c r="Y1620" s="195">
        <f t="shared" ref="Y1620" si="4686">Q1621</f>
        <v>112</v>
      </c>
    </row>
    <row r="1621" spans="1:25" x14ac:dyDescent="0.25">
      <c r="A1621" s="519"/>
      <c r="B1621" s="520"/>
      <c r="C1621" s="5"/>
      <c r="D1621" s="198">
        <v>78</v>
      </c>
      <c r="E1621" s="199">
        <v>45</v>
      </c>
      <c r="F1621" s="199">
        <v>0</v>
      </c>
      <c r="G1621" s="36">
        <f t="shared" si="4668"/>
        <v>123</v>
      </c>
      <c r="H1621" s="35">
        <f t="shared" si="4669"/>
        <v>1</v>
      </c>
      <c r="I1621" s="521">
        <f t="shared" ref="I1621" si="4687">IF(AND(I1620=S1620,I1620&gt;0.1),1,IF(I1620&gt;S1620,2,0))</f>
        <v>2</v>
      </c>
      <c r="J1621" s="2"/>
      <c r="K1621" s="519"/>
      <c r="L1621" s="520"/>
      <c r="M1621" s="5"/>
      <c r="N1621" s="198">
        <v>86</v>
      </c>
      <c r="O1621" s="199">
        <v>26</v>
      </c>
      <c r="P1621" s="199">
        <v>6</v>
      </c>
      <c r="Q1621" s="34">
        <f t="shared" si="4676"/>
        <v>112</v>
      </c>
      <c r="R1621" s="39">
        <f t="shared" si="4671"/>
        <v>0</v>
      </c>
      <c r="S1621" s="521">
        <f t="shared" ref="S1621" si="4688">IF(AND(S1620=I1620,S1620&gt;0.1),1,IF(S1620&gt;I1620,2,0))</f>
        <v>0</v>
      </c>
      <c r="T1621" s="191"/>
      <c r="U1621" s="195" t="s">
        <v>127</v>
      </c>
      <c r="V1621" s="195">
        <f t="shared" ref="V1621" si="4689">Q1623</f>
        <v>124</v>
      </c>
      <c r="W1621" s="195">
        <f t="shared" ref="W1621" si="4690">Q1624</f>
        <v>112</v>
      </c>
      <c r="X1621" s="195">
        <f t="shared" ref="X1621" si="4691">Q1625</f>
        <v>105</v>
      </c>
      <c r="Y1621" s="195">
        <f t="shared" ref="Y1621" si="4692">Q1626</f>
        <v>83</v>
      </c>
    </row>
    <row r="1622" spans="1:25" ht="16.5" thickBot="1" x14ac:dyDescent="0.3">
      <c r="A1622" s="529">
        <v>1</v>
      </c>
      <c r="B1622" s="530"/>
      <c r="C1622" s="26" t="s">
        <v>12</v>
      </c>
      <c r="D1622" s="27">
        <f t="shared" ref="D1622" si="4693">D1618+D1619+D1620+D1621</f>
        <v>331</v>
      </c>
      <c r="E1622" s="28">
        <f t="shared" ref="E1622:H1622" si="4694">SUM(E1618:E1621)</f>
        <v>154</v>
      </c>
      <c r="F1622" s="28">
        <f t="shared" si="4694"/>
        <v>7</v>
      </c>
      <c r="G1622" s="29">
        <f t="shared" si="4694"/>
        <v>485</v>
      </c>
      <c r="H1622" s="30">
        <f t="shared" si="4694"/>
        <v>3</v>
      </c>
      <c r="I1622" s="522">
        <f t="shared" ref="I1622" si="4695">IF(AND(G1622=N1622,G1622&gt;1),1,IF(G1622&gt;N1622,2,0))</f>
        <v>2</v>
      </c>
      <c r="J1622" s="2"/>
      <c r="K1622" s="529">
        <v>1</v>
      </c>
      <c r="L1622" s="530"/>
      <c r="M1622" s="26" t="s">
        <v>12</v>
      </c>
      <c r="N1622" s="31">
        <f t="shared" ref="N1622" si="4696">SUM(N1618:N1621)</f>
        <v>314</v>
      </c>
      <c r="O1622" s="31">
        <f t="shared" ref="O1622:R1622" si="4697">SUM(O1618:O1621)</f>
        <v>118</v>
      </c>
      <c r="P1622" s="31">
        <f t="shared" si="4697"/>
        <v>19</v>
      </c>
      <c r="Q1622" s="31">
        <f t="shared" si="4697"/>
        <v>432</v>
      </c>
      <c r="R1622" s="30">
        <f t="shared" si="4697"/>
        <v>1</v>
      </c>
      <c r="S1622" s="522">
        <f t="shared" ref="S1622" si="4698">IF(AND(Q1622=J1622,Q1622&gt;1),1,IF(Q1622&gt;J1622,2,0))</f>
        <v>2</v>
      </c>
      <c r="T1622" s="191"/>
    </row>
    <row r="1623" spans="1:25" x14ac:dyDescent="0.25">
      <c r="A1623" s="531" t="s">
        <v>191</v>
      </c>
      <c r="B1623" s="532"/>
      <c r="C1623" s="3"/>
      <c r="D1623" s="193">
        <v>82</v>
      </c>
      <c r="E1623" s="194">
        <v>41</v>
      </c>
      <c r="F1623" s="194">
        <v>0</v>
      </c>
      <c r="G1623" s="37">
        <f t="shared" ref="G1623" si="4699">SUM(D1623:E1623)</f>
        <v>123</v>
      </c>
      <c r="H1623" s="33">
        <f t="shared" ref="H1623:H1626" si="4700">IF(AND(G1623=Q1623,G1623&gt;1),0.5,IF(G1623&gt;Q1623,1,0))</f>
        <v>0</v>
      </c>
      <c r="I1623" s="8"/>
      <c r="J1623" s="2"/>
      <c r="K1623" s="531" t="s">
        <v>204</v>
      </c>
      <c r="L1623" s="532"/>
      <c r="M1623" s="3"/>
      <c r="N1623" s="193">
        <v>79</v>
      </c>
      <c r="O1623" s="194">
        <v>45</v>
      </c>
      <c r="P1623" s="194">
        <v>2</v>
      </c>
      <c r="Q1623" s="32">
        <f t="shared" ref="Q1623:Q1626" si="4701">N1623+O1623</f>
        <v>124</v>
      </c>
      <c r="R1623" s="33">
        <f t="shared" ref="R1623:R1626" si="4702">IF(AND(Q1623=G1623,Q1623&gt;1),0.5,IF(Q1623&gt;G1623,1,0))</f>
        <v>1</v>
      </c>
      <c r="S1623" s="8"/>
      <c r="T1623" s="191"/>
      <c r="U1623" s="200" t="s">
        <v>92</v>
      </c>
      <c r="V1623" s="201" t="s">
        <v>93</v>
      </c>
      <c r="W1623" s="200" t="s">
        <v>93</v>
      </c>
      <c r="X1623" s="201" t="s">
        <v>92</v>
      </c>
    </row>
    <row r="1624" spans="1:25" x14ac:dyDescent="0.25">
      <c r="A1624" s="533"/>
      <c r="B1624" s="534"/>
      <c r="C1624" s="4"/>
      <c r="D1624" s="196">
        <v>91</v>
      </c>
      <c r="E1624" s="197">
        <v>53</v>
      </c>
      <c r="F1624" s="197">
        <v>0</v>
      </c>
      <c r="G1624" s="34">
        <f t="shared" ref="G1624:G1626" si="4703">SUM(D1624:E1624)</f>
        <v>144</v>
      </c>
      <c r="H1624" s="35">
        <f t="shared" si="4700"/>
        <v>1</v>
      </c>
      <c r="I1624" s="8"/>
      <c r="J1624" s="2"/>
      <c r="K1624" s="533"/>
      <c r="L1624" s="534"/>
      <c r="M1624" s="4"/>
      <c r="N1624" s="196">
        <v>77</v>
      </c>
      <c r="O1624" s="197">
        <v>35</v>
      </c>
      <c r="P1624" s="197">
        <v>5</v>
      </c>
      <c r="Q1624" s="34">
        <f t="shared" si="4701"/>
        <v>112</v>
      </c>
      <c r="R1624" s="35">
        <f t="shared" si="4702"/>
        <v>0</v>
      </c>
      <c r="S1624" s="8"/>
      <c r="T1624" s="191"/>
      <c r="U1624" s="202">
        <f t="shared" ref="U1624" si="4704">I1629</f>
        <v>6</v>
      </c>
      <c r="V1624" s="203">
        <f t="shared" ref="V1624" si="4705">S1629</f>
        <v>0</v>
      </c>
      <c r="W1624" s="202">
        <f t="shared" ref="W1624" si="4706">S1629</f>
        <v>0</v>
      </c>
      <c r="X1624" s="203">
        <f t="shared" ref="X1624" si="4707">I1629</f>
        <v>6</v>
      </c>
    </row>
    <row r="1625" spans="1:25" ht="15.75" thickBot="1" x14ac:dyDescent="0.3">
      <c r="A1625" s="517" t="s">
        <v>190</v>
      </c>
      <c r="B1625" s="518"/>
      <c r="C1625" s="4"/>
      <c r="D1625" s="196">
        <v>93</v>
      </c>
      <c r="E1625" s="197">
        <v>45</v>
      </c>
      <c r="F1625" s="197">
        <v>0</v>
      </c>
      <c r="G1625" s="34">
        <f t="shared" si="4703"/>
        <v>138</v>
      </c>
      <c r="H1625" s="35">
        <f t="shared" si="4700"/>
        <v>1</v>
      </c>
      <c r="I1625" s="13">
        <f t="shared" ref="I1625" si="4708">H1627*1000+G1627</f>
        <v>3523</v>
      </c>
      <c r="J1625" s="2"/>
      <c r="K1625" s="517" t="s">
        <v>237</v>
      </c>
      <c r="L1625" s="518"/>
      <c r="M1625" s="4"/>
      <c r="N1625" s="196">
        <v>81</v>
      </c>
      <c r="O1625" s="197">
        <v>24</v>
      </c>
      <c r="P1625" s="197">
        <v>5</v>
      </c>
      <c r="Q1625" s="34">
        <f t="shared" si="4701"/>
        <v>105</v>
      </c>
      <c r="R1625" s="35">
        <f t="shared" si="4702"/>
        <v>0</v>
      </c>
      <c r="S1625" s="13">
        <f t="shared" ref="S1625" si="4709">R1627*1000+Q1627</f>
        <v>1424</v>
      </c>
      <c r="T1625" s="191"/>
      <c r="U1625" s="202">
        <f t="shared" ref="U1625" si="4710">H1629</f>
        <v>6</v>
      </c>
      <c r="V1625" s="203">
        <f t="shared" ref="V1625" si="4711">R1629</f>
        <v>2</v>
      </c>
      <c r="W1625" s="202">
        <f t="shared" ref="W1625" si="4712">R1629</f>
        <v>2</v>
      </c>
      <c r="X1625" s="203">
        <f t="shared" ref="X1625" si="4713">H1629</f>
        <v>6</v>
      </c>
    </row>
    <row r="1626" spans="1:25" x14ac:dyDescent="0.25">
      <c r="A1626" s="519"/>
      <c r="B1626" s="520"/>
      <c r="C1626" s="5"/>
      <c r="D1626" s="198">
        <v>82</v>
      </c>
      <c r="E1626" s="199">
        <v>36</v>
      </c>
      <c r="F1626" s="199">
        <v>2</v>
      </c>
      <c r="G1626" s="38">
        <f t="shared" si="4703"/>
        <v>118</v>
      </c>
      <c r="H1626" s="35">
        <f t="shared" si="4700"/>
        <v>1</v>
      </c>
      <c r="I1626" s="521">
        <f t="shared" ref="I1626" si="4714">IF(AND(I1625=S1625,I1625&gt;0.1),1,IF(I1625&gt;S1625,2,0))</f>
        <v>2</v>
      </c>
      <c r="J1626" s="2"/>
      <c r="K1626" s="519"/>
      <c r="L1626" s="520"/>
      <c r="M1626" s="5"/>
      <c r="N1626" s="198">
        <v>65</v>
      </c>
      <c r="O1626" s="199">
        <v>18</v>
      </c>
      <c r="P1626" s="199">
        <v>9</v>
      </c>
      <c r="Q1626" s="34">
        <f t="shared" si="4701"/>
        <v>83</v>
      </c>
      <c r="R1626" s="39">
        <f t="shared" si="4702"/>
        <v>0</v>
      </c>
      <c r="S1626" s="521">
        <f t="shared" ref="S1626" si="4715">IF(AND(S1625=I1625,S1625&gt;0.1),1,IF(S1625&gt;I1625,2,0))</f>
        <v>0</v>
      </c>
      <c r="T1626" s="191"/>
      <c r="U1626" s="204">
        <f t="shared" ref="U1626" si="4716">G1629</f>
        <v>1008</v>
      </c>
      <c r="V1626" s="205">
        <f t="shared" ref="V1626" si="4717">Q1629</f>
        <v>856</v>
      </c>
      <c r="W1626" s="204">
        <f t="shared" ref="W1626" si="4718">Q1629</f>
        <v>856</v>
      </c>
      <c r="X1626" s="205">
        <f t="shared" ref="X1626" si="4719">G1629</f>
        <v>1008</v>
      </c>
    </row>
    <row r="1627" spans="1:25" ht="16.5" thickBot="1" x14ac:dyDescent="0.3">
      <c r="A1627" s="529">
        <v>2</v>
      </c>
      <c r="B1627" s="530"/>
      <c r="C1627" s="26" t="s">
        <v>12</v>
      </c>
      <c r="D1627" s="31">
        <f t="shared" ref="D1627" si="4720">SUM(D1623:D1626)</f>
        <v>348</v>
      </c>
      <c r="E1627" s="31">
        <f t="shared" ref="E1627:H1627" si="4721">SUM(E1623:E1626)</f>
        <v>175</v>
      </c>
      <c r="F1627" s="31">
        <f t="shared" si="4721"/>
        <v>2</v>
      </c>
      <c r="G1627" s="31">
        <f t="shared" si="4721"/>
        <v>523</v>
      </c>
      <c r="H1627" s="30">
        <f t="shared" si="4721"/>
        <v>3</v>
      </c>
      <c r="I1627" s="522">
        <f t="shared" ref="I1627" si="4722">IF(AND(G1627=N1627,G1627&gt;1),1,IF(G1627&gt;N1627,2,0))</f>
        <v>2</v>
      </c>
      <c r="J1627" s="2"/>
      <c r="K1627" s="529">
        <v>2</v>
      </c>
      <c r="L1627" s="530"/>
      <c r="M1627" s="26" t="s">
        <v>12</v>
      </c>
      <c r="N1627" s="31">
        <f t="shared" ref="N1627" si="4723">SUM(N1623:N1626)</f>
        <v>302</v>
      </c>
      <c r="O1627" s="31">
        <f t="shared" ref="O1627:R1627" si="4724">SUM(O1623:O1626)</f>
        <v>122</v>
      </c>
      <c r="P1627" s="31">
        <f t="shared" si="4724"/>
        <v>21</v>
      </c>
      <c r="Q1627" s="40">
        <f t="shared" si="4724"/>
        <v>424</v>
      </c>
      <c r="R1627" s="30">
        <f t="shared" si="4724"/>
        <v>1</v>
      </c>
      <c r="S1627" s="522">
        <f t="shared" ref="S1627" si="4725">IF(AND(Q1627=X1627,Q1627&gt;1),1,IF(Q1627&gt;X1627,2,0))</f>
        <v>2</v>
      </c>
      <c r="T1627" s="191"/>
    </row>
    <row r="1628" spans="1:25" ht="15.75" thickBot="1" x14ac:dyDescent="0.3">
      <c r="A1628" s="7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191"/>
    </row>
    <row r="1629" spans="1:25" ht="21" thickBot="1" x14ac:dyDescent="0.3">
      <c r="A1629" s="17"/>
      <c r="B1629" s="18"/>
      <c r="C1629" s="19" t="s">
        <v>15</v>
      </c>
      <c r="D1629" s="20">
        <f t="shared" ref="D1629:H1629" si="4726">D1622+D1627</f>
        <v>679</v>
      </c>
      <c r="E1629" s="21">
        <f t="shared" si="4726"/>
        <v>329</v>
      </c>
      <c r="F1629" s="21">
        <f t="shared" si="4726"/>
        <v>9</v>
      </c>
      <c r="G1629" s="22">
        <f t="shared" si="4726"/>
        <v>1008</v>
      </c>
      <c r="H1629" s="22">
        <f t="shared" si="4726"/>
        <v>6</v>
      </c>
      <c r="I1629" s="23">
        <f t="shared" ref="I1629" si="4727">I1621+I1626+J1629</f>
        <v>6</v>
      </c>
      <c r="J1629" s="206">
        <f t="shared" ref="J1629" si="4728">IF(AND(G1629=Q1629,G1629&gt;0.1),1,IF(G1629&gt;Q1629,2,0))</f>
        <v>2</v>
      </c>
      <c r="K1629" s="17"/>
      <c r="L1629" s="18"/>
      <c r="M1629" s="24" t="s">
        <v>15</v>
      </c>
      <c r="N1629" s="20">
        <f t="shared" ref="N1629:R1629" si="4729">N1622+N1627</f>
        <v>616</v>
      </c>
      <c r="O1629" s="21">
        <f t="shared" si="4729"/>
        <v>240</v>
      </c>
      <c r="P1629" s="21">
        <f t="shared" si="4729"/>
        <v>40</v>
      </c>
      <c r="Q1629" s="22">
        <f t="shared" si="4729"/>
        <v>856</v>
      </c>
      <c r="R1629" s="22">
        <f t="shared" si="4729"/>
        <v>2</v>
      </c>
      <c r="S1629" s="25">
        <f t="shared" ref="S1629" si="4730">S1621+S1626+T1629</f>
        <v>0</v>
      </c>
      <c r="T1629" s="206">
        <f t="shared" ref="T1629" si="4731">IF(AND(Q1629=G1629,Q1629&gt;0.1),1,IF(Q1629&gt;G1629,2,0))</f>
        <v>0</v>
      </c>
    </row>
    <row r="1630" spans="1:25" ht="15.75" thickBot="1" x14ac:dyDescent="0.3">
      <c r="A1630" s="7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191"/>
    </row>
    <row r="1631" spans="1:25" ht="21" thickBot="1" x14ac:dyDescent="0.3">
      <c r="A1631" s="109" t="s">
        <v>19</v>
      </c>
      <c r="B1631" s="9" t="s">
        <v>16</v>
      </c>
      <c r="C1631" s="515"/>
      <c r="D1631" s="515"/>
      <c r="E1631" s="515"/>
      <c r="F1631" s="10"/>
      <c r="G1631" s="516" t="s">
        <v>17</v>
      </c>
      <c r="H1631" s="516"/>
      <c r="I1631" s="23">
        <f t="shared" ref="I1631" si="4732">IF(AND(I1629=S1629,I1629&gt;0.1),1,IF(I1629&gt;S1629,2,0))</f>
        <v>2</v>
      </c>
      <c r="J1631" s="12"/>
      <c r="K1631" s="14" t="s">
        <v>19</v>
      </c>
      <c r="L1631" s="9" t="s">
        <v>20</v>
      </c>
      <c r="M1631" s="515"/>
      <c r="N1631" s="515"/>
      <c r="O1631" s="515"/>
      <c r="P1631" s="10"/>
      <c r="Q1631" s="516" t="s">
        <v>17</v>
      </c>
      <c r="R1631" s="516"/>
      <c r="S1631" s="23">
        <f t="shared" ref="S1631" si="4733">IF(AND(S1629=I1629,S1629&gt;0.1),1,IF(S1629&gt;I1629,2,0))</f>
        <v>0</v>
      </c>
      <c r="T1631" s="191"/>
    </row>
    <row r="1632" spans="1:25" ht="23.25" x14ac:dyDescent="0.35">
      <c r="A1632" s="6"/>
      <c r="B1632" s="523" t="s">
        <v>18</v>
      </c>
      <c r="C1632" s="523"/>
      <c r="D1632" s="524" t="s">
        <v>0</v>
      </c>
      <c r="E1632" s="524"/>
      <c r="F1632" s="524"/>
      <c r="G1632" s="524"/>
      <c r="H1632" s="524"/>
      <c r="I1632" s="524"/>
      <c r="J1632" s="94">
        <v>75</v>
      </c>
      <c r="K1632" s="190" t="s">
        <v>1</v>
      </c>
      <c r="L1632" s="525" t="s">
        <v>21</v>
      </c>
      <c r="M1632" s="525"/>
      <c r="N1632" s="525"/>
      <c r="O1632" s="526" t="s">
        <v>2</v>
      </c>
      <c r="P1632" s="526"/>
      <c r="Q1632" s="527"/>
      <c r="R1632" s="528"/>
      <c r="S1632" s="528"/>
      <c r="T1632" s="191"/>
    </row>
    <row r="1633" spans="1:25" ht="24" thickBot="1" x14ac:dyDescent="0.3">
      <c r="A1633" s="7"/>
      <c r="B1633" s="16"/>
      <c r="C1633" s="16"/>
      <c r="D1633" s="15"/>
      <c r="E1633" s="15"/>
      <c r="F1633" s="15"/>
      <c r="G1633" s="15"/>
      <c r="H1633" s="15"/>
      <c r="I1633" s="15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191"/>
    </row>
    <row r="1634" spans="1:25" ht="18.75" thickBot="1" x14ac:dyDescent="0.3">
      <c r="A1634" s="1" t="s">
        <v>3</v>
      </c>
      <c r="B1634" s="535" t="s">
        <v>147</v>
      </c>
      <c r="C1634" s="535"/>
      <c r="D1634" s="535"/>
      <c r="E1634" s="535"/>
      <c r="F1634" s="535"/>
      <c r="G1634" s="535"/>
      <c r="H1634" s="535"/>
      <c r="I1634" s="536"/>
      <c r="J1634" s="537">
        <f t="shared" ref="J1634" si="4734">G1650-Q1650</f>
        <v>-28</v>
      </c>
      <c r="K1634" s="11" t="s">
        <v>4</v>
      </c>
      <c r="L1634" s="535" t="s">
        <v>150</v>
      </c>
      <c r="M1634" s="535"/>
      <c r="N1634" s="535"/>
      <c r="O1634" s="535"/>
      <c r="P1634" s="535"/>
      <c r="Q1634" s="535"/>
      <c r="R1634" s="535"/>
      <c r="S1634" s="536"/>
      <c r="T1634" s="191"/>
    </row>
    <row r="1635" spans="1:25" ht="15.75" thickBot="1" x14ac:dyDescent="0.3">
      <c r="A1635" s="7"/>
      <c r="B1635" s="2"/>
      <c r="C1635" s="2"/>
      <c r="D1635" s="2"/>
      <c r="E1635" s="2"/>
      <c r="F1635" s="2"/>
      <c r="G1635" s="2"/>
      <c r="H1635" s="2"/>
      <c r="I1635" s="2"/>
      <c r="J1635" s="538"/>
      <c r="K1635" s="2"/>
      <c r="L1635" s="2"/>
      <c r="M1635" s="2"/>
      <c r="N1635" s="2"/>
      <c r="O1635" s="2"/>
      <c r="P1635" s="2"/>
      <c r="Q1635" s="2"/>
      <c r="R1635" s="2"/>
      <c r="S1635" s="2"/>
      <c r="T1635" s="191"/>
    </row>
    <row r="1636" spans="1:25" x14ac:dyDescent="0.25">
      <c r="A1636" s="540" t="s">
        <v>5</v>
      </c>
      <c r="B1636" s="541"/>
      <c r="C1636" s="542" t="s">
        <v>6</v>
      </c>
      <c r="D1636" s="544" t="s">
        <v>7</v>
      </c>
      <c r="E1636" s="545"/>
      <c r="F1636" s="545"/>
      <c r="G1636" s="546"/>
      <c r="H1636" s="544" t="s">
        <v>8</v>
      </c>
      <c r="I1636" s="546"/>
      <c r="J1636" s="538"/>
      <c r="K1636" s="540" t="s">
        <v>5</v>
      </c>
      <c r="L1636" s="541"/>
      <c r="M1636" s="542" t="s">
        <v>6</v>
      </c>
      <c r="N1636" s="544" t="s">
        <v>7</v>
      </c>
      <c r="O1636" s="545"/>
      <c r="P1636" s="545"/>
      <c r="Q1636" s="546"/>
      <c r="R1636" s="544" t="s">
        <v>8</v>
      </c>
      <c r="S1636" s="546"/>
      <c r="T1636" s="191"/>
    </row>
    <row r="1637" spans="1:25" ht="15.75" thickBot="1" x14ac:dyDescent="0.3">
      <c r="A1637" s="547"/>
      <c r="B1637" s="548"/>
      <c r="C1637" s="543"/>
      <c r="D1637" s="110" t="s">
        <v>9</v>
      </c>
      <c r="E1637" s="111" t="s">
        <v>10</v>
      </c>
      <c r="F1637" s="111" t="s">
        <v>11</v>
      </c>
      <c r="G1637" s="112" t="s">
        <v>12</v>
      </c>
      <c r="H1637" s="113" t="s">
        <v>13</v>
      </c>
      <c r="I1637" s="114" t="s">
        <v>14</v>
      </c>
      <c r="J1637" s="539"/>
      <c r="K1637" s="547"/>
      <c r="L1637" s="548"/>
      <c r="M1637" s="543"/>
      <c r="N1637" s="110" t="s">
        <v>9</v>
      </c>
      <c r="O1637" s="111" t="s">
        <v>10</v>
      </c>
      <c r="P1637" s="111" t="s">
        <v>11</v>
      </c>
      <c r="Q1637" s="112" t="s">
        <v>12</v>
      </c>
      <c r="R1637" s="113" t="s">
        <v>13</v>
      </c>
      <c r="S1637" s="114" t="s">
        <v>14</v>
      </c>
      <c r="T1637" s="191"/>
    </row>
    <row r="1638" spans="1:25" ht="15.75" thickBot="1" x14ac:dyDescent="0.3">
      <c r="A1638" s="7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191"/>
    </row>
    <row r="1639" spans="1:25" x14ac:dyDescent="0.25">
      <c r="A1639" s="531" t="s">
        <v>231</v>
      </c>
      <c r="B1639" s="532"/>
      <c r="C1639" s="3"/>
      <c r="D1639" s="207">
        <v>82</v>
      </c>
      <c r="E1639" s="208">
        <v>34</v>
      </c>
      <c r="F1639" s="194">
        <v>3</v>
      </c>
      <c r="G1639" s="32">
        <f t="shared" ref="G1639:G1642" si="4735">D1639+E1639</f>
        <v>116</v>
      </c>
      <c r="H1639" s="33">
        <f t="shared" ref="H1639:H1642" si="4736">IF(AND(G1639=Q1639,G1639&gt;1),0.5,IF(G1639&gt;Q1639,1,0))</f>
        <v>0</v>
      </c>
      <c r="I1639" s="8"/>
      <c r="J1639" s="2"/>
      <c r="K1639" s="531" t="s">
        <v>194</v>
      </c>
      <c r="L1639" s="532"/>
      <c r="M1639" s="3"/>
      <c r="N1639" s="207">
        <v>85</v>
      </c>
      <c r="O1639" s="208">
        <v>36</v>
      </c>
      <c r="P1639" s="194">
        <v>2</v>
      </c>
      <c r="Q1639" s="32">
        <f t="shared" ref="Q1639" si="4737">SUM(N1639:O1639)</f>
        <v>121</v>
      </c>
      <c r="R1639" s="33">
        <f t="shared" ref="R1639:R1642" si="4738">IF(AND(Q1639=G1639,Q1639&gt;1),0.5,IF(Q1639&gt;G1639,1,0))</f>
        <v>1</v>
      </c>
      <c r="S1639" s="8"/>
      <c r="U1639" s="195" t="s">
        <v>124</v>
      </c>
      <c r="V1639" s="195">
        <f t="shared" ref="V1639" si="4739">G1639</f>
        <v>116</v>
      </c>
      <c r="W1639" s="195">
        <f t="shared" ref="W1639" si="4740">G1640</f>
        <v>99</v>
      </c>
      <c r="X1639" s="195">
        <f t="shared" ref="X1639" si="4741">G1641</f>
        <v>129</v>
      </c>
      <c r="Y1639" s="195">
        <f t="shared" ref="Y1639" si="4742">G1642</f>
        <v>127</v>
      </c>
    </row>
    <row r="1640" spans="1:25" x14ac:dyDescent="0.25">
      <c r="A1640" s="533"/>
      <c r="B1640" s="534"/>
      <c r="C1640" s="4"/>
      <c r="D1640" s="209">
        <v>74</v>
      </c>
      <c r="E1640" s="197">
        <v>25</v>
      </c>
      <c r="F1640" s="210">
        <v>5</v>
      </c>
      <c r="G1640" s="34">
        <f t="shared" si="4735"/>
        <v>99</v>
      </c>
      <c r="H1640" s="35">
        <f t="shared" si="4736"/>
        <v>0</v>
      </c>
      <c r="I1640" s="8"/>
      <c r="J1640" s="2"/>
      <c r="K1640" s="533"/>
      <c r="L1640" s="534"/>
      <c r="M1640" s="4"/>
      <c r="N1640" s="210">
        <v>90</v>
      </c>
      <c r="O1640" s="197">
        <v>45</v>
      </c>
      <c r="P1640" s="210">
        <v>0</v>
      </c>
      <c r="Q1640" s="34">
        <f t="shared" ref="Q1640:Q1642" si="4743">SUM(N1640:O1640)</f>
        <v>135</v>
      </c>
      <c r="R1640" s="35">
        <f t="shared" si="4738"/>
        <v>1</v>
      </c>
      <c r="S1640" s="8"/>
      <c r="U1640" s="195" t="s">
        <v>125</v>
      </c>
      <c r="V1640" s="195">
        <f t="shared" ref="V1640" si="4744">G1644</f>
        <v>115</v>
      </c>
      <c r="W1640" s="195">
        <f t="shared" ref="W1640" si="4745">G1645</f>
        <v>105</v>
      </c>
      <c r="X1640" s="195">
        <f t="shared" ref="X1640" si="4746">G1646</f>
        <v>126</v>
      </c>
      <c r="Y1640" s="195">
        <f t="shared" ref="Y1640" si="4747">G1647</f>
        <v>127</v>
      </c>
    </row>
    <row r="1641" spans="1:25" ht="15.75" thickBot="1" x14ac:dyDescent="0.3">
      <c r="A1641" s="517" t="s">
        <v>245</v>
      </c>
      <c r="B1641" s="518"/>
      <c r="C1641" s="4"/>
      <c r="D1641" s="209">
        <v>86</v>
      </c>
      <c r="E1641" s="197">
        <v>43</v>
      </c>
      <c r="F1641" s="210">
        <v>2</v>
      </c>
      <c r="G1641" s="34">
        <f t="shared" si="4735"/>
        <v>129</v>
      </c>
      <c r="H1641" s="35">
        <f t="shared" si="4736"/>
        <v>0</v>
      </c>
      <c r="I1641" s="13">
        <f t="shared" ref="I1641" si="4748">H1643*1000+G1643</f>
        <v>1471</v>
      </c>
      <c r="J1641" s="2"/>
      <c r="K1641" s="517" t="s">
        <v>195</v>
      </c>
      <c r="L1641" s="518"/>
      <c r="M1641" s="4"/>
      <c r="N1641" s="210">
        <v>101</v>
      </c>
      <c r="O1641" s="197">
        <v>31</v>
      </c>
      <c r="P1641" s="210">
        <v>2</v>
      </c>
      <c r="Q1641" s="34">
        <f t="shared" si="4743"/>
        <v>132</v>
      </c>
      <c r="R1641" s="35">
        <f t="shared" si="4738"/>
        <v>1</v>
      </c>
      <c r="S1641" s="13">
        <f t="shared" ref="S1641" si="4749">R1643*1000+Q1643</f>
        <v>3511</v>
      </c>
      <c r="T1641" s="191"/>
      <c r="U1641" s="195" t="s">
        <v>126</v>
      </c>
      <c r="V1641" s="195">
        <f t="shared" ref="V1641" si="4750">Q1639</f>
        <v>121</v>
      </c>
      <c r="W1641" s="195">
        <f t="shared" ref="W1641" si="4751">Q1640</f>
        <v>135</v>
      </c>
      <c r="X1641" s="195">
        <f t="shared" ref="X1641" si="4752">Q1641</f>
        <v>132</v>
      </c>
      <c r="Y1641" s="195">
        <f t="shared" ref="Y1641" si="4753">Q1642</f>
        <v>123</v>
      </c>
    </row>
    <row r="1642" spans="1:25" x14ac:dyDescent="0.25">
      <c r="A1642" s="519"/>
      <c r="B1642" s="520"/>
      <c r="C1642" s="5"/>
      <c r="D1642" s="211">
        <v>93</v>
      </c>
      <c r="E1642" s="197">
        <v>34</v>
      </c>
      <c r="F1642" s="199">
        <v>0</v>
      </c>
      <c r="G1642" s="36">
        <f t="shared" si="4735"/>
        <v>127</v>
      </c>
      <c r="H1642" s="35">
        <f t="shared" si="4736"/>
        <v>1</v>
      </c>
      <c r="I1642" s="521">
        <f t="shared" ref="I1642" si="4754">IF(AND(I1641=S1641,I1641&gt;0.1),1,IF(I1641&gt;S1641,2,0))</f>
        <v>0</v>
      </c>
      <c r="J1642" s="2"/>
      <c r="K1642" s="519"/>
      <c r="L1642" s="520"/>
      <c r="M1642" s="5"/>
      <c r="N1642" s="211">
        <v>87</v>
      </c>
      <c r="O1642" s="212">
        <v>36</v>
      </c>
      <c r="P1642" s="199">
        <v>1</v>
      </c>
      <c r="Q1642" s="34">
        <f t="shared" si="4743"/>
        <v>123</v>
      </c>
      <c r="R1642" s="39">
        <f t="shared" si="4738"/>
        <v>0</v>
      </c>
      <c r="S1642" s="521">
        <f t="shared" ref="S1642" si="4755">IF(AND(S1641=I1641,S1641&gt;0.1),1,IF(S1641&gt;I1641,2,0))</f>
        <v>2</v>
      </c>
      <c r="T1642" s="191"/>
      <c r="U1642" s="195" t="s">
        <v>127</v>
      </c>
      <c r="V1642" s="195">
        <f t="shared" ref="V1642" si="4756">Q1644</f>
        <v>111</v>
      </c>
      <c r="W1642" s="195">
        <f t="shared" ref="W1642" si="4757">Q1645</f>
        <v>104</v>
      </c>
      <c r="X1642" s="195">
        <f t="shared" ref="X1642" si="4758">Q1646</f>
        <v>127</v>
      </c>
      <c r="Y1642" s="195">
        <f t="shared" ref="Y1642" si="4759">Q1647</f>
        <v>119</v>
      </c>
    </row>
    <row r="1643" spans="1:25" ht="16.5" thickBot="1" x14ac:dyDescent="0.3">
      <c r="A1643" s="529">
        <v>1</v>
      </c>
      <c r="B1643" s="530"/>
      <c r="C1643" s="26" t="s">
        <v>12</v>
      </c>
      <c r="D1643" s="122">
        <f t="shared" ref="D1643" si="4760">D1639+D1640+D1641+D1642</f>
        <v>335</v>
      </c>
      <c r="E1643" s="28">
        <f t="shared" ref="E1643:H1643" si="4761">SUM(E1639:E1642)</f>
        <v>136</v>
      </c>
      <c r="F1643" s="28">
        <f t="shared" si="4761"/>
        <v>10</v>
      </c>
      <c r="G1643" s="29">
        <f t="shared" si="4761"/>
        <v>471</v>
      </c>
      <c r="H1643" s="30">
        <f t="shared" si="4761"/>
        <v>1</v>
      </c>
      <c r="I1643" s="522">
        <f t="shared" ref="I1643" si="4762">IF(AND(G1643=N1643,G1643&gt;1),1,IF(G1643&gt;N1643,2,0))</f>
        <v>2</v>
      </c>
      <c r="J1643" s="2"/>
      <c r="K1643" s="529">
        <v>1</v>
      </c>
      <c r="L1643" s="530"/>
      <c r="M1643" s="26" t="s">
        <v>12</v>
      </c>
      <c r="N1643" s="31">
        <f t="shared" ref="N1643" si="4763">SUM(N1639:N1642)</f>
        <v>363</v>
      </c>
      <c r="O1643" s="31">
        <f t="shared" ref="O1643:R1643" si="4764">SUM(O1639:O1642)</f>
        <v>148</v>
      </c>
      <c r="P1643" s="31">
        <f t="shared" si="4764"/>
        <v>5</v>
      </c>
      <c r="Q1643" s="31">
        <f t="shared" si="4764"/>
        <v>511</v>
      </c>
      <c r="R1643" s="30">
        <f t="shared" si="4764"/>
        <v>3</v>
      </c>
      <c r="S1643" s="522">
        <f t="shared" ref="S1643" si="4765">IF(AND(Q1643=J1643,Q1643&gt;1),1,IF(Q1643&gt;J1643,2,0))</f>
        <v>2</v>
      </c>
      <c r="T1643" s="191"/>
    </row>
    <row r="1644" spans="1:25" x14ac:dyDescent="0.25">
      <c r="A1644" s="531" t="s">
        <v>246</v>
      </c>
      <c r="B1644" s="532"/>
      <c r="C1644" s="3"/>
      <c r="D1644" s="207">
        <v>83</v>
      </c>
      <c r="E1644" s="208">
        <v>32</v>
      </c>
      <c r="F1644" s="194">
        <v>4</v>
      </c>
      <c r="G1644" s="37">
        <f t="shared" ref="G1644" si="4766">SUM(D1644:E1644)</f>
        <v>115</v>
      </c>
      <c r="H1644" s="33">
        <f t="shared" ref="H1644:H1647" si="4767">IF(AND(G1644=Q1644,G1644&gt;1),0.5,IF(G1644&gt;Q1644,1,0))</f>
        <v>1</v>
      </c>
      <c r="I1644" s="8"/>
      <c r="J1644" s="2"/>
      <c r="K1644" s="531" t="s">
        <v>192</v>
      </c>
      <c r="L1644" s="532"/>
      <c r="M1644" s="3"/>
      <c r="N1644" s="207">
        <v>79</v>
      </c>
      <c r="O1644" s="208">
        <v>32</v>
      </c>
      <c r="P1644" s="194">
        <v>2</v>
      </c>
      <c r="Q1644" s="32">
        <f t="shared" ref="Q1644:Q1647" si="4768">N1644+O1644</f>
        <v>111</v>
      </c>
      <c r="R1644" s="33">
        <f t="shared" ref="R1644:R1647" si="4769">IF(AND(Q1644=G1644,Q1644&gt;1),0.5,IF(Q1644&gt;G1644,1,0))</f>
        <v>0</v>
      </c>
      <c r="S1644" s="8"/>
      <c r="T1644" s="191"/>
      <c r="U1644" s="200" t="s">
        <v>92</v>
      </c>
      <c r="V1644" s="201" t="s">
        <v>93</v>
      </c>
      <c r="W1644" s="200" t="s">
        <v>93</v>
      </c>
      <c r="X1644" s="201" t="s">
        <v>92</v>
      </c>
    </row>
    <row r="1645" spans="1:25" x14ac:dyDescent="0.25">
      <c r="A1645" s="533"/>
      <c r="B1645" s="534"/>
      <c r="C1645" s="4"/>
      <c r="D1645" s="210">
        <v>82</v>
      </c>
      <c r="E1645" s="197">
        <v>23</v>
      </c>
      <c r="F1645" s="210">
        <v>5</v>
      </c>
      <c r="G1645" s="34">
        <f t="shared" ref="G1645:G1647" si="4770">SUM(D1645:E1645)</f>
        <v>105</v>
      </c>
      <c r="H1645" s="35">
        <f t="shared" si="4767"/>
        <v>1</v>
      </c>
      <c r="I1645" s="8"/>
      <c r="J1645" s="2"/>
      <c r="K1645" s="533"/>
      <c r="L1645" s="534"/>
      <c r="M1645" s="4"/>
      <c r="N1645" s="210">
        <v>74</v>
      </c>
      <c r="O1645" s="197">
        <v>30</v>
      </c>
      <c r="P1645" s="210">
        <v>2</v>
      </c>
      <c r="Q1645" s="34">
        <f t="shared" si="4768"/>
        <v>104</v>
      </c>
      <c r="R1645" s="35">
        <f t="shared" si="4769"/>
        <v>0</v>
      </c>
      <c r="S1645" s="8"/>
      <c r="T1645" s="191"/>
      <c r="U1645" s="202">
        <f t="shared" ref="U1645" si="4771">I1650</f>
        <v>2</v>
      </c>
      <c r="V1645" s="203">
        <f t="shared" ref="V1645" si="4772">S1650</f>
        <v>4</v>
      </c>
      <c r="W1645" s="202">
        <f t="shared" ref="W1645" si="4773">S1650</f>
        <v>4</v>
      </c>
      <c r="X1645" s="203">
        <f t="shared" ref="X1645" si="4774">I1650</f>
        <v>2</v>
      </c>
    </row>
    <row r="1646" spans="1:25" ht="15.75" thickBot="1" x14ac:dyDescent="0.3">
      <c r="A1646" s="517" t="s">
        <v>247</v>
      </c>
      <c r="B1646" s="518"/>
      <c r="C1646" s="4"/>
      <c r="D1646" s="210">
        <v>92</v>
      </c>
      <c r="E1646" s="197">
        <v>34</v>
      </c>
      <c r="F1646" s="210">
        <v>2</v>
      </c>
      <c r="G1646" s="34">
        <f t="shared" si="4770"/>
        <v>126</v>
      </c>
      <c r="H1646" s="35">
        <f t="shared" si="4767"/>
        <v>0</v>
      </c>
      <c r="I1646" s="13">
        <f t="shared" ref="I1646" si="4775">H1648*1000+G1648</f>
        <v>3473</v>
      </c>
      <c r="J1646" s="2"/>
      <c r="K1646" s="517" t="s">
        <v>193</v>
      </c>
      <c r="L1646" s="518"/>
      <c r="M1646" s="4"/>
      <c r="N1646" s="210">
        <v>91</v>
      </c>
      <c r="O1646" s="197">
        <v>36</v>
      </c>
      <c r="P1646" s="210">
        <v>3</v>
      </c>
      <c r="Q1646" s="34">
        <f t="shared" si="4768"/>
        <v>127</v>
      </c>
      <c r="R1646" s="35">
        <f t="shared" si="4769"/>
        <v>1</v>
      </c>
      <c r="S1646" s="13">
        <f t="shared" ref="S1646" si="4776">R1648*1000+Q1648</f>
        <v>1461</v>
      </c>
      <c r="T1646" s="191"/>
      <c r="U1646" s="202">
        <f t="shared" ref="U1646" si="4777">H1650</f>
        <v>4</v>
      </c>
      <c r="V1646" s="203">
        <f t="shared" ref="V1646" si="4778">R1650</f>
        <v>4</v>
      </c>
      <c r="W1646" s="202">
        <f t="shared" ref="W1646" si="4779">R1650</f>
        <v>4</v>
      </c>
      <c r="X1646" s="203">
        <f t="shared" ref="X1646" si="4780">H1650</f>
        <v>4</v>
      </c>
    </row>
    <row r="1647" spans="1:25" x14ac:dyDescent="0.25">
      <c r="A1647" s="519"/>
      <c r="B1647" s="520"/>
      <c r="C1647" s="5"/>
      <c r="D1647" s="211">
        <v>92</v>
      </c>
      <c r="E1647" s="212">
        <v>35</v>
      </c>
      <c r="F1647" s="199">
        <v>4</v>
      </c>
      <c r="G1647" s="38">
        <f t="shared" si="4770"/>
        <v>127</v>
      </c>
      <c r="H1647" s="35">
        <f t="shared" si="4767"/>
        <v>1</v>
      </c>
      <c r="I1647" s="521">
        <f t="shared" ref="I1647" si="4781">IF(AND(I1646=S1646,I1646&gt;0.1),1,IF(I1646&gt;S1646,2,0))</f>
        <v>2</v>
      </c>
      <c r="J1647" s="2"/>
      <c r="K1647" s="519"/>
      <c r="L1647" s="520"/>
      <c r="M1647" s="5"/>
      <c r="N1647" s="211">
        <v>75</v>
      </c>
      <c r="O1647" s="212">
        <v>44</v>
      </c>
      <c r="P1647" s="199">
        <v>2</v>
      </c>
      <c r="Q1647" s="34">
        <f t="shared" si="4768"/>
        <v>119</v>
      </c>
      <c r="R1647" s="39">
        <f t="shared" si="4769"/>
        <v>0</v>
      </c>
      <c r="S1647" s="521">
        <f t="shared" ref="S1647" si="4782">IF(AND(S1646=I1646,S1646&gt;0.1),1,IF(S1646&gt;I1646,2,0))</f>
        <v>0</v>
      </c>
      <c r="T1647" s="191"/>
      <c r="U1647" s="204">
        <f t="shared" ref="U1647" si="4783">G1650</f>
        <v>944</v>
      </c>
      <c r="V1647" s="205">
        <f t="shared" ref="V1647" si="4784">Q1650</f>
        <v>972</v>
      </c>
      <c r="W1647" s="204">
        <f t="shared" ref="W1647" si="4785">Q1650</f>
        <v>972</v>
      </c>
      <c r="X1647" s="205">
        <f t="shared" ref="X1647" si="4786">G1650</f>
        <v>944</v>
      </c>
    </row>
    <row r="1648" spans="1:25" ht="16.5" thickBot="1" x14ac:dyDescent="0.3">
      <c r="A1648" s="529">
        <v>2</v>
      </c>
      <c r="B1648" s="530"/>
      <c r="C1648" s="26" t="s">
        <v>12</v>
      </c>
      <c r="D1648" s="31">
        <f t="shared" ref="D1648" si="4787">SUM(D1644:D1647)</f>
        <v>349</v>
      </c>
      <c r="E1648" s="31">
        <f t="shared" ref="E1648:H1648" si="4788">SUM(E1644:E1647)</f>
        <v>124</v>
      </c>
      <c r="F1648" s="31">
        <f t="shared" si="4788"/>
        <v>15</v>
      </c>
      <c r="G1648" s="31">
        <f t="shared" si="4788"/>
        <v>473</v>
      </c>
      <c r="H1648" s="30">
        <f t="shared" si="4788"/>
        <v>3</v>
      </c>
      <c r="I1648" s="522">
        <f t="shared" ref="I1648" si="4789">IF(AND(G1648=N1648,G1648&gt;1),1,IF(G1648&gt;N1648,2,0))</f>
        <v>2</v>
      </c>
      <c r="J1648" s="2"/>
      <c r="K1648" s="529">
        <v>2</v>
      </c>
      <c r="L1648" s="530"/>
      <c r="M1648" s="26" t="s">
        <v>12</v>
      </c>
      <c r="N1648" s="31">
        <f t="shared" ref="N1648" si="4790">SUM(N1644:N1647)</f>
        <v>319</v>
      </c>
      <c r="O1648" s="31">
        <f t="shared" ref="O1648:R1648" si="4791">SUM(O1644:O1647)</f>
        <v>142</v>
      </c>
      <c r="P1648" s="31">
        <f t="shared" si="4791"/>
        <v>9</v>
      </c>
      <c r="Q1648" s="40">
        <f t="shared" si="4791"/>
        <v>461</v>
      </c>
      <c r="R1648" s="30">
        <f t="shared" si="4791"/>
        <v>1</v>
      </c>
      <c r="S1648" s="522">
        <f t="shared" ref="S1648" si="4792">IF(AND(Q1648=X1648,Q1648&gt;1),1,IF(Q1648&gt;X1648,2,0))</f>
        <v>2</v>
      </c>
      <c r="T1648" s="191"/>
    </row>
    <row r="1649" spans="1:25" ht="15.75" thickBot="1" x14ac:dyDescent="0.3">
      <c r="A1649" s="7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191"/>
    </row>
    <row r="1650" spans="1:25" ht="21" thickBot="1" x14ac:dyDescent="0.3">
      <c r="A1650" s="17"/>
      <c r="B1650" s="18"/>
      <c r="C1650" s="19" t="s">
        <v>15</v>
      </c>
      <c r="D1650" s="20">
        <f t="shared" ref="D1650:H1650" si="4793">D1643+D1648</f>
        <v>684</v>
      </c>
      <c r="E1650" s="21">
        <f t="shared" si="4793"/>
        <v>260</v>
      </c>
      <c r="F1650" s="21">
        <f t="shared" si="4793"/>
        <v>25</v>
      </c>
      <c r="G1650" s="22">
        <f t="shared" si="4793"/>
        <v>944</v>
      </c>
      <c r="H1650" s="22">
        <f t="shared" si="4793"/>
        <v>4</v>
      </c>
      <c r="I1650" s="23">
        <f t="shared" ref="I1650" si="4794">I1642+I1647+J1650</f>
        <v>2</v>
      </c>
      <c r="J1650" s="206">
        <f t="shared" ref="J1650" si="4795">IF(AND(G1650=Q1650,G1650&gt;0.1),1,IF(G1650&gt;Q1650,2,0))</f>
        <v>0</v>
      </c>
      <c r="K1650" s="17"/>
      <c r="L1650" s="18"/>
      <c r="M1650" s="24" t="s">
        <v>15</v>
      </c>
      <c r="N1650" s="20">
        <f t="shared" ref="N1650:R1650" si="4796">N1643+N1648</f>
        <v>682</v>
      </c>
      <c r="O1650" s="21">
        <f t="shared" si="4796"/>
        <v>290</v>
      </c>
      <c r="P1650" s="21">
        <f t="shared" si="4796"/>
        <v>14</v>
      </c>
      <c r="Q1650" s="22">
        <f t="shared" si="4796"/>
        <v>972</v>
      </c>
      <c r="R1650" s="22">
        <f t="shared" si="4796"/>
        <v>4</v>
      </c>
      <c r="S1650" s="25">
        <f t="shared" ref="S1650" si="4797">S1642+S1647+T1650</f>
        <v>4</v>
      </c>
      <c r="T1650" s="206">
        <f t="shared" ref="T1650" si="4798">IF(AND(Q1650=G1650,Q1650&gt;0.1),1,IF(Q1650&gt;G1650,2,0))</f>
        <v>2</v>
      </c>
    </row>
    <row r="1651" spans="1:25" ht="15.75" thickBot="1" x14ac:dyDescent="0.3">
      <c r="A1651" s="7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191"/>
    </row>
    <row r="1652" spans="1:25" ht="21" thickBot="1" x14ac:dyDescent="0.3">
      <c r="A1652" s="109" t="s">
        <v>19</v>
      </c>
      <c r="B1652" s="9" t="s">
        <v>16</v>
      </c>
      <c r="C1652" s="515"/>
      <c r="D1652" s="515"/>
      <c r="E1652" s="515"/>
      <c r="F1652" s="10"/>
      <c r="G1652" s="516" t="s">
        <v>17</v>
      </c>
      <c r="H1652" s="516"/>
      <c r="I1652" s="23">
        <f t="shared" ref="I1652" si="4799">IF(AND(I1650=S1650,I1650&gt;0.1),1,IF(I1650&gt;S1650,2,0))</f>
        <v>0</v>
      </c>
      <c r="J1652" s="12"/>
      <c r="K1652" s="14" t="s">
        <v>19</v>
      </c>
      <c r="L1652" s="9" t="s">
        <v>20</v>
      </c>
      <c r="M1652" s="515"/>
      <c r="N1652" s="515"/>
      <c r="O1652" s="515"/>
      <c r="P1652" s="10"/>
      <c r="Q1652" s="516" t="s">
        <v>17</v>
      </c>
      <c r="R1652" s="516"/>
      <c r="S1652" s="23">
        <f t="shared" ref="S1652" si="4800">IF(AND(S1650=I1650,S1650&gt;0.1),1,IF(S1650&gt;I1650,2,0))</f>
        <v>2</v>
      </c>
      <c r="T1652" s="191"/>
    </row>
    <row r="1654" spans="1:25" ht="15.75" thickBot="1" x14ac:dyDescent="0.3"/>
    <row r="1655" spans="1:25" ht="23.25" x14ac:dyDescent="0.35">
      <c r="A1655" s="6"/>
      <c r="B1655" s="523" t="s">
        <v>18</v>
      </c>
      <c r="C1655" s="523"/>
      <c r="D1655" s="524" t="s">
        <v>0</v>
      </c>
      <c r="E1655" s="524"/>
      <c r="F1655" s="524"/>
      <c r="G1655" s="524"/>
      <c r="H1655" s="524"/>
      <c r="I1655" s="524"/>
      <c r="J1655" s="94">
        <v>76</v>
      </c>
      <c r="K1655" s="190" t="s">
        <v>1</v>
      </c>
      <c r="L1655" s="525" t="s">
        <v>21</v>
      </c>
      <c r="M1655" s="525"/>
      <c r="N1655" s="525"/>
      <c r="O1655" s="526" t="s">
        <v>2</v>
      </c>
      <c r="P1655" s="526"/>
      <c r="Q1655" s="527">
        <v>43369</v>
      </c>
      <c r="R1655" s="528"/>
      <c r="S1655" s="528"/>
      <c r="T1655" s="191"/>
    </row>
    <row r="1656" spans="1:25" ht="24" thickBot="1" x14ac:dyDescent="0.3">
      <c r="A1656" s="7"/>
      <c r="B1656" s="16"/>
      <c r="C1656" s="16"/>
      <c r="D1656" s="15"/>
      <c r="E1656" s="15"/>
      <c r="F1656" s="15"/>
      <c r="G1656" s="15"/>
      <c r="H1656" s="15"/>
      <c r="I1656" s="15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191"/>
    </row>
    <row r="1657" spans="1:25" ht="18.75" thickBot="1" x14ac:dyDescent="0.3">
      <c r="A1657" s="1" t="s">
        <v>3</v>
      </c>
      <c r="B1657" s="535" t="s">
        <v>169</v>
      </c>
      <c r="C1657" s="535"/>
      <c r="D1657" s="535"/>
      <c r="E1657" s="535"/>
      <c r="F1657" s="535"/>
      <c r="G1657" s="535"/>
      <c r="H1657" s="535"/>
      <c r="I1657" s="536"/>
      <c r="J1657" s="537">
        <f t="shared" ref="J1657" si="4801">G1673-Q1673</f>
        <v>51</v>
      </c>
      <c r="K1657" s="11" t="s">
        <v>4</v>
      </c>
      <c r="L1657" s="535" t="s">
        <v>120</v>
      </c>
      <c r="M1657" s="535"/>
      <c r="N1657" s="535"/>
      <c r="O1657" s="535"/>
      <c r="P1657" s="535"/>
      <c r="Q1657" s="535"/>
      <c r="R1657" s="535"/>
      <c r="S1657" s="536"/>
      <c r="T1657" s="191"/>
    </row>
    <row r="1658" spans="1:25" ht="15.75" thickBot="1" x14ac:dyDescent="0.3">
      <c r="A1658" s="7"/>
      <c r="B1658" s="2"/>
      <c r="C1658" s="2"/>
      <c r="D1658" s="2"/>
      <c r="E1658" s="2"/>
      <c r="F1658" s="2"/>
      <c r="G1658" s="2"/>
      <c r="H1658" s="2"/>
      <c r="I1658" s="2"/>
      <c r="J1658" s="538"/>
      <c r="K1658" s="2"/>
      <c r="L1658" s="2"/>
      <c r="M1658" s="2"/>
      <c r="N1658" s="2"/>
      <c r="O1658" s="2"/>
      <c r="P1658" s="2"/>
      <c r="Q1658" s="2"/>
      <c r="R1658" s="2"/>
      <c r="S1658" s="2"/>
      <c r="T1658" s="191"/>
    </row>
    <row r="1659" spans="1:25" x14ac:dyDescent="0.25">
      <c r="A1659" s="540" t="s">
        <v>5</v>
      </c>
      <c r="B1659" s="541"/>
      <c r="C1659" s="542" t="s">
        <v>6</v>
      </c>
      <c r="D1659" s="544" t="s">
        <v>7</v>
      </c>
      <c r="E1659" s="545"/>
      <c r="F1659" s="545"/>
      <c r="G1659" s="546"/>
      <c r="H1659" s="544" t="s">
        <v>8</v>
      </c>
      <c r="I1659" s="546"/>
      <c r="J1659" s="538"/>
      <c r="K1659" s="540" t="s">
        <v>5</v>
      </c>
      <c r="L1659" s="541"/>
      <c r="M1659" s="542" t="s">
        <v>6</v>
      </c>
      <c r="N1659" s="544" t="s">
        <v>7</v>
      </c>
      <c r="O1659" s="545"/>
      <c r="P1659" s="545"/>
      <c r="Q1659" s="546"/>
      <c r="R1659" s="544" t="s">
        <v>8</v>
      </c>
      <c r="S1659" s="546"/>
      <c r="T1659" s="191"/>
    </row>
    <row r="1660" spans="1:25" ht="15.75" thickBot="1" x14ac:dyDescent="0.3">
      <c r="A1660" s="547"/>
      <c r="B1660" s="548"/>
      <c r="C1660" s="543"/>
      <c r="D1660" s="110" t="s">
        <v>9</v>
      </c>
      <c r="E1660" s="111" t="s">
        <v>10</v>
      </c>
      <c r="F1660" s="111" t="s">
        <v>11</v>
      </c>
      <c r="G1660" s="112" t="s">
        <v>12</v>
      </c>
      <c r="H1660" s="113" t="s">
        <v>13</v>
      </c>
      <c r="I1660" s="114" t="s">
        <v>14</v>
      </c>
      <c r="J1660" s="539"/>
      <c r="K1660" s="547"/>
      <c r="L1660" s="548"/>
      <c r="M1660" s="543"/>
      <c r="N1660" s="110" t="s">
        <v>9</v>
      </c>
      <c r="O1660" s="111" t="s">
        <v>10</v>
      </c>
      <c r="P1660" s="111" t="s">
        <v>11</v>
      </c>
      <c r="Q1660" s="112" t="s">
        <v>12</v>
      </c>
      <c r="R1660" s="113" t="s">
        <v>13</v>
      </c>
      <c r="S1660" s="114" t="s">
        <v>14</v>
      </c>
      <c r="T1660" s="191"/>
    </row>
    <row r="1661" spans="1:25" ht="15.75" thickBot="1" x14ac:dyDescent="0.3">
      <c r="A1661" s="7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191"/>
    </row>
    <row r="1662" spans="1:25" x14ac:dyDescent="0.25">
      <c r="A1662" s="531" t="s">
        <v>196</v>
      </c>
      <c r="B1662" s="532"/>
      <c r="C1662" s="3"/>
      <c r="D1662" s="193">
        <v>82</v>
      </c>
      <c r="E1662" s="194">
        <v>44</v>
      </c>
      <c r="F1662" s="194">
        <v>2</v>
      </c>
      <c r="G1662" s="32">
        <f t="shared" ref="G1662:G1665" si="4802">D1662+E1662</f>
        <v>126</v>
      </c>
      <c r="H1662" s="33">
        <f t="shared" ref="H1662:H1665" si="4803">IF(AND(G1662=Q1662,G1662&gt;1),0.5,IF(G1662&gt;Q1662,1,0))</f>
        <v>1</v>
      </c>
      <c r="I1662" s="8"/>
      <c r="J1662" s="2"/>
      <c r="K1662" s="531" t="s">
        <v>210</v>
      </c>
      <c r="L1662" s="532"/>
      <c r="M1662" s="3"/>
      <c r="N1662" s="193">
        <v>82</v>
      </c>
      <c r="O1662" s="194">
        <v>43</v>
      </c>
      <c r="P1662" s="194">
        <v>0</v>
      </c>
      <c r="Q1662" s="32">
        <f t="shared" ref="Q1662" si="4804">SUM(N1662:O1662)</f>
        <v>125</v>
      </c>
      <c r="R1662" s="33">
        <f t="shared" ref="R1662:R1665" si="4805">IF(AND(Q1662=G1662,Q1662&gt;1),0.5,IF(Q1662&gt;G1662,1,0))</f>
        <v>0</v>
      </c>
      <c r="S1662" s="8"/>
      <c r="U1662" s="195" t="s">
        <v>124</v>
      </c>
      <c r="V1662" s="195">
        <f t="shared" ref="V1662" si="4806">G1662</f>
        <v>126</v>
      </c>
      <c r="W1662" s="195">
        <f t="shared" ref="W1662" si="4807">G1663</f>
        <v>134</v>
      </c>
      <c r="X1662" s="195">
        <f t="shared" ref="X1662" si="4808">G1664</f>
        <v>139</v>
      </c>
      <c r="Y1662" s="195">
        <f t="shared" ref="Y1662" si="4809">G1665</f>
        <v>132</v>
      </c>
    </row>
    <row r="1663" spans="1:25" x14ac:dyDescent="0.25">
      <c r="A1663" s="533"/>
      <c r="B1663" s="534"/>
      <c r="C1663" s="4"/>
      <c r="D1663" s="196">
        <v>83</v>
      </c>
      <c r="E1663" s="197">
        <v>51</v>
      </c>
      <c r="F1663" s="197">
        <v>0</v>
      </c>
      <c r="G1663" s="34">
        <f t="shared" si="4802"/>
        <v>134</v>
      </c>
      <c r="H1663" s="35">
        <f t="shared" si="4803"/>
        <v>1</v>
      </c>
      <c r="I1663" s="8"/>
      <c r="J1663" s="2"/>
      <c r="K1663" s="533"/>
      <c r="L1663" s="534"/>
      <c r="M1663" s="4"/>
      <c r="N1663" s="196">
        <v>84</v>
      </c>
      <c r="O1663" s="197">
        <v>43</v>
      </c>
      <c r="P1663" s="197">
        <v>2</v>
      </c>
      <c r="Q1663" s="34">
        <f t="shared" ref="Q1663:Q1665" si="4810">SUM(N1663:O1663)</f>
        <v>127</v>
      </c>
      <c r="R1663" s="35">
        <f t="shared" si="4805"/>
        <v>0</v>
      </c>
      <c r="S1663" s="8"/>
      <c r="U1663" s="195" t="s">
        <v>125</v>
      </c>
      <c r="V1663" s="195">
        <f t="shared" ref="V1663" si="4811">G1667</f>
        <v>135</v>
      </c>
      <c r="W1663" s="195">
        <f t="shared" ref="W1663" si="4812">G1668</f>
        <v>113</v>
      </c>
      <c r="X1663" s="195">
        <f t="shared" ref="X1663" si="4813">G1669</f>
        <v>133</v>
      </c>
      <c r="Y1663" s="195">
        <f t="shared" ref="Y1663" si="4814">G1670</f>
        <v>126</v>
      </c>
    </row>
    <row r="1664" spans="1:25" ht="15.75" thickBot="1" x14ac:dyDescent="0.3">
      <c r="A1664" s="517" t="s">
        <v>197</v>
      </c>
      <c r="B1664" s="518"/>
      <c r="C1664" s="4"/>
      <c r="D1664" s="196">
        <v>86</v>
      </c>
      <c r="E1664" s="197">
        <v>53</v>
      </c>
      <c r="F1664" s="197">
        <v>0</v>
      </c>
      <c r="G1664" s="34">
        <f t="shared" si="4802"/>
        <v>139</v>
      </c>
      <c r="H1664" s="35">
        <f t="shared" si="4803"/>
        <v>1</v>
      </c>
      <c r="I1664" s="13">
        <f t="shared" ref="I1664" si="4815">H1666*1000+G1666</f>
        <v>4531</v>
      </c>
      <c r="J1664" s="2"/>
      <c r="K1664" s="517" t="s">
        <v>211</v>
      </c>
      <c r="L1664" s="518"/>
      <c r="M1664" s="4"/>
      <c r="N1664" s="196">
        <v>81</v>
      </c>
      <c r="O1664" s="197">
        <v>35</v>
      </c>
      <c r="P1664" s="197">
        <v>2</v>
      </c>
      <c r="Q1664" s="34">
        <f t="shared" si="4810"/>
        <v>116</v>
      </c>
      <c r="R1664" s="35">
        <f t="shared" si="4805"/>
        <v>0</v>
      </c>
      <c r="S1664" s="13">
        <f t="shared" ref="S1664" si="4816">R1666*1000+Q1666</f>
        <v>484</v>
      </c>
      <c r="T1664" s="191"/>
      <c r="U1664" s="195" t="s">
        <v>126</v>
      </c>
      <c r="V1664" s="195">
        <f t="shared" ref="V1664" si="4817">Q1662</f>
        <v>125</v>
      </c>
      <c r="W1664" s="195">
        <f t="shared" ref="W1664" si="4818">Q1663</f>
        <v>127</v>
      </c>
      <c r="X1664" s="195">
        <f t="shared" ref="X1664" si="4819">Q1664</f>
        <v>116</v>
      </c>
      <c r="Y1664" s="195">
        <f t="shared" ref="Y1664" si="4820">Q1665</f>
        <v>116</v>
      </c>
    </row>
    <row r="1665" spans="1:25" x14ac:dyDescent="0.25">
      <c r="A1665" s="519"/>
      <c r="B1665" s="520"/>
      <c r="C1665" s="5"/>
      <c r="D1665" s="198">
        <v>82</v>
      </c>
      <c r="E1665" s="199">
        <v>50</v>
      </c>
      <c r="F1665" s="199">
        <v>0</v>
      </c>
      <c r="G1665" s="36">
        <f t="shared" si="4802"/>
        <v>132</v>
      </c>
      <c r="H1665" s="35">
        <f t="shared" si="4803"/>
        <v>1</v>
      </c>
      <c r="I1665" s="521">
        <f t="shared" ref="I1665" si="4821">IF(AND(I1664=S1664,I1664&gt;0.1),1,IF(I1664&gt;S1664,2,0))</f>
        <v>2</v>
      </c>
      <c r="J1665" s="2"/>
      <c r="K1665" s="519"/>
      <c r="L1665" s="520"/>
      <c r="M1665" s="5"/>
      <c r="N1665" s="198">
        <v>82</v>
      </c>
      <c r="O1665" s="199">
        <v>34</v>
      </c>
      <c r="P1665" s="199">
        <v>3</v>
      </c>
      <c r="Q1665" s="34">
        <f t="shared" si="4810"/>
        <v>116</v>
      </c>
      <c r="R1665" s="39">
        <f t="shared" si="4805"/>
        <v>0</v>
      </c>
      <c r="S1665" s="521">
        <f t="shared" ref="S1665" si="4822">IF(AND(S1664=I1664,S1664&gt;0.1),1,IF(S1664&gt;I1664,2,0))</f>
        <v>0</v>
      </c>
      <c r="T1665" s="191"/>
      <c r="U1665" s="195" t="s">
        <v>127</v>
      </c>
      <c r="V1665" s="195">
        <f t="shared" ref="V1665" si="4823">Q1667</f>
        <v>131</v>
      </c>
      <c r="W1665" s="195">
        <f t="shared" ref="W1665" si="4824">Q1668</f>
        <v>131</v>
      </c>
      <c r="X1665" s="195">
        <f t="shared" ref="X1665" si="4825">Q1669</f>
        <v>112</v>
      </c>
      <c r="Y1665" s="195">
        <f t="shared" ref="Y1665" si="4826">Q1670</f>
        <v>129</v>
      </c>
    </row>
    <row r="1666" spans="1:25" ht="16.5" thickBot="1" x14ac:dyDescent="0.3">
      <c r="A1666" s="529">
        <v>1</v>
      </c>
      <c r="B1666" s="530"/>
      <c r="C1666" s="26" t="s">
        <v>12</v>
      </c>
      <c r="D1666" s="27">
        <f t="shared" ref="D1666" si="4827">D1662+D1663+D1664+D1665</f>
        <v>333</v>
      </c>
      <c r="E1666" s="28">
        <f t="shared" ref="E1666:H1666" si="4828">SUM(E1662:E1665)</f>
        <v>198</v>
      </c>
      <c r="F1666" s="28">
        <f t="shared" si="4828"/>
        <v>2</v>
      </c>
      <c r="G1666" s="29">
        <f t="shared" si="4828"/>
        <v>531</v>
      </c>
      <c r="H1666" s="30">
        <f t="shared" si="4828"/>
        <v>4</v>
      </c>
      <c r="I1666" s="522">
        <f t="shared" ref="I1666" si="4829">IF(AND(G1666=N1666,G1666&gt;1),1,IF(G1666&gt;N1666,2,0))</f>
        <v>2</v>
      </c>
      <c r="J1666" s="2"/>
      <c r="K1666" s="529">
        <v>1</v>
      </c>
      <c r="L1666" s="530"/>
      <c r="M1666" s="26" t="s">
        <v>12</v>
      </c>
      <c r="N1666" s="31">
        <f t="shared" ref="N1666" si="4830">SUM(N1662:N1665)</f>
        <v>329</v>
      </c>
      <c r="O1666" s="31">
        <f t="shared" ref="O1666:R1666" si="4831">SUM(O1662:O1665)</f>
        <v>155</v>
      </c>
      <c r="P1666" s="31">
        <f t="shared" si="4831"/>
        <v>7</v>
      </c>
      <c r="Q1666" s="31">
        <f t="shared" si="4831"/>
        <v>484</v>
      </c>
      <c r="R1666" s="30">
        <f t="shared" si="4831"/>
        <v>0</v>
      </c>
      <c r="S1666" s="522">
        <f t="shared" ref="S1666" si="4832">IF(AND(Q1666=J1666,Q1666&gt;1),1,IF(Q1666&gt;J1666,2,0))</f>
        <v>2</v>
      </c>
      <c r="T1666" s="191"/>
    </row>
    <row r="1667" spans="1:25" x14ac:dyDescent="0.25">
      <c r="A1667" s="531" t="s">
        <v>198</v>
      </c>
      <c r="B1667" s="532"/>
      <c r="C1667" s="3"/>
      <c r="D1667" s="193">
        <v>84</v>
      </c>
      <c r="E1667" s="194">
        <v>51</v>
      </c>
      <c r="F1667" s="194">
        <v>0</v>
      </c>
      <c r="G1667" s="37">
        <f t="shared" ref="G1667" si="4833">SUM(D1667:E1667)</f>
        <v>135</v>
      </c>
      <c r="H1667" s="33">
        <f t="shared" ref="H1667:H1670" si="4834">IF(AND(G1667=Q1667,G1667&gt;1),0.5,IF(G1667&gt;Q1667,1,0))</f>
        <v>1</v>
      </c>
      <c r="I1667" s="8"/>
      <c r="J1667" s="2"/>
      <c r="K1667" s="531" t="s">
        <v>208</v>
      </c>
      <c r="L1667" s="532"/>
      <c r="M1667" s="3"/>
      <c r="N1667" s="193">
        <v>90</v>
      </c>
      <c r="O1667" s="194">
        <v>41</v>
      </c>
      <c r="P1667" s="194">
        <v>0</v>
      </c>
      <c r="Q1667" s="32">
        <f t="shared" ref="Q1667:Q1670" si="4835">N1667+O1667</f>
        <v>131</v>
      </c>
      <c r="R1667" s="33">
        <f t="shared" ref="R1667:R1670" si="4836">IF(AND(Q1667=G1667,Q1667&gt;1),0.5,IF(Q1667&gt;G1667,1,0))</f>
        <v>0</v>
      </c>
      <c r="S1667" s="8"/>
      <c r="T1667" s="191"/>
      <c r="U1667" s="200" t="s">
        <v>92</v>
      </c>
      <c r="V1667" s="201" t="s">
        <v>93</v>
      </c>
      <c r="W1667" s="200" t="s">
        <v>93</v>
      </c>
      <c r="X1667" s="201" t="s">
        <v>92</v>
      </c>
    </row>
    <row r="1668" spans="1:25" x14ac:dyDescent="0.25">
      <c r="A1668" s="533"/>
      <c r="B1668" s="534"/>
      <c r="C1668" s="4"/>
      <c r="D1668" s="196">
        <v>79</v>
      </c>
      <c r="E1668" s="197">
        <v>34</v>
      </c>
      <c r="F1668" s="197">
        <v>1</v>
      </c>
      <c r="G1668" s="34">
        <f t="shared" ref="G1668:G1670" si="4837">SUM(D1668:E1668)</f>
        <v>113</v>
      </c>
      <c r="H1668" s="35">
        <f t="shared" si="4834"/>
        <v>0</v>
      </c>
      <c r="I1668" s="8"/>
      <c r="J1668" s="2"/>
      <c r="K1668" s="533"/>
      <c r="L1668" s="534"/>
      <c r="M1668" s="4"/>
      <c r="N1668" s="196">
        <v>95</v>
      </c>
      <c r="O1668" s="197">
        <v>36</v>
      </c>
      <c r="P1668" s="197">
        <v>1</v>
      </c>
      <c r="Q1668" s="34">
        <f t="shared" si="4835"/>
        <v>131</v>
      </c>
      <c r="R1668" s="35">
        <f t="shared" si="4836"/>
        <v>1</v>
      </c>
      <c r="S1668" s="8"/>
      <c r="T1668" s="191"/>
      <c r="U1668" s="202">
        <f t="shared" ref="U1668" si="4838">I1673</f>
        <v>6</v>
      </c>
      <c r="V1668" s="203">
        <f t="shared" ref="V1668" si="4839">S1673</f>
        <v>0</v>
      </c>
      <c r="W1668" s="202">
        <f t="shared" ref="W1668" si="4840">S1673</f>
        <v>0</v>
      </c>
      <c r="X1668" s="203">
        <f t="shared" ref="X1668" si="4841">I1673</f>
        <v>6</v>
      </c>
    </row>
    <row r="1669" spans="1:25" ht="15.75" thickBot="1" x14ac:dyDescent="0.3">
      <c r="A1669" s="517" t="s">
        <v>199</v>
      </c>
      <c r="B1669" s="518"/>
      <c r="C1669" s="4"/>
      <c r="D1669" s="196">
        <v>91</v>
      </c>
      <c r="E1669" s="197">
        <v>42</v>
      </c>
      <c r="F1669" s="197">
        <v>1</v>
      </c>
      <c r="G1669" s="34">
        <f t="shared" si="4837"/>
        <v>133</v>
      </c>
      <c r="H1669" s="35">
        <f t="shared" si="4834"/>
        <v>1</v>
      </c>
      <c r="I1669" s="13">
        <f t="shared" ref="I1669" si="4842">H1671*1000+G1671</f>
        <v>2507</v>
      </c>
      <c r="J1669" s="2"/>
      <c r="K1669" s="517" t="s">
        <v>209</v>
      </c>
      <c r="L1669" s="518"/>
      <c r="M1669" s="4"/>
      <c r="N1669" s="196">
        <v>77</v>
      </c>
      <c r="O1669" s="197">
        <v>35</v>
      </c>
      <c r="P1669" s="197">
        <v>0</v>
      </c>
      <c r="Q1669" s="34">
        <f t="shared" si="4835"/>
        <v>112</v>
      </c>
      <c r="R1669" s="35">
        <f t="shared" si="4836"/>
        <v>0</v>
      </c>
      <c r="S1669" s="13">
        <f t="shared" ref="S1669" si="4843">R1671*1000+Q1671</f>
        <v>2503</v>
      </c>
      <c r="T1669" s="191"/>
      <c r="U1669" s="202">
        <f t="shared" ref="U1669" si="4844">H1673</f>
        <v>6</v>
      </c>
      <c r="V1669" s="203">
        <f t="shared" ref="V1669" si="4845">R1673</f>
        <v>2</v>
      </c>
      <c r="W1669" s="202">
        <f t="shared" ref="W1669" si="4846">R1673</f>
        <v>2</v>
      </c>
      <c r="X1669" s="203">
        <f t="shared" ref="X1669" si="4847">H1673</f>
        <v>6</v>
      </c>
    </row>
    <row r="1670" spans="1:25" x14ac:dyDescent="0.25">
      <c r="A1670" s="519"/>
      <c r="B1670" s="520"/>
      <c r="C1670" s="5"/>
      <c r="D1670" s="198">
        <v>91</v>
      </c>
      <c r="E1670" s="199">
        <v>35</v>
      </c>
      <c r="F1670" s="199">
        <v>0</v>
      </c>
      <c r="G1670" s="38">
        <f t="shared" si="4837"/>
        <v>126</v>
      </c>
      <c r="H1670" s="35">
        <f t="shared" si="4834"/>
        <v>0</v>
      </c>
      <c r="I1670" s="521">
        <f t="shared" ref="I1670" si="4848">IF(AND(I1669=S1669,I1669&gt;0.1),1,IF(I1669&gt;S1669,2,0))</f>
        <v>2</v>
      </c>
      <c r="J1670" s="2"/>
      <c r="K1670" s="519"/>
      <c r="L1670" s="520"/>
      <c r="M1670" s="5"/>
      <c r="N1670" s="198">
        <v>91</v>
      </c>
      <c r="O1670" s="199">
        <v>38</v>
      </c>
      <c r="P1670" s="199">
        <v>2</v>
      </c>
      <c r="Q1670" s="34">
        <f t="shared" si="4835"/>
        <v>129</v>
      </c>
      <c r="R1670" s="39">
        <f t="shared" si="4836"/>
        <v>1</v>
      </c>
      <c r="S1670" s="521">
        <f t="shared" ref="S1670" si="4849">IF(AND(S1669=I1669,S1669&gt;0.1),1,IF(S1669&gt;I1669,2,0))</f>
        <v>0</v>
      </c>
      <c r="T1670" s="191"/>
      <c r="U1670" s="204">
        <f t="shared" ref="U1670" si="4850">G1673</f>
        <v>1038</v>
      </c>
      <c r="V1670" s="205">
        <f t="shared" ref="V1670" si="4851">Q1673</f>
        <v>987</v>
      </c>
      <c r="W1670" s="204">
        <f t="shared" ref="W1670" si="4852">Q1673</f>
        <v>987</v>
      </c>
      <c r="X1670" s="205">
        <f t="shared" ref="X1670" si="4853">G1673</f>
        <v>1038</v>
      </c>
    </row>
    <row r="1671" spans="1:25" ht="16.5" thickBot="1" x14ac:dyDescent="0.3">
      <c r="A1671" s="529">
        <v>2</v>
      </c>
      <c r="B1671" s="530"/>
      <c r="C1671" s="26" t="s">
        <v>12</v>
      </c>
      <c r="D1671" s="31">
        <f t="shared" ref="D1671" si="4854">SUM(D1667:D1670)</f>
        <v>345</v>
      </c>
      <c r="E1671" s="31">
        <f t="shared" ref="E1671:H1671" si="4855">SUM(E1667:E1670)</f>
        <v>162</v>
      </c>
      <c r="F1671" s="31">
        <f t="shared" si="4855"/>
        <v>2</v>
      </c>
      <c r="G1671" s="31">
        <f t="shared" si="4855"/>
        <v>507</v>
      </c>
      <c r="H1671" s="30">
        <f t="shared" si="4855"/>
        <v>2</v>
      </c>
      <c r="I1671" s="522">
        <f t="shared" ref="I1671" si="4856">IF(AND(G1671=N1671,G1671&gt;1),1,IF(G1671&gt;N1671,2,0))</f>
        <v>2</v>
      </c>
      <c r="J1671" s="2"/>
      <c r="K1671" s="529">
        <v>2</v>
      </c>
      <c r="L1671" s="530"/>
      <c r="M1671" s="26" t="s">
        <v>12</v>
      </c>
      <c r="N1671" s="31">
        <f t="shared" ref="N1671" si="4857">SUM(N1667:N1670)</f>
        <v>353</v>
      </c>
      <c r="O1671" s="31">
        <f t="shared" ref="O1671:R1671" si="4858">SUM(O1667:O1670)</f>
        <v>150</v>
      </c>
      <c r="P1671" s="31">
        <f t="shared" si="4858"/>
        <v>3</v>
      </c>
      <c r="Q1671" s="40">
        <f t="shared" si="4858"/>
        <v>503</v>
      </c>
      <c r="R1671" s="30">
        <f t="shared" si="4858"/>
        <v>2</v>
      </c>
      <c r="S1671" s="522">
        <f t="shared" ref="S1671" si="4859">IF(AND(Q1671=X1671,Q1671&gt;1),1,IF(Q1671&gt;X1671,2,0))</f>
        <v>2</v>
      </c>
      <c r="T1671" s="191"/>
    </row>
    <row r="1672" spans="1:25" ht="15.75" thickBot="1" x14ac:dyDescent="0.3">
      <c r="A1672" s="7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191"/>
    </row>
    <row r="1673" spans="1:25" ht="21" thickBot="1" x14ac:dyDescent="0.3">
      <c r="A1673" s="17"/>
      <c r="B1673" s="18"/>
      <c r="C1673" s="19" t="s">
        <v>15</v>
      </c>
      <c r="D1673" s="20">
        <f t="shared" ref="D1673:H1673" si="4860">D1666+D1671</f>
        <v>678</v>
      </c>
      <c r="E1673" s="21">
        <f t="shared" si="4860"/>
        <v>360</v>
      </c>
      <c r="F1673" s="21">
        <f t="shared" si="4860"/>
        <v>4</v>
      </c>
      <c r="G1673" s="22">
        <f t="shared" si="4860"/>
        <v>1038</v>
      </c>
      <c r="H1673" s="22">
        <f t="shared" si="4860"/>
        <v>6</v>
      </c>
      <c r="I1673" s="23">
        <f t="shared" ref="I1673" si="4861">I1665+I1670+J1673</f>
        <v>6</v>
      </c>
      <c r="J1673" s="206">
        <f t="shared" ref="J1673" si="4862">IF(AND(G1673=Q1673,G1673&gt;0.1),1,IF(G1673&gt;Q1673,2,0))</f>
        <v>2</v>
      </c>
      <c r="K1673" s="17"/>
      <c r="L1673" s="18"/>
      <c r="M1673" s="24" t="s">
        <v>15</v>
      </c>
      <c r="N1673" s="20">
        <f t="shared" ref="N1673:R1673" si="4863">N1666+N1671</f>
        <v>682</v>
      </c>
      <c r="O1673" s="21">
        <f t="shared" si="4863"/>
        <v>305</v>
      </c>
      <c r="P1673" s="21">
        <f t="shared" si="4863"/>
        <v>10</v>
      </c>
      <c r="Q1673" s="22">
        <f t="shared" si="4863"/>
        <v>987</v>
      </c>
      <c r="R1673" s="22">
        <f t="shared" si="4863"/>
        <v>2</v>
      </c>
      <c r="S1673" s="25">
        <f t="shared" ref="S1673" si="4864">S1665+S1670+T1673</f>
        <v>0</v>
      </c>
      <c r="T1673" s="206">
        <f t="shared" ref="T1673" si="4865">IF(AND(Q1673=G1673,Q1673&gt;0.1),1,IF(Q1673&gt;G1673,2,0))</f>
        <v>0</v>
      </c>
    </row>
    <row r="1674" spans="1:25" ht="15.75" thickBot="1" x14ac:dyDescent="0.3">
      <c r="A1674" s="7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191"/>
    </row>
    <row r="1675" spans="1:25" ht="21" thickBot="1" x14ac:dyDescent="0.3">
      <c r="A1675" s="109" t="s">
        <v>19</v>
      </c>
      <c r="B1675" s="9" t="s">
        <v>16</v>
      </c>
      <c r="C1675" s="515"/>
      <c r="D1675" s="515"/>
      <c r="E1675" s="515"/>
      <c r="F1675" s="10"/>
      <c r="G1675" s="516" t="s">
        <v>17</v>
      </c>
      <c r="H1675" s="516"/>
      <c r="I1675" s="23">
        <f t="shared" ref="I1675" si="4866">IF(AND(I1673=S1673,I1673&gt;0.1),1,IF(I1673&gt;S1673,2,0))</f>
        <v>2</v>
      </c>
      <c r="J1675" s="12"/>
      <c r="K1675" s="14" t="s">
        <v>19</v>
      </c>
      <c r="L1675" s="9" t="s">
        <v>20</v>
      </c>
      <c r="M1675" s="515"/>
      <c r="N1675" s="515"/>
      <c r="O1675" s="515"/>
      <c r="P1675" s="10"/>
      <c r="Q1675" s="516" t="s">
        <v>17</v>
      </c>
      <c r="R1675" s="516"/>
      <c r="S1675" s="23">
        <f t="shared" ref="S1675" si="4867">IF(AND(S1673=I1673,S1673&gt;0.1),1,IF(S1673&gt;I1673,2,0))</f>
        <v>0</v>
      </c>
      <c r="T1675" s="191"/>
    </row>
    <row r="1676" spans="1:25" ht="23.25" x14ac:dyDescent="0.35">
      <c r="A1676" s="6"/>
      <c r="B1676" s="523" t="s">
        <v>18</v>
      </c>
      <c r="C1676" s="523"/>
      <c r="D1676" s="524" t="s">
        <v>0</v>
      </c>
      <c r="E1676" s="524"/>
      <c r="F1676" s="524"/>
      <c r="G1676" s="524"/>
      <c r="H1676" s="524"/>
      <c r="I1676" s="524"/>
      <c r="J1676" s="94">
        <v>77</v>
      </c>
      <c r="K1676" s="190" t="s">
        <v>1</v>
      </c>
      <c r="L1676" s="525" t="s">
        <v>21</v>
      </c>
      <c r="M1676" s="525"/>
      <c r="N1676" s="525"/>
      <c r="O1676" s="526" t="s">
        <v>2</v>
      </c>
      <c r="P1676" s="526"/>
      <c r="Q1676" s="527">
        <v>43404</v>
      </c>
      <c r="R1676" s="528"/>
      <c r="S1676" s="528"/>
      <c r="T1676" s="191"/>
    </row>
    <row r="1677" spans="1:25" ht="24" thickBot="1" x14ac:dyDescent="0.3">
      <c r="A1677" s="7"/>
      <c r="B1677" s="16"/>
      <c r="C1677" s="16"/>
      <c r="D1677" s="15"/>
      <c r="E1677" s="15"/>
      <c r="F1677" s="15"/>
      <c r="G1677" s="15"/>
      <c r="H1677" s="15"/>
      <c r="I1677" s="15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191"/>
    </row>
    <row r="1678" spans="1:25" ht="18.75" thickBot="1" x14ac:dyDescent="0.3">
      <c r="A1678" s="1" t="s">
        <v>3</v>
      </c>
      <c r="B1678" s="535" t="s">
        <v>187</v>
      </c>
      <c r="C1678" s="535"/>
      <c r="D1678" s="535"/>
      <c r="E1678" s="535"/>
      <c r="F1678" s="535"/>
      <c r="G1678" s="535"/>
      <c r="H1678" s="535"/>
      <c r="I1678" s="536"/>
      <c r="J1678" s="537">
        <f t="shared" ref="J1678" si="4868">G1694-Q1694</f>
        <v>-72</v>
      </c>
      <c r="K1678" s="11" t="s">
        <v>4</v>
      </c>
      <c r="L1678" s="535" t="s">
        <v>186</v>
      </c>
      <c r="M1678" s="535"/>
      <c r="N1678" s="535"/>
      <c r="O1678" s="535"/>
      <c r="P1678" s="535"/>
      <c r="Q1678" s="535"/>
      <c r="R1678" s="535"/>
      <c r="S1678" s="536"/>
      <c r="T1678" s="191"/>
    </row>
    <row r="1679" spans="1:25" ht="15.75" thickBot="1" x14ac:dyDescent="0.3">
      <c r="A1679" s="7"/>
      <c r="B1679" s="2"/>
      <c r="C1679" s="2"/>
      <c r="D1679" s="2"/>
      <c r="E1679" s="2"/>
      <c r="F1679" s="2"/>
      <c r="G1679" s="2"/>
      <c r="H1679" s="2"/>
      <c r="I1679" s="2"/>
      <c r="J1679" s="538"/>
      <c r="K1679" s="2"/>
      <c r="L1679" s="2"/>
      <c r="M1679" s="2"/>
      <c r="N1679" s="2"/>
      <c r="O1679" s="2"/>
      <c r="P1679" s="2"/>
      <c r="Q1679" s="2"/>
      <c r="R1679" s="2"/>
      <c r="S1679" s="2"/>
      <c r="T1679" s="191"/>
    </row>
    <row r="1680" spans="1:25" x14ac:dyDescent="0.25">
      <c r="A1680" s="540" t="s">
        <v>5</v>
      </c>
      <c r="B1680" s="541"/>
      <c r="C1680" s="542" t="s">
        <v>6</v>
      </c>
      <c r="D1680" s="544" t="s">
        <v>7</v>
      </c>
      <c r="E1680" s="545"/>
      <c r="F1680" s="545"/>
      <c r="G1680" s="546"/>
      <c r="H1680" s="544" t="s">
        <v>8</v>
      </c>
      <c r="I1680" s="546"/>
      <c r="J1680" s="538"/>
      <c r="K1680" s="540" t="s">
        <v>5</v>
      </c>
      <c r="L1680" s="541"/>
      <c r="M1680" s="542" t="s">
        <v>6</v>
      </c>
      <c r="N1680" s="544" t="s">
        <v>7</v>
      </c>
      <c r="O1680" s="545"/>
      <c r="P1680" s="545"/>
      <c r="Q1680" s="546"/>
      <c r="R1680" s="544" t="s">
        <v>8</v>
      </c>
      <c r="S1680" s="546"/>
      <c r="T1680" s="191"/>
    </row>
    <row r="1681" spans="1:25" ht="15.75" thickBot="1" x14ac:dyDescent="0.3">
      <c r="A1681" s="547"/>
      <c r="B1681" s="548"/>
      <c r="C1681" s="543"/>
      <c r="D1681" s="110" t="s">
        <v>9</v>
      </c>
      <c r="E1681" s="111" t="s">
        <v>10</v>
      </c>
      <c r="F1681" s="111" t="s">
        <v>11</v>
      </c>
      <c r="G1681" s="112" t="s">
        <v>12</v>
      </c>
      <c r="H1681" s="113" t="s">
        <v>13</v>
      </c>
      <c r="I1681" s="114" t="s">
        <v>14</v>
      </c>
      <c r="J1681" s="539"/>
      <c r="K1681" s="547"/>
      <c r="L1681" s="548"/>
      <c r="M1681" s="543"/>
      <c r="N1681" s="110" t="s">
        <v>9</v>
      </c>
      <c r="O1681" s="111" t="s">
        <v>10</v>
      </c>
      <c r="P1681" s="111" t="s">
        <v>11</v>
      </c>
      <c r="Q1681" s="112" t="s">
        <v>12</v>
      </c>
      <c r="R1681" s="113" t="s">
        <v>13</v>
      </c>
      <c r="S1681" s="114" t="s">
        <v>14</v>
      </c>
      <c r="T1681" s="191"/>
    </row>
    <row r="1682" spans="1:25" ht="15.75" thickBot="1" x14ac:dyDescent="0.3">
      <c r="A1682" s="7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191"/>
    </row>
    <row r="1683" spans="1:25" x14ac:dyDescent="0.25">
      <c r="A1683" s="555" t="s">
        <v>202</v>
      </c>
      <c r="B1683" s="556"/>
      <c r="C1683" s="3">
        <v>1</v>
      </c>
      <c r="D1683" s="213">
        <v>83</v>
      </c>
      <c r="E1683" s="214">
        <v>35</v>
      </c>
      <c r="F1683" s="214">
        <v>3</v>
      </c>
      <c r="G1683" s="32">
        <f t="shared" ref="G1683:G1686" si="4869">D1683+E1683</f>
        <v>118</v>
      </c>
      <c r="H1683" s="33">
        <f t="shared" ref="H1683:H1686" si="4870">IF(AND(G1683=Q1683,G1683&gt;1),0.5,IF(G1683&gt;Q1683,1,0))</f>
        <v>0</v>
      </c>
      <c r="I1683" s="8"/>
      <c r="J1683" s="2"/>
      <c r="K1683" s="555" t="s">
        <v>229</v>
      </c>
      <c r="L1683" s="556"/>
      <c r="M1683" s="3">
        <v>1</v>
      </c>
      <c r="N1683" s="213">
        <v>92</v>
      </c>
      <c r="O1683" s="214">
        <v>35</v>
      </c>
      <c r="P1683" s="214">
        <v>2</v>
      </c>
      <c r="Q1683" s="32">
        <f t="shared" ref="Q1683" si="4871">SUM(N1683:O1683)</f>
        <v>127</v>
      </c>
      <c r="R1683" s="33">
        <f t="shared" ref="R1683:R1686" si="4872">IF(AND(Q1683=G1683,Q1683&gt;1),0.5,IF(Q1683&gt;G1683,1,0))</f>
        <v>1</v>
      </c>
      <c r="S1683" s="8"/>
      <c r="U1683" s="195" t="s">
        <v>124</v>
      </c>
      <c r="V1683" s="195">
        <f t="shared" ref="V1683" si="4873">G1683</f>
        <v>118</v>
      </c>
      <c r="W1683" s="195">
        <f t="shared" ref="W1683" si="4874">G1684</f>
        <v>134</v>
      </c>
      <c r="X1683" s="195">
        <f t="shared" ref="X1683" si="4875">G1685</f>
        <v>132</v>
      </c>
      <c r="Y1683" s="195">
        <f t="shared" ref="Y1683" si="4876">G1686</f>
        <v>121</v>
      </c>
    </row>
    <row r="1684" spans="1:25" x14ac:dyDescent="0.25">
      <c r="A1684" s="557"/>
      <c r="B1684" s="558"/>
      <c r="C1684" s="4">
        <v>2</v>
      </c>
      <c r="D1684" s="215">
        <v>82</v>
      </c>
      <c r="E1684" s="216">
        <v>52</v>
      </c>
      <c r="F1684" s="216">
        <v>1</v>
      </c>
      <c r="G1684" s="34">
        <f t="shared" si="4869"/>
        <v>134</v>
      </c>
      <c r="H1684" s="35">
        <f t="shared" si="4870"/>
        <v>1</v>
      </c>
      <c r="I1684" s="8"/>
      <c r="J1684" s="2"/>
      <c r="K1684" s="557"/>
      <c r="L1684" s="558"/>
      <c r="M1684" s="4">
        <v>2</v>
      </c>
      <c r="N1684" s="215">
        <v>94</v>
      </c>
      <c r="O1684" s="216">
        <v>35</v>
      </c>
      <c r="P1684" s="216">
        <v>3</v>
      </c>
      <c r="Q1684" s="34">
        <f t="shared" ref="Q1684:Q1686" si="4877">SUM(N1684:O1684)</f>
        <v>129</v>
      </c>
      <c r="R1684" s="35">
        <f t="shared" si="4872"/>
        <v>0</v>
      </c>
      <c r="S1684" s="8"/>
      <c r="U1684" s="195" t="s">
        <v>125</v>
      </c>
      <c r="V1684" s="195">
        <f t="shared" ref="V1684" si="4878">G1688</f>
        <v>116</v>
      </c>
      <c r="W1684" s="195">
        <f t="shared" ref="W1684" si="4879">G1689</f>
        <v>105</v>
      </c>
      <c r="X1684" s="195">
        <f t="shared" ref="X1684" si="4880">G1690</f>
        <v>97</v>
      </c>
      <c r="Y1684" s="195">
        <f t="shared" ref="Y1684" si="4881">G1691</f>
        <v>104</v>
      </c>
    </row>
    <row r="1685" spans="1:25" ht="15.75" thickBot="1" x14ac:dyDescent="0.3">
      <c r="A1685" s="549" t="s">
        <v>203</v>
      </c>
      <c r="B1685" s="550"/>
      <c r="C1685" s="4">
        <v>3</v>
      </c>
      <c r="D1685" s="215">
        <v>89</v>
      </c>
      <c r="E1685" s="216">
        <v>43</v>
      </c>
      <c r="F1685" s="216">
        <v>2</v>
      </c>
      <c r="G1685" s="34">
        <f t="shared" si="4869"/>
        <v>132</v>
      </c>
      <c r="H1685" s="35">
        <f t="shared" si="4870"/>
        <v>1</v>
      </c>
      <c r="I1685" s="13">
        <f t="shared" ref="I1685" si="4882">H1687*1000+G1687</f>
        <v>3505</v>
      </c>
      <c r="J1685" s="2"/>
      <c r="K1685" s="549" t="s">
        <v>228</v>
      </c>
      <c r="L1685" s="550"/>
      <c r="M1685" s="4">
        <v>3</v>
      </c>
      <c r="N1685" s="215">
        <v>80</v>
      </c>
      <c r="O1685" s="216">
        <v>41</v>
      </c>
      <c r="P1685" s="216">
        <v>1</v>
      </c>
      <c r="Q1685" s="34">
        <f t="shared" si="4877"/>
        <v>121</v>
      </c>
      <c r="R1685" s="35">
        <f t="shared" si="4872"/>
        <v>0</v>
      </c>
      <c r="S1685" s="13">
        <f t="shared" ref="S1685" si="4883">R1687*1000+Q1687</f>
        <v>1493</v>
      </c>
      <c r="T1685" s="191"/>
      <c r="U1685" s="195" t="s">
        <v>126</v>
      </c>
      <c r="V1685" s="195">
        <f t="shared" ref="V1685" si="4884">Q1683</f>
        <v>127</v>
      </c>
      <c r="W1685" s="195">
        <f t="shared" ref="W1685" si="4885">Q1684</f>
        <v>129</v>
      </c>
      <c r="X1685" s="195">
        <f t="shared" ref="X1685" si="4886">Q1685</f>
        <v>121</v>
      </c>
      <c r="Y1685" s="195">
        <f t="shared" ref="Y1685" si="4887">Q1686</f>
        <v>116</v>
      </c>
    </row>
    <row r="1686" spans="1:25" x14ac:dyDescent="0.25">
      <c r="A1686" s="551"/>
      <c r="B1686" s="552"/>
      <c r="C1686" s="5">
        <v>4</v>
      </c>
      <c r="D1686" s="217">
        <v>85</v>
      </c>
      <c r="E1686" s="218">
        <v>36</v>
      </c>
      <c r="F1686" s="218">
        <v>3</v>
      </c>
      <c r="G1686" s="36">
        <f t="shared" si="4869"/>
        <v>121</v>
      </c>
      <c r="H1686" s="35">
        <f t="shared" si="4870"/>
        <v>1</v>
      </c>
      <c r="I1686" s="521">
        <f t="shared" ref="I1686" si="4888">IF(AND(I1685=S1685,I1685&gt;0.1),1,IF(I1685&gt;S1685,2,0))</f>
        <v>2</v>
      </c>
      <c r="J1686" s="2"/>
      <c r="K1686" s="551"/>
      <c r="L1686" s="552"/>
      <c r="M1686" s="5">
        <v>4</v>
      </c>
      <c r="N1686" s="217">
        <v>80</v>
      </c>
      <c r="O1686" s="218">
        <v>36</v>
      </c>
      <c r="P1686" s="218">
        <v>2</v>
      </c>
      <c r="Q1686" s="34">
        <f t="shared" si="4877"/>
        <v>116</v>
      </c>
      <c r="R1686" s="39">
        <f t="shared" si="4872"/>
        <v>0</v>
      </c>
      <c r="S1686" s="521">
        <f t="shared" ref="S1686" si="4889">IF(AND(S1685=I1685,S1685&gt;0.1),1,IF(S1685&gt;I1685,2,0))</f>
        <v>0</v>
      </c>
      <c r="T1686" s="191"/>
      <c r="U1686" s="195" t="s">
        <v>127</v>
      </c>
      <c r="V1686" s="195">
        <f t="shared" ref="V1686" si="4890">Q1688</f>
        <v>139</v>
      </c>
      <c r="W1686" s="195">
        <f t="shared" ref="W1686" si="4891">Q1689</f>
        <v>123</v>
      </c>
      <c r="X1686" s="195">
        <f t="shared" ref="X1686" si="4892">Q1690</f>
        <v>126</v>
      </c>
      <c r="Y1686" s="195">
        <f t="shared" ref="Y1686" si="4893">Q1691</f>
        <v>118</v>
      </c>
    </row>
    <row r="1687" spans="1:25" ht="16.5" thickBot="1" x14ac:dyDescent="0.3">
      <c r="A1687" s="553"/>
      <c r="B1687" s="554"/>
      <c r="C1687" s="221" t="s">
        <v>12</v>
      </c>
      <c r="D1687" s="222">
        <v>339</v>
      </c>
      <c r="E1687" s="223">
        <v>166</v>
      </c>
      <c r="F1687" s="223">
        <v>9</v>
      </c>
      <c r="G1687" s="29">
        <f t="shared" ref="G1687:H1687" si="4894">SUM(G1683:G1686)</f>
        <v>505</v>
      </c>
      <c r="H1687" s="30">
        <f t="shared" si="4894"/>
        <v>3</v>
      </c>
      <c r="I1687" s="522">
        <f t="shared" ref="I1687" si="4895">IF(AND(G1687=N1687,G1687&gt;1),1,IF(G1687&gt;N1687,2,0))</f>
        <v>2</v>
      </c>
      <c r="J1687" s="2"/>
      <c r="K1687" s="553"/>
      <c r="L1687" s="554"/>
      <c r="M1687" s="221" t="s">
        <v>12</v>
      </c>
      <c r="N1687" s="222">
        <v>346</v>
      </c>
      <c r="O1687" s="223">
        <v>147</v>
      </c>
      <c r="P1687" s="223">
        <v>8</v>
      </c>
      <c r="Q1687" s="31">
        <f t="shared" ref="Q1687:R1687" si="4896">SUM(Q1683:Q1686)</f>
        <v>493</v>
      </c>
      <c r="R1687" s="30">
        <f t="shared" si="4896"/>
        <v>1</v>
      </c>
      <c r="S1687" s="522">
        <f t="shared" ref="S1687" si="4897">IF(AND(Q1687=J1687,Q1687&gt;1),1,IF(Q1687&gt;J1687,2,0))</f>
        <v>2</v>
      </c>
      <c r="T1687" s="191"/>
    </row>
    <row r="1688" spans="1:25" x14ac:dyDescent="0.25">
      <c r="A1688" s="555" t="s">
        <v>200</v>
      </c>
      <c r="B1688" s="556"/>
      <c r="C1688" s="3">
        <v>1</v>
      </c>
      <c r="D1688" s="213">
        <v>80</v>
      </c>
      <c r="E1688" s="214">
        <v>36</v>
      </c>
      <c r="F1688" s="214">
        <v>4</v>
      </c>
      <c r="G1688" s="37">
        <f t="shared" ref="G1688" si="4898">SUM(D1688:E1688)</f>
        <v>116</v>
      </c>
      <c r="H1688" s="33">
        <f t="shared" ref="H1688:H1691" si="4899">IF(AND(G1688=Q1688,G1688&gt;1),0.5,IF(G1688&gt;Q1688,1,0))</f>
        <v>0</v>
      </c>
      <c r="I1688" s="8"/>
      <c r="J1688" s="2"/>
      <c r="K1688" s="555" t="s">
        <v>255</v>
      </c>
      <c r="L1688" s="556"/>
      <c r="M1688" s="3">
        <v>1</v>
      </c>
      <c r="N1688" s="213">
        <v>95</v>
      </c>
      <c r="O1688" s="214">
        <v>44</v>
      </c>
      <c r="P1688" s="214">
        <v>1</v>
      </c>
      <c r="Q1688" s="32">
        <f t="shared" ref="Q1688:Q1691" si="4900">N1688+O1688</f>
        <v>139</v>
      </c>
      <c r="R1688" s="33">
        <f t="shared" ref="R1688:R1691" si="4901">IF(AND(Q1688=G1688,Q1688&gt;1),0.5,IF(Q1688&gt;G1688,1,0))</f>
        <v>1</v>
      </c>
      <c r="S1688" s="8"/>
      <c r="T1688" s="191"/>
      <c r="U1688" s="200" t="s">
        <v>92</v>
      </c>
      <c r="V1688" s="201" t="s">
        <v>93</v>
      </c>
      <c r="W1688" s="200" t="s">
        <v>93</v>
      </c>
      <c r="X1688" s="201" t="s">
        <v>92</v>
      </c>
    </row>
    <row r="1689" spans="1:25" x14ac:dyDescent="0.25">
      <c r="A1689" s="557"/>
      <c r="B1689" s="558"/>
      <c r="C1689" s="4">
        <v>2</v>
      </c>
      <c r="D1689" s="215">
        <v>79</v>
      </c>
      <c r="E1689" s="216">
        <v>26</v>
      </c>
      <c r="F1689" s="216">
        <v>3</v>
      </c>
      <c r="G1689" s="34">
        <f t="shared" ref="G1689:G1691" si="4902">SUM(D1689:E1689)</f>
        <v>105</v>
      </c>
      <c r="H1689" s="35">
        <f t="shared" si="4899"/>
        <v>0</v>
      </c>
      <c r="I1689" s="8"/>
      <c r="J1689" s="2"/>
      <c r="K1689" s="557"/>
      <c r="L1689" s="558"/>
      <c r="M1689" s="4">
        <v>2</v>
      </c>
      <c r="N1689" s="215">
        <v>89</v>
      </c>
      <c r="O1689" s="216">
        <v>34</v>
      </c>
      <c r="P1689" s="216">
        <v>3</v>
      </c>
      <c r="Q1689" s="34">
        <f t="shared" si="4900"/>
        <v>123</v>
      </c>
      <c r="R1689" s="35">
        <f t="shared" si="4901"/>
        <v>1</v>
      </c>
      <c r="S1689" s="8"/>
      <c r="T1689" s="191"/>
      <c r="U1689" s="202">
        <f t="shared" ref="U1689" si="4903">I1694</f>
        <v>2</v>
      </c>
      <c r="V1689" s="203">
        <f t="shared" ref="V1689" si="4904">S1694</f>
        <v>4</v>
      </c>
      <c r="W1689" s="202">
        <f t="shared" ref="W1689" si="4905">S1694</f>
        <v>4</v>
      </c>
      <c r="X1689" s="203">
        <f t="shared" ref="X1689" si="4906">I1694</f>
        <v>2</v>
      </c>
    </row>
    <row r="1690" spans="1:25" ht="15.75" thickBot="1" x14ac:dyDescent="0.3">
      <c r="A1690" s="549" t="s">
        <v>201</v>
      </c>
      <c r="B1690" s="550"/>
      <c r="C1690" s="4">
        <v>3</v>
      </c>
      <c r="D1690" s="215">
        <v>80</v>
      </c>
      <c r="E1690" s="216">
        <v>17</v>
      </c>
      <c r="F1690" s="216">
        <v>5</v>
      </c>
      <c r="G1690" s="34">
        <f t="shared" si="4902"/>
        <v>97</v>
      </c>
      <c r="H1690" s="35">
        <f t="shared" si="4899"/>
        <v>0</v>
      </c>
      <c r="I1690" s="13">
        <f t="shared" ref="I1690" si="4907">H1692*1000+G1692</f>
        <v>422</v>
      </c>
      <c r="J1690" s="2"/>
      <c r="K1690" s="549" t="s">
        <v>228</v>
      </c>
      <c r="L1690" s="550"/>
      <c r="M1690" s="4">
        <v>3</v>
      </c>
      <c r="N1690" s="215">
        <v>87</v>
      </c>
      <c r="O1690" s="216">
        <v>39</v>
      </c>
      <c r="P1690" s="216">
        <v>1</v>
      </c>
      <c r="Q1690" s="34">
        <f t="shared" si="4900"/>
        <v>126</v>
      </c>
      <c r="R1690" s="35">
        <f t="shared" si="4901"/>
        <v>1</v>
      </c>
      <c r="S1690" s="13">
        <f t="shared" ref="S1690" si="4908">R1692*1000+Q1692</f>
        <v>4506</v>
      </c>
      <c r="T1690" s="191"/>
      <c r="U1690" s="202">
        <f t="shared" ref="U1690" si="4909">H1694</f>
        <v>3</v>
      </c>
      <c r="V1690" s="203">
        <f t="shared" ref="V1690" si="4910">R1694</f>
        <v>5</v>
      </c>
      <c r="W1690" s="202">
        <f t="shared" ref="W1690" si="4911">R1694</f>
        <v>5</v>
      </c>
      <c r="X1690" s="203">
        <f t="shared" ref="X1690" si="4912">H1694</f>
        <v>3</v>
      </c>
    </row>
    <row r="1691" spans="1:25" x14ac:dyDescent="0.25">
      <c r="A1691" s="551"/>
      <c r="B1691" s="552"/>
      <c r="C1691" s="5">
        <v>4</v>
      </c>
      <c r="D1691" s="217">
        <v>86</v>
      </c>
      <c r="E1691" s="218">
        <v>18</v>
      </c>
      <c r="F1691" s="218">
        <v>9</v>
      </c>
      <c r="G1691" s="38">
        <f t="shared" si="4902"/>
        <v>104</v>
      </c>
      <c r="H1691" s="35">
        <f t="shared" si="4899"/>
        <v>0</v>
      </c>
      <c r="I1691" s="521">
        <f t="shared" ref="I1691" si="4913">IF(AND(I1690=S1690,I1690&gt;0.1),1,IF(I1690&gt;S1690,2,0))</f>
        <v>0</v>
      </c>
      <c r="J1691" s="2"/>
      <c r="K1691" s="551"/>
      <c r="L1691" s="552"/>
      <c r="M1691" s="5">
        <v>4</v>
      </c>
      <c r="N1691" s="217">
        <v>75</v>
      </c>
      <c r="O1691" s="218">
        <v>43</v>
      </c>
      <c r="P1691" s="218">
        <v>0</v>
      </c>
      <c r="Q1691" s="34">
        <f t="shared" si="4900"/>
        <v>118</v>
      </c>
      <c r="R1691" s="39">
        <f t="shared" si="4901"/>
        <v>1</v>
      </c>
      <c r="S1691" s="521">
        <f t="shared" ref="S1691" si="4914">IF(AND(S1690=I1690,S1690&gt;0.1),1,IF(S1690&gt;I1690,2,0))</f>
        <v>2</v>
      </c>
      <c r="T1691" s="191"/>
      <c r="U1691" s="204">
        <f t="shared" ref="U1691" si="4915">G1694</f>
        <v>927</v>
      </c>
      <c r="V1691" s="205">
        <f t="shared" ref="V1691" si="4916">Q1694</f>
        <v>999</v>
      </c>
      <c r="W1691" s="204">
        <f t="shared" ref="W1691" si="4917">Q1694</f>
        <v>999</v>
      </c>
      <c r="X1691" s="205">
        <f t="shared" ref="X1691" si="4918">G1694</f>
        <v>927</v>
      </c>
    </row>
    <row r="1692" spans="1:25" ht="16.5" thickBot="1" x14ac:dyDescent="0.3">
      <c r="A1692" s="553"/>
      <c r="B1692" s="554"/>
      <c r="C1692" s="221" t="s">
        <v>12</v>
      </c>
      <c r="D1692" s="222">
        <v>325</v>
      </c>
      <c r="E1692" s="223">
        <v>97</v>
      </c>
      <c r="F1692" s="223">
        <v>21</v>
      </c>
      <c r="G1692" s="31">
        <f t="shared" ref="G1692:H1692" si="4919">SUM(G1688:G1691)</f>
        <v>422</v>
      </c>
      <c r="H1692" s="30">
        <f t="shared" si="4919"/>
        <v>0</v>
      </c>
      <c r="I1692" s="522">
        <f t="shared" ref="I1692" si="4920">IF(AND(G1692=N1692,G1692&gt;1),1,IF(G1692&gt;N1692,2,0))</f>
        <v>2</v>
      </c>
      <c r="J1692" s="2"/>
      <c r="K1692" s="553"/>
      <c r="L1692" s="554"/>
      <c r="M1692" s="221" t="s">
        <v>12</v>
      </c>
      <c r="N1692" s="222">
        <v>346</v>
      </c>
      <c r="O1692" s="223">
        <v>160</v>
      </c>
      <c r="P1692" s="223">
        <v>5</v>
      </c>
      <c r="Q1692" s="40">
        <f t="shared" ref="Q1692:R1692" si="4921">SUM(Q1688:Q1691)</f>
        <v>506</v>
      </c>
      <c r="R1692" s="30">
        <f t="shared" si="4921"/>
        <v>4</v>
      </c>
      <c r="S1692" s="522">
        <f t="shared" ref="S1692" si="4922">IF(AND(Q1692=X1692,Q1692&gt;1),1,IF(Q1692&gt;X1692,2,0))</f>
        <v>2</v>
      </c>
      <c r="T1692" s="191"/>
    </row>
    <row r="1693" spans="1:25" ht="15.75" thickBot="1" x14ac:dyDescent="0.3">
      <c r="A1693" s="7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191"/>
    </row>
    <row r="1694" spans="1:25" ht="21" thickBot="1" x14ac:dyDescent="0.3">
      <c r="A1694" s="17"/>
      <c r="B1694" s="18"/>
      <c r="C1694" s="19" t="s">
        <v>15</v>
      </c>
      <c r="D1694" s="20">
        <f t="shared" ref="D1694:H1694" si="4923">D1687+D1692</f>
        <v>664</v>
      </c>
      <c r="E1694" s="21">
        <f t="shared" si="4923"/>
        <v>263</v>
      </c>
      <c r="F1694" s="21">
        <f t="shared" si="4923"/>
        <v>30</v>
      </c>
      <c r="G1694" s="22">
        <f t="shared" si="4923"/>
        <v>927</v>
      </c>
      <c r="H1694" s="22">
        <f t="shared" si="4923"/>
        <v>3</v>
      </c>
      <c r="I1694" s="23">
        <f t="shared" ref="I1694" si="4924">I1686+I1691+J1694</f>
        <v>2</v>
      </c>
      <c r="J1694" s="206">
        <f t="shared" ref="J1694" si="4925">IF(AND(G1694=Q1694,G1694&gt;0.1),1,IF(G1694&gt;Q1694,2,0))</f>
        <v>0</v>
      </c>
      <c r="K1694" s="17"/>
      <c r="L1694" s="18"/>
      <c r="M1694" s="24" t="s">
        <v>15</v>
      </c>
      <c r="N1694" s="20">
        <f t="shared" ref="N1694:R1694" si="4926">N1687+N1692</f>
        <v>692</v>
      </c>
      <c r="O1694" s="21">
        <f t="shared" si="4926"/>
        <v>307</v>
      </c>
      <c r="P1694" s="21">
        <f t="shared" si="4926"/>
        <v>13</v>
      </c>
      <c r="Q1694" s="22">
        <f t="shared" si="4926"/>
        <v>999</v>
      </c>
      <c r="R1694" s="22">
        <f t="shared" si="4926"/>
        <v>5</v>
      </c>
      <c r="S1694" s="25">
        <f t="shared" ref="S1694" si="4927">S1686+S1691+T1694</f>
        <v>4</v>
      </c>
      <c r="T1694" s="206">
        <f t="shared" ref="T1694" si="4928">IF(AND(Q1694=G1694,Q1694&gt;0.1),1,IF(Q1694&gt;G1694,2,0))</f>
        <v>2</v>
      </c>
    </row>
    <row r="1695" spans="1:25" ht="15.75" thickBot="1" x14ac:dyDescent="0.3">
      <c r="A1695" s="7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191"/>
    </row>
    <row r="1696" spans="1:25" ht="21" thickBot="1" x14ac:dyDescent="0.3">
      <c r="A1696" s="109" t="s">
        <v>19</v>
      </c>
      <c r="B1696" s="9" t="s">
        <v>16</v>
      </c>
      <c r="C1696" s="515"/>
      <c r="D1696" s="515"/>
      <c r="E1696" s="515"/>
      <c r="F1696" s="10"/>
      <c r="G1696" s="516" t="s">
        <v>17</v>
      </c>
      <c r="H1696" s="516"/>
      <c r="I1696" s="23">
        <f t="shared" ref="I1696" si="4929">IF(AND(I1694=S1694,I1694&gt;0.1),1,IF(I1694&gt;S1694,2,0))</f>
        <v>0</v>
      </c>
      <c r="J1696" s="12"/>
      <c r="K1696" s="14" t="s">
        <v>19</v>
      </c>
      <c r="L1696" s="9" t="s">
        <v>20</v>
      </c>
      <c r="M1696" s="515"/>
      <c r="N1696" s="515"/>
      <c r="O1696" s="515"/>
      <c r="P1696" s="10"/>
      <c r="Q1696" s="516" t="s">
        <v>17</v>
      </c>
      <c r="R1696" s="516"/>
      <c r="S1696" s="23">
        <f t="shared" ref="S1696" si="4930">IF(AND(S1694=I1694,S1694&gt;0.1),1,IF(S1694&gt;I1694,2,0))</f>
        <v>2</v>
      </c>
      <c r="T1696" s="191"/>
    </row>
    <row r="1698" spans="1:25" ht="15.75" thickBot="1" x14ac:dyDescent="0.3"/>
    <row r="1699" spans="1:25" ht="23.25" x14ac:dyDescent="0.35">
      <c r="A1699" s="6"/>
      <c r="B1699" s="523" t="s">
        <v>18</v>
      </c>
      <c r="C1699" s="523"/>
      <c r="D1699" s="524" t="s">
        <v>0</v>
      </c>
      <c r="E1699" s="524"/>
      <c r="F1699" s="524"/>
      <c r="G1699" s="524"/>
      <c r="H1699" s="524"/>
      <c r="I1699" s="524"/>
      <c r="J1699" s="94">
        <v>78</v>
      </c>
      <c r="K1699" s="190" t="s">
        <v>1</v>
      </c>
      <c r="L1699" s="525" t="s">
        <v>21</v>
      </c>
      <c r="M1699" s="525"/>
      <c r="N1699" s="525"/>
      <c r="O1699" s="526" t="s">
        <v>2</v>
      </c>
      <c r="P1699" s="526"/>
      <c r="Q1699" s="527">
        <v>43242</v>
      </c>
      <c r="R1699" s="528"/>
      <c r="S1699" s="528"/>
      <c r="T1699" s="191"/>
    </row>
    <row r="1700" spans="1:25" ht="24" thickBot="1" x14ac:dyDescent="0.3">
      <c r="A1700" s="7"/>
      <c r="B1700" s="16"/>
      <c r="C1700" s="16"/>
      <c r="D1700" s="15"/>
      <c r="E1700" s="15"/>
      <c r="F1700" s="15"/>
      <c r="G1700" s="15"/>
      <c r="H1700" s="15"/>
      <c r="I1700" s="15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191"/>
    </row>
    <row r="1701" spans="1:25" ht="18.75" thickBot="1" x14ac:dyDescent="0.3">
      <c r="A1701" s="1" t="s">
        <v>3</v>
      </c>
      <c r="B1701" s="535" t="s">
        <v>153</v>
      </c>
      <c r="C1701" s="535"/>
      <c r="D1701" s="535"/>
      <c r="E1701" s="535"/>
      <c r="F1701" s="535"/>
      <c r="G1701" s="535"/>
      <c r="H1701" s="535"/>
      <c r="I1701" s="536"/>
      <c r="J1701" s="537">
        <f t="shared" ref="J1701" si="4931">G1717-Q1717</f>
        <v>25</v>
      </c>
      <c r="K1701" s="11" t="s">
        <v>4</v>
      </c>
      <c r="L1701" s="535" t="s">
        <v>149</v>
      </c>
      <c r="M1701" s="535"/>
      <c r="N1701" s="535"/>
      <c r="O1701" s="535"/>
      <c r="P1701" s="535"/>
      <c r="Q1701" s="535"/>
      <c r="R1701" s="535"/>
      <c r="S1701" s="536"/>
      <c r="T1701" s="191"/>
    </row>
    <row r="1702" spans="1:25" ht="15.75" thickBot="1" x14ac:dyDescent="0.3">
      <c r="A1702" s="7"/>
      <c r="B1702" s="2"/>
      <c r="C1702" s="2"/>
      <c r="D1702" s="2"/>
      <c r="E1702" s="2"/>
      <c r="F1702" s="2"/>
      <c r="G1702" s="2"/>
      <c r="H1702" s="2"/>
      <c r="I1702" s="2"/>
      <c r="J1702" s="538"/>
      <c r="K1702" s="2"/>
      <c r="L1702" s="2"/>
      <c r="M1702" s="2"/>
      <c r="N1702" s="2"/>
      <c r="O1702" s="2"/>
      <c r="P1702" s="2"/>
      <c r="Q1702" s="2"/>
      <c r="R1702" s="2"/>
      <c r="S1702" s="2"/>
      <c r="T1702" s="191"/>
    </row>
    <row r="1703" spans="1:25" x14ac:dyDescent="0.25">
      <c r="A1703" s="540" t="s">
        <v>5</v>
      </c>
      <c r="B1703" s="541"/>
      <c r="C1703" s="542" t="s">
        <v>6</v>
      </c>
      <c r="D1703" s="544" t="s">
        <v>7</v>
      </c>
      <c r="E1703" s="545"/>
      <c r="F1703" s="545"/>
      <c r="G1703" s="546"/>
      <c r="H1703" s="544" t="s">
        <v>8</v>
      </c>
      <c r="I1703" s="546"/>
      <c r="J1703" s="538"/>
      <c r="K1703" s="540" t="s">
        <v>5</v>
      </c>
      <c r="L1703" s="541"/>
      <c r="M1703" s="542" t="s">
        <v>6</v>
      </c>
      <c r="N1703" s="544" t="s">
        <v>7</v>
      </c>
      <c r="O1703" s="545"/>
      <c r="P1703" s="545"/>
      <c r="Q1703" s="546"/>
      <c r="R1703" s="544" t="s">
        <v>8</v>
      </c>
      <c r="S1703" s="546"/>
      <c r="T1703" s="191"/>
    </row>
    <row r="1704" spans="1:25" ht="15.75" thickBot="1" x14ac:dyDescent="0.3">
      <c r="A1704" s="547"/>
      <c r="B1704" s="548"/>
      <c r="C1704" s="543"/>
      <c r="D1704" s="110" t="s">
        <v>9</v>
      </c>
      <c r="E1704" s="111" t="s">
        <v>10</v>
      </c>
      <c r="F1704" s="111" t="s">
        <v>11</v>
      </c>
      <c r="G1704" s="112" t="s">
        <v>12</v>
      </c>
      <c r="H1704" s="113" t="s">
        <v>13</v>
      </c>
      <c r="I1704" s="114" t="s">
        <v>14</v>
      </c>
      <c r="J1704" s="539"/>
      <c r="K1704" s="547"/>
      <c r="L1704" s="548"/>
      <c r="M1704" s="543"/>
      <c r="N1704" s="110" t="s">
        <v>9</v>
      </c>
      <c r="O1704" s="111" t="s">
        <v>10</v>
      </c>
      <c r="P1704" s="111" t="s">
        <v>11</v>
      </c>
      <c r="Q1704" s="112" t="s">
        <v>12</v>
      </c>
      <c r="R1704" s="113" t="s">
        <v>13</v>
      </c>
      <c r="S1704" s="114" t="s">
        <v>14</v>
      </c>
      <c r="T1704" s="191"/>
    </row>
    <row r="1705" spans="1:25" ht="15.75" thickBot="1" x14ac:dyDescent="0.3">
      <c r="A1705" s="7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191"/>
    </row>
    <row r="1706" spans="1:25" x14ac:dyDescent="0.25">
      <c r="A1706" s="555" t="s">
        <v>226</v>
      </c>
      <c r="B1706" s="556"/>
      <c r="C1706" s="3">
        <v>1</v>
      </c>
      <c r="D1706" s="213">
        <v>75</v>
      </c>
      <c r="E1706" s="214">
        <v>45</v>
      </c>
      <c r="F1706" s="214">
        <v>2</v>
      </c>
      <c r="G1706" s="32">
        <f t="shared" ref="G1706:G1709" si="4932">D1706+E1706</f>
        <v>120</v>
      </c>
      <c r="H1706" s="33">
        <f t="shared" ref="H1706:H1709" si="4933">IF(AND(G1706=Q1706,G1706&gt;1),0.5,IF(G1706&gt;Q1706,1,0))</f>
        <v>1</v>
      </c>
      <c r="I1706" s="8"/>
      <c r="J1706" s="2"/>
      <c r="K1706" s="555" t="s">
        <v>251</v>
      </c>
      <c r="L1706" s="556"/>
      <c r="M1706" s="3">
        <v>1</v>
      </c>
      <c r="N1706" s="213">
        <v>79</v>
      </c>
      <c r="O1706" s="214">
        <v>27</v>
      </c>
      <c r="P1706" s="214">
        <v>5</v>
      </c>
      <c r="Q1706" s="32">
        <f t="shared" ref="Q1706" si="4934">SUM(N1706:O1706)</f>
        <v>106</v>
      </c>
      <c r="R1706" s="33">
        <f t="shared" ref="R1706:R1709" si="4935">IF(AND(Q1706=G1706,Q1706&gt;1),0.5,IF(Q1706&gt;G1706,1,0))</f>
        <v>0</v>
      </c>
      <c r="S1706" s="8"/>
      <c r="U1706" s="195" t="s">
        <v>124</v>
      </c>
      <c r="V1706" s="195">
        <f t="shared" ref="V1706" si="4936">G1706</f>
        <v>120</v>
      </c>
      <c r="W1706" s="195">
        <f t="shared" ref="W1706" si="4937">G1707</f>
        <v>115</v>
      </c>
      <c r="X1706" s="195">
        <f t="shared" ref="X1706" si="4938">G1708</f>
        <v>134</v>
      </c>
      <c r="Y1706" s="195">
        <f t="shared" ref="Y1706" si="4939">G1709</f>
        <v>128</v>
      </c>
    </row>
    <row r="1707" spans="1:25" x14ac:dyDescent="0.25">
      <c r="A1707" s="557"/>
      <c r="B1707" s="558"/>
      <c r="C1707" s="4">
        <v>2</v>
      </c>
      <c r="D1707" s="215">
        <v>80</v>
      </c>
      <c r="E1707" s="216">
        <v>35</v>
      </c>
      <c r="F1707" s="216">
        <v>2</v>
      </c>
      <c r="G1707" s="34">
        <f t="shared" si="4932"/>
        <v>115</v>
      </c>
      <c r="H1707" s="35">
        <f t="shared" si="4933"/>
        <v>1</v>
      </c>
      <c r="I1707" s="8"/>
      <c r="J1707" s="2"/>
      <c r="K1707" s="557"/>
      <c r="L1707" s="558"/>
      <c r="M1707" s="4">
        <v>2</v>
      </c>
      <c r="N1707" s="215">
        <v>93</v>
      </c>
      <c r="O1707" s="216">
        <v>18</v>
      </c>
      <c r="P1707" s="216">
        <v>4</v>
      </c>
      <c r="Q1707" s="34">
        <f t="shared" ref="Q1707:Q1709" si="4940">SUM(N1707:O1707)</f>
        <v>111</v>
      </c>
      <c r="R1707" s="35">
        <f t="shared" si="4935"/>
        <v>0</v>
      </c>
      <c r="S1707" s="8"/>
      <c r="U1707" s="195" t="s">
        <v>125</v>
      </c>
      <c r="V1707" s="195">
        <f t="shared" ref="V1707" si="4941">G1711</f>
        <v>122</v>
      </c>
      <c r="W1707" s="195">
        <f t="shared" ref="W1707" si="4942">G1712</f>
        <v>122</v>
      </c>
      <c r="X1707" s="195">
        <f t="shared" ref="X1707" si="4943">G1713</f>
        <v>123</v>
      </c>
      <c r="Y1707" s="195">
        <f t="shared" ref="Y1707" si="4944">G1714</f>
        <v>122</v>
      </c>
    </row>
    <row r="1708" spans="1:25" ht="15.75" thickBot="1" x14ac:dyDescent="0.3">
      <c r="A1708" s="549" t="s">
        <v>227</v>
      </c>
      <c r="B1708" s="550"/>
      <c r="C1708" s="4">
        <v>3</v>
      </c>
      <c r="D1708" s="215">
        <v>85</v>
      </c>
      <c r="E1708" s="216">
        <v>49</v>
      </c>
      <c r="F1708" s="216">
        <v>2</v>
      </c>
      <c r="G1708" s="34">
        <f t="shared" si="4932"/>
        <v>134</v>
      </c>
      <c r="H1708" s="35">
        <f t="shared" si="4933"/>
        <v>1</v>
      </c>
      <c r="I1708" s="13">
        <f t="shared" ref="I1708" si="4945">H1710*1000+G1710</f>
        <v>4497</v>
      </c>
      <c r="J1708" s="2"/>
      <c r="K1708" s="549" t="s">
        <v>257</v>
      </c>
      <c r="L1708" s="550"/>
      <c r="M1708" s="4">
        <v>3</v>
      </c>
      <c r="N1708" s="215">
        <v>83</v>
      </c>
      <c r="O1708" s="216">
        <v>38</v>
      </c>
      <c r="P1708" s="216">
        <v>2</v>
      </c>
      <c r="Q1708" s="34">
        <f t="shared" si="4940"/>
        <v>121</v>
      </c>
      <c r="R1708" s="35">
        <f t="shared" si="4935"/>
        <v>0</v>
      </c>
      <c r="S1708" s="13">
        <f t="shared" ref="S1708" si="4946">R1710*1000+Q1710</f>
        <v>453</v>
      </c>
      <c r="T1708" s="191"/>
      <c r="U1708" s="195" t="s">
        <v>126</v>
      </c>
      <c r="V1708" s="195">
        <f t="shared" ref="V1708" si="4947">Q1706</f>
        <v>106</v>
      </c>
      <c r="W1708" s="195">
        <f t="shared" ref="W1708" si="4948">Q1707</f>
        <v>111</v>
      </c>
      <c r="X1708" s="195">
        <f t="shared" ref="X1708" si="4949">Q1708</f>
        <v>121</v>
      </c>
      <c r="Y1708" s="195">
        <f t="shared" ref="Y1708" si="4950">Q1709</f>
        <v>115</v>
      </c>
    </row>
    <row r="1709" spans="1:25" x14ac:dyDescent="0.25">
      <c r="A1709" s="551"/>
      <c r="B1709" s="552"/>
      <c r="C1709" s="5">
        <v>4</v>
      </c>
      <c r="D1709" s="217">
        <v>83</v>
      </c>
      <c r="E1709" s="218">
        <v>45</v>
      </c>
      <c r="F1709" s="218">
        <v>1</v>
      </c>
      <c r="G1709" s="36">
        <f t="shared" si="4932"/>
        <v>128</v>
      </c>
      <c r="H1709" s="35">
        <f t="shared" si="4933"/>
        <v>1</v>
      </c>
      <c r="I1709" s="521">
        <f t="shared" ref="I1709" si="4951">IF(AND(I1708=S1708,I1708&gt;0.1),1,IF(I1708&gt;S1708,2,0))</f>
        <v>2</v>
      </c>
      <c r="J1709" s="2"/>
      <c r="K1709" s="551"/>
      <c r="L1709" s="552"/>
      <c r="M1709" s="5">
        <v>4</v>
      </c>
      <c r="N1709" s="217">
        <v>83</v>
      </c>
      <c r="O1709" s="218">
        <v>32</v>
      </c>
      <c r="P1709" s="218">
        <v>4</v>
      </c>
      <c r="Q1709" s="34">
        <f t="shared" si="4940"/>
        <v>115</v>
      </c>
      <c r="R1709" s="39">
        <f t="shared" si="4935"/>
        <v>0</v>
      </c>
      <c r="S1709" s="521">
        <f t="shared" ref="S1709" si="4952">IF(AND(S1708=I1708,S1708&gt;0.1),1,IF(S1708&gt;I1708,2,0))</f>
        <v>0</v>
      </c>
      <c r="T1709" s="191"/>
      <c r="U1709" s="195" t="s">
        <v>127</v>
      </c>
      <c r="V1709" s="195">
        <f t="shared" ref="V1709" si="4953">Q1711</f>
        <v>143</v>
      </c>
      <c r="W1709" s="195">
        <f t="shared" ref="W1709" si="4954">Q1712</f>
        <v>136</v>
      </c>
      <c r="X1709" s="195">
        <f t="shared" ref="X1709" si="4955">Q1713</f>
        <v>120</v>
      </c>
      <c r="Y1709" s="195">
        <f t="shared" ref="Y1709" si="4956">Q1714</f>
        <v>109</v>
      </c>
    </row>
    <row r="1710" spans="1:25" ht="16.5" thickBot="1" x14ac:dyDescent="0.3">
      <c r="A1710" s="529">
        <v>1</v>
      </c>
      <c r="B1710" s="530"/>
      <c r="C1710" s="26" t="s">
        <v>12</v>
      </c>
      <c r="D1710" s="27">
        <f t="shared" ref="D1710" si="4957">D1706+D1707+D1708+D1709</f>
        <v>323</v>
      </c>
      <c r="E1710" s="28">
        <f t="shared" ref="E1710:H1710" si="4958">SUM(E1706:E1709)</f>
        <v>174</v>
      </c>
      <c r="F1710" s="28">
        <f t="shared" si="4958"/>
        <v>7</v>
      </c>
      <c r="G1710" s="29">
        <f t="shared" si="4958"/>
        <v>497</v>
      </c>
      <c r="H1710" s="30">
        <f t="shared" si="4958"/>
        <v>4</v>
      </c>
      <c r="I1710" s="522">
        <f t="shared" ref="I1710" si="4959">IF(AND(G1710=N1710,G1710&gt;1),1,IF(G1710&gt;N1710,2,0))</f>
        <v>2</v>
      </c>
      <c r="J1710" s="2"/>
      <c r="K1710" s="529">
        <v>1</v>
      </c>
      <c r="L1710" s="530"/>
      <c r="M1710" s="26" t="s">
        <v>12</v>
      </c>
      <c r="N1710" s="31">
        <f t="shared" ref="N1710" si="4960">SUM(N1706:N1709)</f>
        <v>338</v>
      </c>
      <c r="O1710" s="31">
        <f t="shared" ref="O1710:R1710" si="4961">SUM(O1706:O1709)</f>
        <v>115</v>
      </c>
      <c r="P1710" s="31">
        <f t="shared" si="4961"/>
        <v>15</v>
      </c>
      <c r="Q1710" s="31">
        <f t="shared" si="4961"/>
        <v>453</v>
      </c>
      <c r="R1710" s="30">
        <f t="shared" si="4961"/>
        <v>0</v>
      </c>
      <c r="S1710" s="522">
        <f t="shared" ref="S1710" si="4962">IF(AND(Q1710=J1710,Q1710&gt;1),1,IF(Q1710&gt;J1710,2,0))</f>
        <v>2</v>
      </c>
      <c r="T1710" s="191"/>
    </row>
    <row r="1711" spans="1:25" x14ac:dyDescent="0.25">
      <c r="A1711" s="555" t="s">
        <v>224</v>
      </c>
      <c r="B1711" s="556"/>
      <c r="C1711" s="3">
        <v>1</v>
      </c>
      <c r="D1711" s="213">
        <v>87</v>
      </c>
      <c r="E1711" s="214">
        <v>35</v>
      </c>
      <c r="F1711" s="214">
        <v>1</v>
      </c>
      <c r="G1711" s="37">
        <f t="shared" ref="G1711" si="4963">SUM(D1711:E1711)</f>
        <v>122</v>
      </c>
      <c r="H1711" s="33">
        <f t="shared" ref="H1711:H1714" si="4964">IF(AND(G1711=Q1711,G1711&gt;1),0.5,IF(G1711&gt;Q1711,1,0))</f>
        <v>0</v>
      </c>
      <c r="I1711" s="8"/>
      <c r="J1711" s="2"/>
      <c r="K1711" s="555" t="s">
        <v>253</v>
      </c>
      <c r="L1711" s="556"/>
      <c r="M1711" s="3">
        <v>1</v>
      </c>
      <c r="N1711" s="213">
        <v>89</v>
      </c>
      <c r="O1711" s="214">
        <v>54</v>
      </c>
      <c r="P1711" s="214">
        <v>3</v>
      </c>
      <c r="Q1711" s="32">
        <f t="shared" ref="Q1711:Q1714" si="4965">N1711+O1711</f>
        <v>143</v>
      </c>
      <c r="R1711" s="33">
        <f t="shared" ref="R1711:R1714" si="4966">IF(AND(Q1711=G1711,Q1711&gt;1),0.5,IF(Q1711&gt;G1711,1,0))</f>
        <v>1</v>
      </c>
      <c r="S1711" s="8"/>
      <c r="T1711" s="191"/>
      <c r="U1711" s="200" t="s">
        <v>92</v>
      </c>
      <c r="V1711" s="201" t="s">
        <v>93</v>
      </c>
      <c r="W1711" s="200" t="s">
        <v>93</v>
      </c>
      <c r="X1711" s="201" t="s">
        <v>92</v>
      </c>
    </row>
    <row r="1712" spans="1:25" x14ac:dyDescent="0.25">
      <c r="A1712" s="557"/>
      <c r="B1712" s="558"/>
      <c r="C1712" s="4">
        <v>2</v>
      </c>
      <c r="D1712" s="215">
        <v>87</v>
      </c>
      <c r="E1712" s="216">
        <v>35</v>
      </c>
      <c r="F1712" s="216">
        <v>1</v>
      </c>
      <c r="G1712" s="34">
        <f t="shared" ref="G1712:G1714" si="4967">SUM(D1712:E1712)</f>
        <v>122</v>
      </c>
      <c r="H1712" s="35">
        <f t="shared" si="4964"/>
        <v>0</v>
      </c>
      <c r="I1712" s="8"/>
      <c r="J1712" s="2"/>
      <c r="K1712" s="557"/>
      <c r="L1712" s="558"/>
      <c r="M1712" s="4">
        <v>2</v>
      </c>
      <c r="N1712" s="215">
        <v>95</v>
      </c>
      <c r="O1712" s="216">
        <v>41</v>
      </c>
      <c r="P1712" s="216">
        <v>2</v>
      </c>
      <c r="Q1712" s="34">
        <f t="shared" si="4965"/>
        <v>136</v>
      </c>
      <c r="R1712" s="35">
        <f t="shared" si="4966"/>
        <v>1</v>
      </c>
      <c r="S1712" s="8"/>
      <c r="T1712" s="191"/>
      <c r="U1712" s="202">
        <f t="shared" ref="U1712" si="4968">I1717</f>
        <v>4</v>
      </c>
      <c r="V1712" s="203">
        <f t="shared" ref="V1712" si="4969">S1717</f>
        <v>2</v>
      </c>
      <c r="W1712" s="202">
        <f t="shared" ref="W1712" si="4970">S1717</f>
        <v>2</v>
      </c>
      <c r="X1712" s="203">
        <f t="shared" ref="X1712" si="4971">I1717</f>
        <v>4</v>
      </c>
    </row>
    <row r="1713" spans="1:25" ht="15.75" thickBot="1" x14ac:dyDescent="0.3">
      <c r="A1713" s="549" t="s">
        <v>244</v>
      </c>
      <c r="B1713" s="550"/>
      <c r="C1713" s="4">
        <v>3</v>
      </c>
      <c r="D1713" s="215">
        <v>89</v>
      </c>
      <c r="E1713" s="216">
        <v>34</v>
      </c>
      <c r="F1713" s="216">
        <v>2</v>
      </c>
      <c r="G1713" s="34">
        <f t="shared" si="4967"/>
        <v>123</v>
      </c>
      <c r="H1713" s="35">
        <f t="shared" si="4964"/>
        <v>1</v>
      </c>
      <c r="I1713" s="13">
        <f t="shared" ref="I1713" si="4972">H1715*1000+G1715</f>
        <v>2489</v>
      </c>
      <c r="J1713" s="2"/>
      <c r="K1713" s="549" t="s">
        <v>254</v>
      </c>
      <c r="L1713" s="550"/>
      <c r="M1713" s="4">
        <v>3</v>
      </c>
      <c r="N1713" s="215">
        <v>80</v>
      </c>
      <c r="O1713" s="216">
        <v>40</v>
      </c>
      <c r="P1713" s="216">
        <v>4</v>
      </c>
      <c r="Q1713" s="34">
        <f t="shared" si="4965"/>
        <v>120</v>
      </c>
      <c r="R1713" s="35">
        <f t="shared" si="4966"/>
        <v>0</v>
      </c>
      <c r="S1713" s="13">
        <f t="shared" ref="S1713" si="4973">R1715*1000+Q1715</f>
        <v>2508</v>
      </c>
      <c r="T1713" s="191"/>
      <c r="U1713" s="202">
        <f t="shared" ref="U1713" si="4974">H1717</f>
        <v>6</v>
      </c>
      <c r="V1713" s="203">
        <f t="shared" ref="V1713" si="4975">R1717</f>
        <v>2</v>
      </c>
      <c r="W1713" s="202">
        <f t="shared" ref="W1713" si="4976">R1717</f>
        <v>2</v>
      </c>
      <c r="X1713" s="203">
        <f t="shared" ref="X1713" si="4977">H1717</f>
        <v>6</v>
      </c>
    </row>
    <row r="1714" spans="1:25" x14ac:dyDescent="0.25">
      <c r="A1714" s="551"/>
      <c r="B1714" s="552"/>
      <c r="C1714" s="5">
        <v>4</v>
      </c>
      <c r="D1714" s="217">
        <v>86</v>
      </c>
      <c r="E1714" s="218">
        <v>36</v>
      </c>
      <c r="F1714" s="218">
        <v>1</v>
      </c>
      <c r="G1714" s="38">
        <f t="shared" si="4967"/>
        <v>122</v>
      </c>
      <c r="H1714" s="35">
        <f t="shared" si="4964"/>
        <v>1</v>
      </c>
      <c r="I1714" s="521">
        <f t="shared" ref="I1714" si="4978">IF(AND(I1713=S1713,I1713&gt;0.1),1,IF(I1713&gt;S1713,2,0))</f>
        <v>0</v>
      </c>
      <c r="J1714" s="2"/>
      <c r="K1714" s="551"/>
      <c r="L1714" s="552"/>
      <c r="M1714" s="5">
        <v>4</v>
      </c>
      <c r="N1714" s="217">
        <v>85</v>
      </c>
      <c r="O1714" s="218">
        <v>24</v>
      </c>
      <c r="P1714" s="218">
        <v>4</v>
      </c>
      <c r="Q1714" s="34">
        <f t="shared" si="4965"/>
        <v>109</v>
      </c>
      <c r="R1714" s="39">
        <f t="shared" si="4966"/>
        <v>0</v>
      </c>
      <c r="S1714" s="521">
        <f t="shared" ref="S1714" si="4979">IF(AND(S1713=I1713,S1713&gt;0.1),1,IF(S1713&gt;I1713,2,0))</f>
        <v>2</v>
      </c>
      <c r="T1714" s="191"/>
      <c r="U1714" s="204">
        <f t="shared" ref="U1714" si="4980">G1717</f>
        <v>986</v>
      </c>
      <c r="V1714" s="205">
        <f t="shared" ref="V1714" si="4981">Q1717</f>
        <v>961</v>
      </c>
      <c r="W1714" s="204">
        <f t="shared" ref="W1714" si="4982">Q1717</f>
        <v>961</v>
      </c>
      <c r="X1714" s="205">
        <f t="shared" ref="X1714" si="4983">G1717</f>
        <v>986</v>
      </c>
    </row>
    <row r="1715" spans="1:25" ht="16.5" thickBot="1" x14ac:dyDescent="0.3">
      <c r="A1715" s="529">
        <v>2</v>
      </c>
      <c r="B1715" s="530"/>
      <c r="C1715" s="26" t="s">
        <v>12</v>
      </c>
      <c r="D1715" s="31">
        <f t="shared" ref="D1715" si="4984">SUM(D1711:D1714)</f>
        <v>349</v>
      </c>
      <c r="E1715" s="31">
        <f t="shared" ref="E1715:H1715" si="4985">SUM(E1711:E1714)</f>
        <v>140</v>
      </c>
      <c r="F1715" s="31">
        <f t="shared" si="4985"/>
        <v>5</v>
      </c>
      <c r="G1715" s="31">
        <f t="shared" si="4985"/>
        <v>489</v>
      </c>
      <c r="H1715" s="30">
        <f t="shared" si="4985"/>
        <v>2</v>
      </c>
      <c r="I1715" s="522">
        <f t="shared" ref="I1715" si="4986">IF(AND(G1715=N1715,G1715&gt;1),1,IF(G1715&gt;N1715,2,0))</f>
        <v>2</v>
      </c>
      <c r="J1715" s="2"/>
      <c r="K1715" s="529">
        <v>2</v>
      </c>
      <c r="L1715" s="530"/>
      <c r="M1715" s="26" t="s">
        <v>12</v>
      </c>
      <c r="N1715" s="31">
        <f t="shared" ref="N1715" si="4987">SUM(N1711:N1714)</f>
        <v>349</v>
      </c>
      <c r="O1715" s="31">
        <f t="shared" ref="O1715:R1715" si="4988">SUM(O1711:O1714)</f>
        <v>159</v>
      </c>
      <c r="P1715" s="31">
        <f t="shared" si="4988"/>
        <v>13</v>
      </c>
      <c r="Q1715" s="40">
        <f t="shared" si="4988"/>
        <v>508</v>
      </c>
      <c r="R1715" s="30">
        <f t="shared" si="4988"/>
        <v>2</v>
      </c>
      <c r="S1715" s="522">
        <f t="shared" ref="S1715" si="4989">IF(AND(Q1715=X1715,Q1715&gt;1),1,IF(Q1715&gt;X1715,2,0))</f>
        <v>2</v>
      </c>
      <c r="T1715" s="191"/>
    </row>
    <row r="1716" spans="1:25" ht="15.75" thickBot="1" x14ac:dyDescent="0.3">
      <c r="A1716" s="7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191"/>
    </row>
    <row r="1717" spans="1:25" ht="21" thickBot="1" x14ac:dyDescent="0.3">
      <c r="A1717" s="17"/>
      <c r="B1717" s="18"/>
      <c r="C1717" s="19" t="s">
        <v>15</v>
      </c>
      <c r="D1717" s="20">
        <f t="shared" ref="D1717:H1717" si="4990">D1710+D1715</f>
        <v>672</v>
      </c>
      <c r="E1717" s="21">
        <f t="shared" si="4990"/>
        <v>314</v>
      </c>
      <c r="F1717" s="21">
        <f t="shared" si="4990"/>
        <v>12</v>
      </c>
      <c r="G1717" s="22">
        <f t="shared" si="4990"/>
        <v>986</v>
      </c>
      <c r="H1717" s="22">
        <f t="shared" si="4990"/>
        <v>6</v>
      </c>
      <c r="I1717" s="23">
        <f t="shared" ref="I1717" si="4991">I1709+I1714+J1717</f>
        <v>4</v>
      </c>
      <c r="J1717" s="206">
        <f t="shared" ref="J1717" si="4992">IF(AND(G1717=Q1717,G1717&gt;0.1),1,IF(G1717&gt;Q1717,2,0))</f>
        <v>2</v>
      </c>
      <c r="K1717" s="17"/>
      <c r="L1717" s="18"/>
      <c r="M1717" s="24" t="s">
        <v>15</v>
      </c>
      <c r="N1717" s="20">
        <f t="shared" ref="N1717:R1717" si="4993">N1710+N1715</f>
        <v>687</v>
      </c>
      <c r="O1717" s="21">
        <f t="shared" si="4993"/>
        <v>274</v>
      </c>
      <c r="P1717" s="21">
        <f t="shared" si="4993"/>
        <v>28</v>
      </c>
      <c r="Q1717" s="22">
        <f t="shared" si="4993"/>
        <v>961</v>
      </c>
      <c r="R1717" s="22">
        <f t="shared" si="4993"/>
        <v>2</v>
      </c>
      <c r="S1717" s="25">
        <f t="shared" ref="S1717" si="4994">S1709+S1714+T1717</f>
        <v>2</v>
      </c>
      <c r="T1717" s="206">
        <f t="shared" ref="T1717" si="4995">IF(AND(Q1717=G1717,Q1717&gt;0.1),1,IF(Q1717&gt;G1717,2,0))</f>
        <v>0</v>
      </c>
    </row>
    <row r="1718" spans="1:25" ht="15.75" thickBot="1" x14ac:dyDescent="0.3">
      <c r="A1718" s="7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191"/>
    </row>
    <row r="1719" spans="1:25" ht="21" thickBot="1" x14ac:dyDescent="0.3">
      <c r="A1719" s="109" t="s">
        <v>19</v>
      </c>
      <c r="B1719" s="9" t="s">
        <v>16</v>
      </c>
      <c r="C1719" s="515"/>
      <c r="D1719" s="515"/>
      <c r="E1719" s="515"/>
      <c r="F1719" s="10"/>
      <c r="G1719" s="516" t="s">
        <v>17</v>
      </c>
      <c r="H1719" s="516"/>
      <c r="I1719" s="23">
        <f t="shared" ref="I1719" si="4996">IF(AND(I1717=S1717,I1717&gt;0.1),1,IF(I1717&gt;S1717,2,0))</f>
        <v>2</v>
      </c>
      <c r="J1719" s="12"/>
      <c r="K1719" s="14" t="s">
        <v>19</v>
      </c>
      <c r="L1719" s="9" t="s">
        <v>20</v>
      </c>
      <c r="M1719" s="515"/>
      <c r="N1719" s="515"/>
      <c r="O1719" s="515"/>
      <c r="P1719" s="10"/>
      <c r="Q1719" s="516" t="s">
        <v>17</v>
      </c>
      <c r="R1719" s="516"/>
      <c r="S1719" s="23">
        <f t="shared" ref="S1719" si="4997">IF(AND(S1717=I1717,S1717&gt;0.1),1,IF(S1717&gt;I1717,2,0))</f>
        <v>0</v>
      </c>
      <c r="T1719" s="191"/>
    </row>
    <row r="1720" spans="1:25" ht="23.25" x14ac:dyDescent="0.35">
      <c r="A1720" s="6"/>
      <c r="B1720" s="523" t="s">
        <v>18</v>
      </c>
      <c r="C1720" s="523"/>
      <c r="D1720" s="524" t="s">
        <v>0</v>
      </c>
      <c r="E1720" s="524"/>
      <c r="F1720" s="524"/>
      <c r="G1720" s="524"/>
      <c r="H1720" s="524"/>
      <c r="I1720" s="524"/>
      <c r="J1720" s="94">
        <v>79</v>
      </c>
      <c r="K1720" s="190" t="s">
        <v>1</v>
      </c>
      <c r="L1720" s="525" t="s">
        <v>21</v>
      </c>
      <c r="M1720" s="525"/>
      <c r="N1720" s="525"/>
      <c r="O1720" s="526" t="s">
        <v>2</v>
      </c>
      <c r="P1720" s="526"/>
      <c r="Q1720" s="527"/>
      <c r="R1720" s="528"/>
      <c r="S1720" s="528"/>
      <c r="T1720" s="191"/>
    </row>
    <row r="1721" spans="1:25" ht="24" thickBot="1" x14ac:dyDescent="0.3">
      <c r="A1721" s="7"/>
      <c r="B1721" s="16"/>
      <c r="C1721" s="16"/>
      <c r="D1721" s="15"/>
      <c r="E1721" s="15"/>
      <c r="F1721" s="15"/>
      <c r="G1721" s="15"/>
      <c r="H1721" s="15"/>
      <c r="I1721" s="15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191"/>
    </row>
    <row r="1722" spans="1:25" ht="18.75" thickBot="1" x14ac:dyDescent="0.3">
      <c r="A1722" s="1" t="s">
        <v>3</v>
      </c>
      <c r="B1722" s="535" t="s">
        <v>130</v>
      </c>
      <c r="C1722" s="535"/>
      <c r="D1722" s="535"/>
      <c r="E1722" s="535"/>
      <c r="F1722" s="535"/>
      <c r="G1722" s="535"/>
      <c r="H1722" s="535"/>
      <c r="I1722" s="536"/>
      <c r="J1722" s="537">
        <f t="shared" ref="J1722" si="4998">G1738-Q1738</f>
        <v>67</v>
      </c>
      <c r="K1722" s="11" t="s">
        <v>4</v>
      </c>
      <c r="L1722" s="535" t="s">
        <v>143</v>
      </c>
      <c r="M1722" s="535"/>
      <c r="N1722" s="535"/>
      <c r="O1722" s="535"/>
      <c r="P1722" s="535"/>
      <c r="Q1722" s="535"/>
      <c r="R1722" s="535"/>
      <c r="S1722" s="536"/>
      <c r="T1722" s="191"/>
    </row>
    <row r="1723" spans="1:25" ht="15.75" thickBot="1" x14ac:dyDescent="0.3">
      <c r="A1723" s="7"/>
      <c r="B1723" s="2"/>
      <c r="C1723" s="2"/>
      <c r="D1723" s="2"/>
      <c r="E1723" s="2"/>
      <c r="F1723" s="2"/>
      <c r="G1723" s="2"/>
      <c r="H1723" s="2"/>
      <c r="I1723" s="2"/>
      <c r="J1723" s="538"/>
      <c r="K1723" s="2"/>
      <c r="L1723" s="2"/>
      <c r="M1723" s="2"/>
      <c r="N1723" s="2"/>
      <c r="O1723" s="2"/>
      <c r="P1723" s="2"/>
      <c r="Q1723" s="2"/>
      <c r="R1723" s="2"/>
      <c r="S1723" s="2"/>
      <c r="T1723" s="191"/>
    </row>
    <row r="1724" spans="1:25" x14ac:dyDescent="0.25">
      <c r="A1724" s="540" t="s">
        <v>5</v>
      </c>
      <c r="B1724" s="541"/>
      <c r="C1724" s="542" t="s">
        <v>6</v>
      </c>
      <c r="D1724" s="544" t="s">
        <v>7</v>
      </c>
      <c r="E1724" s="545"/>
      <c r="F1724" s="545"/>
      <c r="G1724" s="546"/>
      <c r="H1724" s="544" t="s">
        <v>8</v>
      </c>
      <c r="I1724" s="546"/>
      <c r="J1724" s="538"/>
      <c r="K1724" s="540" t="s">
        <v>5</v>
      </c>
      <c r="L1724" s="541"/>
      <c r="M1724" s="542" t="s">
        <v>6</v>
      </c>
      <c r="N1724" s="544" t="s">
        <v>7</v>
      </c>
      <c r="O1724" s="545"/>
      <c r="P1724" s="545"/>
      <c r="Q1724" s="546"/>
      <c r="R1724" s="544" t="s">
        <v>8</v>
      </c>
      <c r="S1724" s="546"/>
      <c r="T1724" s="191"/>
    </row>
    <row r="1725" spans="1:25" ht="15.75" thickBot="1" x14ac:dyDescent="0.3">
      <c r="A1725" s="547"/>
      <c r="B1725" s="548"/>
      <c r="C1725" s="543"/>
      <c r="D1725" s="110" t="s">
        <v>9</v>
      </c>
      <c r="E1725" s="111" t="s">
        <v>10</v>
      </c>
      <c r="F1725" s="111" t="s">
        <v>11</v>
      </c>
      <c r="G1725" s="112" t="s">
        <v>12</v>
      </c>
      <c r="H1725" s="113" t="s">
        <v>13</v>
      </c>
      <c r="I1725" s="114" t="s">
        <v>14</v>
      </c>
      <c r="J1725" s="539"/>
      <c r="K1725" s="547"/>
      <c r="L1725" s="548"/>
      <c r="M1725" s="543"/>
      <c r="N1725" s="110" t="s">
        <v>9</v>
      </c>
      <c r="O1725" s="111" t="s">
        <v>10</v>
      </c>
      <c r="P1725" s="111" t="s">
        <v>11</v>
      </c>
      <c r="Q1725" s="112" t="s">
        <v>12</v>
      </c>
      <c r="R1725" s="113" t="s">
        <v>13</v>
      </c>
      <c r="S1725" s="114" t="s">
        <v>14</v>
      </c>
      <c r="T1725" s="191"/>
    </row>
    <row r="1726" spans="1:25" ht="15.75" thickBot="1" x14ac:dyDescent="0.3">
      <c r="A1726" s="7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191"/>
    </row>
    <row r="1727" spans="1:25" x14ac:dyDescent="0.25">
      <c r="A1727" s="531" t="s">
        <v>234</v>
      </c>
      <c r="B1727" s="532"/>
      <c r="C1727" s="3"/>
      <c r="D1727" s="207">
        <v>90</v>
      </c>
      <c r="E1727" s="208">
        <v>34</v>
      </c>
      <c r="F1727" s="194">
        <v>2</v>
      </c>
      <c r="G1727" s="32">
        <f t="shared" ref="G1727:G1730" si="4999">D1727+E1727</f>
        <v>124</v>
      </c>
      <c r="H1727" s="33">
        <f t="shared" ref="H1727:H1730" si="5000">IF(AND(G1727=Q1727,G1727&gt;1),0.5,IF(G1727&gt;Q1727,1,0))</f>
        <v>1</v>
      </c>
      <c r="I1727" s="8"/>
      <c r="J1727" s="2"/>
      <c r="K1727" s="531" t="s">
        <v>214</v>
      </c>
      <c r="L1727" s="532"/>
      <c r="M1727" s="3"/>
      <c r="N1727" s="207">
        <v>75</v>
      </c>
      <c r="O1727" s="208">
        <v>17</v>
      </c>
      <c r="P1727" s="194">
        <v>7</v>
      </c>
      <c r="Q1727" s="32">
        <f t="shared" ref="Q1727" si="5001">SUM(N1727:O1727)</f>
        <v>92</v>
      </c>
      <c r="R1727" s="33">
        <f t="shared" ref="R1727:R1730" si="5002">IF(AND(Q1727=G1727,Q1727&gt;1),0.5,IF(Q1727&gt;G1727,1,0))</f>
        <v>0</v>
      </c>
      <c r="S1727" s="8"/>
      <c r="U1727" s="195" t="s">
        <v>124</v>
      </c>
      <c r="V1727" s="195">
        <f t="shared" ref="V1727" si="5003">G1727</f>
        <v>124</v>
      </c>
      <c r="W1727" s="195">
        <f t="shared" ref="W1727" si="5004">G1728</f>
        <v>129</v>
      </c>
      <c r="X1727" s="195">
        <f t="shared" ref="X1727" si="5005">G1729</f>
        <v>111</v>
      </c>
      <c r="Y1727" s="195">
        <f t="shared" ref="Y1727" si="5006">G1730</f>
        <v>111</v>
      </c>
    </row>
    <row r="1728" spans="1:25" x14ac:dyDescent="0.25">
      <c r="A1728" s="533"/>
      <c r="B1728" s="534"/>
      <c r="C1728" s="4"/>
      <c r="D1728" s="209">
        <v>96</v>
      </c>
      <c r="E1728" s="197">
        <v>33</v>
      </c>
      <c r="F1728" s="210">
        <v>2</v>
      </c>
      <c r="G1728" s="34">
        <f t="shared" si="4999"/>
        <v>129</v>
      </c>
      <c r="H1728" s="35">
        <f t="shared" si="5000"/>
        <v>1</v>
      </c>
      <c r="I1728" s="8"/>
      <c r="J1728" s="2"/>
      <c r="K1728" s="533"/>
      <c r="L1728" s="534"/>
      <c r="M1728" s="4"/>
      <c r="N1728" s="210">
        <v>73</v>
      </c>
      <c r="O1728" s="197">
        <v>25</v>
      </c>
      <c r="P1728" s="210">
        <v>3</v>
      </c>
      <c r="Q1728" s="34">
        <f t="shared" ref="Q1728:Q1730" si="5007">SUM(N1728:O1728)</f>
        <v>98</v>
      </c>
      <c r="R1728" s="35">
        <f t="shared" si="5002"/>
        <v>0</v>
      </c>
      <c r="S1728" s="8"/>
      <c r="U1728" s="195" t="s">
        <v>125</v>
      </c>
      <c r="V1728" s="195">
        <f t="shared" ref="V1728" si="5008">G1732</f>
        <v>115</v>
      </c>
      <c r="W1728" s="195">
        <f t="shared" ref="W1728" si="5009">G1733</f>
        <v>141</v>
      </c>
      <c r="X1728" s="195">
        <f t="shared" ref="X1728" si="5010">G1734</f>
        <v>121</v>
      </c>
      <c r="Y1728" s="195">
        <f t="shared" ref="Y1728" si="5011">G1735</f>
        <v>115</v>
      </c>
    </row>
    <row r="1729" spans="1:25" ht="15.75" thickBot="1" x14ac:dyDescent="0.3">
      <c r="A1729" s="517" t="s">
        <v>235</v>
      </c>
      <c r="B1729" s="518"/>
      <c r="C1729" s="4"/>
      <c r="D1729" s="209">
        <v>85</v>
      </c>
      <c r="E1729" s="197">
        <v>26</v>
      </c>
      <c r="F1729" s="210">
        <v>5</v>
      </c>
      <c r="G1729" s="34">
        <f t="shared" si="4999"/>
        <v>111</v>
      </c>
      <c r="H1729" s="35">
        <f t="shared" si="5000"/>
        <v>1</v>
      </c>
      <c r="I1729" s="13">
        <f t="shared" ref="I1729" si="5012">H1731*1000+G1731</f>
        <v>4475</v>
      </c>
      <c r="J1729" s="2"/>
      <c r="K1729" s="517" t="s">
        <v>237</v>
      </c>
      <c r="L1729" s="518"/>
      <c r="M1729" s="4"/>
      <c r="N1729" s="210">
        <v>80</v>
      </c>
      <c r="O1729" s="197">
        <v>27</v>
      </c>
      <c r="P1729" s="210">
        <v>5</v>
      </c>
      <c r="Q1729" s="34">
        <f t="shared" si="5007"/>
        <v>107</v>
      </c>
      <c r="R1729" s="35">
        <f t="shared" si="5002"/>
        <v>0</v>
      </c>
      <c r="S1729" s="13">
        <f t="shared" ref="S1729" si="5013">R1731*1000+Q1731</f>
        <v>402</v>
      </c>
      <c r="T1729" s="191"/>
      <c r="U1729" s="195" t="s">
        <v>126</v>
      </c>
      <c r="V1729" s="195">
        <f t="shared" ref="V1729" si="5014">Q1727</f>
        <v>92</v>
      </c>
      <c r="W1729" s="195">
        <f t="shared" ref="W1729" si="5015">Q1728</f>
        <v>98</v>
      </c>
      <c r="X1729" s="195">
        <f t="shared" ref="X1729" si="5016">Q1729</f>
        <v>107</v>
      </c>
      <c r="Y1729" s="195">
        <f t="shared" ref="Y1729" si="5017">Q1730</f>
        <v>105</v>
      </c>
    </row>
    <row r="1730" spans="1:25" x14ac:dyDescent="0.25">
      <c r="A1730" s="519"/>
      <c r="B1730" s="520"/>
      <c r="C1730" s="5"/>
      <c r="D1730" s="211">
        <v>76</v>
      </c>
      <c r="E1730" s="197">
        <v>35</v>
      </c>
      <c r="F1730" s="199">
        <v>3</v>
      </c>
      <c r="G1730" s="36">
        <f t="shared" si="4999"/>
        <v>111</v>
      </c>
      <c r="H1730" s="35">
        <f t="shared" si="5000"/>
        <v>1</v>
      </c>
      <c r="I1730" s="521">
        <f t="shared" ref="I1730" si="5018">IF(AND(I1729=S1729,I1729&gt;0.1),1,IF(I1729&gt;S1729,2,0))</f>
        <v>2</v>
      </c>
      <c r="J1730" s="2"/>
      <c r="K1730" s="519"/>
      <c r="L1730" s="520"/>
      <c r="M1730" s="5"/>
      <c r="N1730" s="211">
        <v>80</v>
      </c>
      <c r="O1730" s="212">
        <v>25</v>
      </c>
      <c r="P1730" s="199">
        <v>4</v>
      </c>
      <c r="Q1730" s="34">
        <f t="shared" si="5007"/>
        <v>105</v>
      </c>
      <c r="R1730" s="39">
        <f t="shared" si="5002"/>
        <v>0</v>
      </c>
      <c r="S1730" s="521">
        <f t="shared" ref="S1730" si="5019">IF(AND(S1729=I1729,S1729&gt;0.1),1,IF(S1729&gt;I1729,2,0))</f>
        <v>0</v>
      </c>
      <c r="T1730" s="191"/>
      <c r="U1730" s="195" t="s">
        <v>127</v>
      </c>
      <c r="V1730" s="195">
        <f t="shared" ref="V1730" si="5020">Q1732</f>
        <v>128</v>
      </c>
      <c r="W1730" s="195">
        <f t="shared" ref="W1730" si="5021">Q1733</f>
        <v>126</v>
      </c>
      <c r="X1730" s="195">
        <f t="shared" ref="X1730" si="5022">Q1734</f>
        <v>117</v>
      </c>
      <c r="Y1730" s="195">
        <f t="shared" ref="Y1730" si="5023">Q1735</f>
        <v>127</v>
      </c>
    </row>
    <row r="1731" spans="1:25" ht="16.5" thickBot="1" x14ac:dyDescent="0.3">
      <c r="A1731" s="529">
        <v>1</v>
      </c>
      <c r="B1731" s="530"/>
      <c r="C1731" s="26" t="s">
        <v>12</v>
      </c>
      <c r="D1731" s="122">
        <f t="shared" ref="D1731" si="5024">D1727+D1728+D1729+D1730</f>
        <v>347</v>
      </c>
      <c r="E1731" s="28">
        <f t="shared" ref="E1731:H1731" si="5025">SUM(E1727:E1730)</f>
        <v>128</v>
      </c>
      <c r="F1731" s="28">
        <f t="shared" si="5025"/>
        <v>12</v>
      </c>
      <c r="G1731" s="29">
        <f t="shared" si="5025"/>
        <v>475</v>
      </c>
      <c r="H1731" s="30">
        <f t="shared" si="5025"/>
        <v>4</v>
      </c>
      <c r="I1731" s="522">
        <f t="shared" ref="I1731" si="5026">IF(AND(G1731=N1731,G1731&gt;1),1,IF(G1731&gt;N1731,2,0))</f>
        <v>2</v>
      </c>
      <c r="J1731" s="2"/>
      <c r="K1731" s="529">
        <v>1</v>
      </c>
      <c r="L1731" s="530"/>
      <c r="M1731" s="26" t="s">
        <v>12</v>
      </c>
      <c r="N1731" s="31">
        <f t="shared" ref="N1731" si="5027">SUM(N1727:N1730)</f>
        <v>308</v>
      </c>
      <c r="O1731" s="31">
        <f t="shared" ref="O1731:R1731" si="5028">SUM(O1727:O1730)</f>
        <v>94</v>
      </c>
      <c r="P1731" s="31">
        <f t="shared" si="5028"/>
        <v>19</v>
      </c>
      <c r="Q1731" s="31">
        <f t="shared" si="5028"/>
        <v>402</v>
      </c>
      <c r="R1731" s="30">
        <f t="shared" si="5028"/>
        <v>0</v>
      </c>
      <c r="S1731" s="522">
        <f t="shared" ref="S1731" si="5029">IF(AND(Q1731=J1731,Q1731&gt;1),1,IF(Q1731&gt;J1731,2,0))</f>
        <v>2</v>
      </c>
      <c r="T1731" s="191"/>
    </row>
    <row r="1732" spans="1:25" x14ac:dyDescent="0.25">
      <c r="A1732" s="531" t="s">
        <v>236</v>
      </c>
      <c r="B1732" s="532"/>
      <c r="C1732" s="3"/>
      <c r="D1732" s="207">
        <v>73</v>
      </c>
      <c r="E1732" s="208">
        <v>42</v>
      </c>
      <c r="F1732" s="194">
        <v>2</v>
      </c>
      <c r="G1732" s="37">
        <f t="shared" ref="G1732" si="5030">SUM(D1732:E1732)</f>
        <v>115</v>
      </c>
      <c r="H1732" s="33">
        <f t="shared" ref="H1732:H1735" si="5031">IF(AND(G1732=Q1732,G1732&gt;1),0.5,IF(G1732&gt;Q1732,1,0))</f>
        <v>0</v>
      </c>
      <c r="I1732" s="8"/>
      <c r="J1732" s="2"/>
      <c r="K1732" s="531" t="s">
        <v>212</v>
      </c>
      <c r="L1732" s="532"/>
      <c r="M1732" s="3"/>
      <c r="N1732" s="207">
        <v>85</v>
      </c>
      <c r="O1732" s="208">
        <v>43</v>
      </c>
      <c r="P1732" s="194">
        <v>1</v>
      </c>
      <c r="Q1732" s="32">
        <f t="shared" ref="Q1732:Q1735" si="5032">N1732+O1732</f>
        <v>128</v>
      </c>
      <c r="R1732" s="33">
        <f t="shared" ref="R1732:R1735" si="5033">IF(AND(Q1732=G1732,Q1732&gt;1),0.5,IF(Q1732&gt;G1732,1,0))</f>
        <v>1</v>
      </c>
      <c r="S1732" s="8"/>
      <c r="T1732" s="191"/>
      <c r="U1732" s="200" t="s">
        <v>92</v>
      </c>
      <c r="V1732" s="201" t="s">
        <v>93</v>
      </c>
      <c r="W1732" s="200" t="s">
        <v>93</v>
      </c>
      <c r="X1732" s="201" t="s">
        <v>92</v>
      </c>
    </row>
    <row r="1733" spans="1:25" x14ac:dyDescent="0.25">
      <c r="A1733" s="533"/>
      <c r="B1733" s="534"/>
      <c r="C1733" s="4"/>
      <c r="D1733" s="210">
        <v>97</v>
      </c>
      <c r="E1733" s="197">
        <v>44</v>
      </c>
      <c r="F1733" s="210">
        <v>2</v>
      </c>
      <c r="G1733" s="34">
        <f t="shared" ref="G1733:G1735" si="5034">SUM(D1733:E1733)</f>
        <v>141</v>
      </c>
      <c r="H1733" s="35">
        <f t="shared" si="5031"/>
        <v>1</v>
      </c>
      <c r="I1733" s="8"/>
      <c r="J1733" s="2"/>
      <c r="K1733" s="533"/>
      <c r="L1733" s="534"/>
      <c r="M1733" s="4"/>
      <c r="N1733" s="210">
        <v>92</v>
      </c>
      <c r="O1733" s="197">
        <v>34</v>
      </c>
      <c r="P1733" s="210">
        <v>4</v>
      </c>
      <c r="Q1733" s="34">
        <f t="shared" si="5032"/>
        <v>126</v>
      </c>
      <c r="R1733" s="35">
        <f t="shared" si="5033"/>
        <v>0</v>
      </c>
      <c r="S1733" s="8"/>
      <c r="T1733" s="191"/>
      <c r="U1733" s="202">
        <f t="shared" ref="U1733" si="5035">I1738</f>
        <v>4</v>
      </c>
      <c r="V1733" s="203">
        <f t="shared" ref="V1733" si="5036">S1738</f>
        <v>2</v>
      </c>
      <c r="W1733" s="202">
        <f t="shared" ref="W1733" si="5037">S1738</f>
        <v>2</v>
      </c>
      <c r="X1733" s="203">
        <f t="shared" ref="X1733" si="5038">I1738</f>
        <v>4</v>
      </c>
    </row>
    <row r="1734" spans="1:25" ht="15.75" thickBot="1" x14ac:dyDescent="0.3">
      <c r="A1734" s="517" t="s">
        <v>190</v>
      </c>
      <c r="B1734" s="518"/>
      <c r="C1734" s="4"/>
      <c r="D1734" s="210">
        <v>85</v>
      </c>
      <c r="E1734" s="197">
        <v>36</v>
      </c>
      <c r="F1734" s="210">
        <v>5</v>
      </c>
      <c r="G1734" s="34">
        <f t="shared" si="5034"/>
        <v>121</v>
      </c>
      <c r="H1734" s="35">
        <f t="shared" si="5031"/>
        <v>1</v>
      </c>
      <c r="I1734" s="13">
        <f t="shared" ref="I1734" si="5039">H1736*1000+G1736</f>
        <v>2492</v>
      </c>
      <c r="J1734" s="2"/>
      <c r="K1734" s="517" t="s">
        <v>213</v>
      </c>
      <c r="L1734" s="518"/>
      <c r="M1734" s="4"/>
      <c r="N1734" s="210">
        <v>82</v>
      </c>
      <c r="O1734" s="197">
        <v>35</v>
      </c>
      <c r="P1734" s="210">
        <v>2</v>
      </c>
      <c r="Q1734" s="34">
        <f t="shared" si="5032"/>
        <v>117</v>
      </c>
      <c r="R1734" s="35">
        <f t="shared" si="5033"/>
        <v>0</v>
      </c>
      <c r="S1734" s="13">
        <f t="shared" ref="S1734" si="5040">R1736*1000+Q1736</f>
        <v>2498</v>
      </c>
      <c r="T1734" s="191"/>
      <c r="U1734" s="202">
        <f t="shared" ref="U1734" si="5041">H1738</f>
        <v>6</v>
      </c>
      <c r="V1734" s="203">
        <f t="shared" ref="V1734" si="5042">R1738</f>
        <v>2</v>
      </c>
      <c r="W1734" s="202">
        <f t="shared" ref="W1734" si="5043">R1738</f>
        <v>2</v>
      </c>
      <c r="X1734" s="203">
        <f t="shared" ref="X1734" si="5044">H1738</f>
        <v>6</v>
      </c>
    </row>
    <row r="1735" spans="1:25" x14ac:dyDescent="0.25">
      <c r="A1735" s="519"/>
      <c r="B1735" s="520"/>
      <c r="C1735" s="5"/>
      <c r="D1735" s="211">
        <v>79</v>
      </c>
      <c r="E1735" s="212">
        <v>36</v>
      </c>
      <c r="F1735" s="199">
        <v>2</v>
      </c>
      <c r="G1735" s="38">
        <f t="shared" si="5034"/>
        <v>115</v>
      </c>
      <c r="H1735" s="35">
        <f t="shared" si="5031"/>
        <v>0</v>
      </c>
      <c r="I1735" s="521">
        <f t="shared" ref="I1735" si="5045">IF(AND(I1734=S1734,I1734&gt;0.1),1,IF(I1734&gt;S1734,2,0))</f>
        <v>0</v>
      </c>
      <c r="J1735" s="2"/>
      <c r="K1735" s="519"/>
      <c r="L1735" s="520"/>
      <c r="M1735" s="5"/>
      <c r="N1735" s="211">
        <v>92</v>
      </c>
      <c r="O1735" s="212">
        <v>35</v>
      </c>
      <c r="P1735" s="199">
        <v>0</v>
      </c>
      <c r="Q1735" s="34">
        <f t="shared" si="5032"/>
        <v>127</v>
      </c>
      <c r="R1735" s="39">
        <f t="shared" si="5033"/>
        <v>1</v>
      </c>
      <c r="S1735" s="521">
        <f t="shared" ref="S1735" si="5046">IF(AND(S1734=I1734,S1734&gt;0.1),1,IF(S1734&gt;I1734,2,0))</f>
        <v>2</v>
      </c>
      <c r="T1735" s="191"/>
      <c r="U1735" s="204">
        <f t="shared" ref="U1735" si="5047">G1738</f>
        <v>967</v>
      </c>
      <c r="V1735" s="205">
        <f t="shared" ref="V1735" si="5048">Q1738</f>
        <v>900</v>
      </c>
      <c r="W1735" s="204">
        <f t="shared" ref="W1735" si="5049">Q1738</f>
        <v>900</v>
      </c>
      <c r="X1735" s="205">
        <f t="shared" ref="X1735" si="5050">G1738</f>
        <v>967</v>
      </c>
    </row>
    <row r="1736" spans="1:25" ht="16.5" thickBot="1" x14ac:dyDescent="0.3">
      <c r="A1736" s="529">
        <v>2</v>
      </c>
      <c r="B1736" s="530"/>
      <c r="C1736" s="26" t="s">
        <v>12</v>
      </c>
      <c r="D1736" s="31">
        <f t="shared" ref="D1736" si="5051">SUM(D1732:D1735)</f>
        <v>334</v>
      </c>
      <c r="E1736" s="31">
        <f t="shared" ref="E1736:H1736" si="5052">SUM(E1732:E1735)</f>
        <v>158</v>
      </c>
      <c r="F1736" s="31">
        <f t="shared" si="5052"/>
        <v>11</v>
      </c>
      <c r="G1736" s="31">
        <f t="shared" si="5052"/>
        <v>492</v>
      </c>
      <c r="H1736" s="30">
        <f t="shared" si="5052"/>
        <v>2</v>
      </c>
      <c r="I1736" s="522">
        <f t="shared" ref="I1736" si="5053">IF(AND(G1736=N1736,G1736&gt;1),1,IF(G1736&gt;N1736,2,0))</f>
        <v>2</v>
      </c>
      <c r="J1736" s="2"/>
      <c r="K1736" s="529">
        <v>2</v>
      </c>
      <c r="L1736" s="530"/>
      <c r="M1736" s="26" t="s">
        <v>12</v>
      </c>
      <c r="N1736" s="31">
        <f t="shared" ref="N1736" si="5054">SUM(N1732:N1735)</f>
        <v>351</v>
      </c>
      <c r="O1736" s="31">
        <f t="shared" ref="O1736:R1736" si="5055">SUM(O1732:O1735)</f>
        <v>147</v>
      </c>
      <c r="P1736" s="31">
        <f t="shared" si="5055"/>
        <v>7</v>
      </c>
      <c r="Q1736" s="40">
        <f t="shared" si="5055"/>
        <v>498</v>
      </c>
      <c r="R1736" s="30">
        <f t="shared" si="5055"/>
        <v>2</v>
      </c>
      <c r="S1736" s="522">
        <f t="shared" ref="S1736" si="5056">IF(AND(Q1736=X1736,Q1736&gt;1),1,IF(Q1736&gt;X1736,2,0))</f>
        <v>2</v>
      </c>
      <c r="T1736" s="191"/>
    </row>
    <row r="1737" spans="1:25" ht="15.75" thickBot="1" x14ac:dyDescent="0.3">
      <c r="A1737" s="7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191"/>
    </row>
    <row r="1738" spans="1:25" ht="21" thickBot="1" x14ac:dyDescent="0.3">
      <c r="A1738" s="17"/>
      <c r="B1738" s="18"/>
      <c r="C1738" s="19" t="s">
        <v>15</v>
      </c>
      <c r="D1738" s="20">
        <f t="shared" ref="D1738:H1738" si="5057">D1731+D1736</f>
        <v>681</v>
      </c>
      <c r="E1738" s="21">
        <f t="shared" si="5057"/>
        <v>286</v>
      </c>
      <c r="F1738" s="21">
        <f t="shared" si="5057"/>
        <v>23</v>
      </c>
      <c r="G1738" s="22">
        <f t="shared" si="5057"/>
        <v>967</v>
      </c>
      <c r="H1738" s="22">
        <f t="shared" si="5057"/>
        <v>6</v>
      </c>
      <c r="I1738" s="23">
        <f t="shared" ref="I1738" si="5058">I1730+I1735+J1738</f>
        <v>4</v>
      </c>
      <c r="J1738" s="206">
        <f t="shared" ref="J1738" si="5059">IF(AND(G1738=Q1738,G1738&gt;0.1),1,IF(G1738&gt;Q1738,2,0))</f>
        <v>2</v>
      </c>
      <c r="K1738" s="17"/>
      <c r="L1738" s="18"/>
      <c r="M1738" s="24" t="s">
        <v>15</v>
      </c>
      <c r="N1738" s="20">
        <f t="shared" ref="N1738:R1738" si="5060">N1731+N1736</f>
        <v>659</v>
      </c>
      <c r="O1738" s="21">
        <f t="shared" si="5060"/>
        <v>241</v>
      </c>
      <c r="P1738" s="21">
        <f t="shared" si="5060"/>
        <v>26</v>
      </c>
      <c r="Q1738" s="22">
        <f t="shared" si="5060"/>
        <v>900</v>
      </c>
      <c r="R1738" s="22">
        <f t="shared" si="5060"/>
        <v>2</v>
      </c>
      <c r="S1738" s="25">
        <f t="shared" ref="S1738" si="5061">S1730+S1735+T1738</f>
        <v>2</v>
      </c>
      <c r="T1738" s="206">
        <f t="shared" ref="T1738" si="5062">IF(AND(Q1738=G1738,Q1738&gt;0.1),1,IF(Q1738&gt;G1738,2,0))</f>
        <v>0</v>
      </c>
    </row>
    <row r="1739" spans="1:25" ht="15.75" thickBot="1" x14ac:dyDescent="0.3">
      <c r="A1739" s="7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191"/>
    </row>
    <row r="1740" spans="1:25" ht="21" thickBot="1" x14ac:dyDescent="0.3">
      <c r="A1740" s="109" t="s">
        <v>19</v>
      </c>
      <c r="B1740" s="9" t="s">
        <v>16</v>
      </c>
      <c r="C1740" s="515"/>
      <c r="D1740" s="515"/>
      <c r="E1740" s="515"/>
      <c r="F1740" s="10"/>
      <c r="G1740" s="516" t="s">
        <v>17</v>
      </c>
      <c r="H1740" s="516"/>
      <c r="I1740" s="23">
        <f t="shared" ref="I1740" si="5063">IF(AND(I1738=S1738,I1738&gt;0.1),1,IF(I1738&gt;S1738,2,0))</f>
        <v>2</v>
      </c>
      <c r="J1740" s="12"/>
      <c r="K1740" s="14" t="s">
        <v>19</v>
      </c>
      <c r="L1740" s="9" t="s">
        <v>20</v>
      </c>
      <c r="M1740" s="515"/>
      <c r="N1740" s="515"/>
      <c r="O1740" s="515"/>
      <c r="P1740" s="10"/>
      <c r="Q1740" s="516" t="s">
        <v>17</v>
      </c>
      <c r="R1740" s="516"/>
      <c r="S1740" s="23">
        <f t="shared" ref="S1740" si="5064">IF(AND(S1738=I1738,S1738&gt;0.1),1,IF(S1738&gt;I1738,2,0))</f>
        <v>0</v>
      </c>
      <c r="T1740" s="191"/>
    </row>
    <row r="1742" spans="1:25" ht="15.75" thickBot="1" x14ac:dyDescent="0.3"/>
    <row r="1743" spans="1:25" ht="23.25" x14ac:dyDescent="0.35">
      <c r="A1743" s="6"/>
      <c r="B1743" s="523" t="s">
        <v>18</v>
      </c>
      <c r="C1743" s="523"/>
      <c r="D1743" s="524" t="s">
        <v>0</v>
      </c>
      <c r="E1743" s="524"/>
      <c r="F1743" s="524"/>
      <c r="G1743" s="524"/>
      <c r="H1743" s="524"/>
      <c r="I1743" s="524"/>
      <c r="J1743" s="94">
        <v>80</v>
      </c>
      <c r="K1743" s="190" t="s">
        <v>1</v>
      </c>
      <c r="L1743" s="525" t="s">
        <v>21</v>
      </c>
      <c r="M1743" s="525"/>
      <c r="N1743" s="525"/>
      <c r="O1743" s="526" t="s">
        <v>2</v>
      </c>
      <c r="P1743" s="526"/>
      <c r="Q1743" s="527">
        <v>43265</v>
      </c>
      <c r="R1743" s="528"/>
      <c r="S1743" s="528"/>
      <c r="T1743" s="191"/>
    </row>
    <row r="1744" spans="1:25" ht="24" thickBot="1" x14ac:dyDescent="0.3">
      <c r="A1744" s="7"/>
      <c r="B1744" s="16"/>
      <c r="C1744" s="16"/>
      <c r="D1744" s="15"/>
      <c r="E1744" s="15"/>
      <c r="F1744" s="15"/>
      <c r="G1744" s="15"/>
      <c r="H1744" s="15"/>
      <c r="I1744" s="15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191"/>
    </row>
    <row r="1745" spans="1:25" ht="18.75" thickBot="1" x14ac:dyDescent="0.3">
      <c r="A1745" s="1" t="s">
        <v>3</v>
      </c>
      <c r="B1745" s="535" t="s">
        <v>140</v>
      </c>
      <c r="C1745" s="535"/>
      <c r="D1745" s="535"/>
      <c r="E1745" s="535"/>
      <c r="F1745" s="535"/>
      <c r="G1745" s="535"/>
      <c r="H1745" s="535"/>
      <c r="I1745" s="536"/>
      <c r="J1745" s="537">
        <f t="shared" ref="J1745" si="5065">G1761-Q1761</f>
        <v>7</v>
      </c>
      <c r="K1745" s="11" t="s">
        <v>4</v>
      </c>
      <c r="L1745" s="535" t="s">
        <v>146</v>
      </c>
      <c r="M1745" s="535"/>
      <c r="N1745" s="535"/>
      <c r="O1745" s="535"/>
      <c r="P1745" s="535"/>
      <c r="Q1745" s="535"/>
      <c r="R1745" s="535"/>
      <c r="S1745" s="536"/>
      <c r="T1745" s="191"/>
    </row>
    <row r="1746" spans="1:25" ht="15.75" thickBot="1" x14ac:dyDescent="0.3">
      <c r="A1746" s="7"/>
      <c r="B1746" s="2"/>
      <c r="C1746" s="2"/>
      <c r="D1746" s="2"/>
      <c r="E1746" s="2"/>
      <c r="F1746" s="2"/>
      <c r="G1746" s="2"/>
      <c r="H1746" s="2"/>
      <c r="I1746" s="2"/>
      <c r="J1746" s="538"/>
      <c r="K1746" s="2"/>
      <c r="L1746" s="2"/>
      <c r="M1746" s="2"/>
      <c r="N1746" s="2"/>
      <c r="O1746" s="2"/>
      <c r="P1746" s="2"/>
      <c r="Q1746" s="2"/>
      <c r="R1746" s="2"/>
      <c r="S1746" s="2"/>
      <c r="T1746" s="191"/>
    </row>
    <row r="1747" spans="1:25" x14ac:dyDescent="0.25">
      <c r="A1747" s="540" t="s">
        <v>5</v>
      </c>
      <c r="B1747" s="541"/>
      <c r="C1747" s="542" t="s">
        <v>6</v>
      </c>
      <c r="D1747" s="544" t="s">
        <v>7</v>
      </c>
      <c r="E1747" s="545"/>
      <c r="F1747" s="545"/>
      <c r="G1747" s="546"/>
      <c r="H1747" s="544" t="s">
        <v>8</v>
      </c>
      <c r="I1747" s="546"/>
      <c r="J1747" s="538"/>
      <c r="K1747" s="540" t="s">
        <v>5</v>
      </c>
      <c r="L1747" s="541"/>
      <c r="M1747" s="542" t="s">
        <v>6</v>
      </c>
      <c r="N1747" s="544" t="s">
        <v>7</v>
      </c>
      <c r="O1747" s="545"/>
      <c r="P1747" s="545"/>
      <c r="Q1747" s="546"/>
      <c r="R1747" s="544" t="s">
        <v>8</v>
      </c>
      <c r="S1747" s="546"/>
      <c r="T1747" s="191"/>
    </row>
    <row r="1748" spans="1:25" ht="15.75" thickBot="1" x14ac:dyDescent="0.3">
      <c r="A1748" s="547"/>
      <c r="B1748" s="548"/>
      <c r="C1748" s="543"/>
      <c r="D1748" s="110" t="s">
        <v>9</v>
      </c>
      <c r="E1748" s="111" t="s">
        <v>10</v>
      </c>
      <c r="F1748" s="111" t="s">
        <v>11</v>
      </c>
      <c r="G1748" s="112" t="s">
        <v>12</v>
      </c>
      <c r="H1748" s="113" t="s">
        <v>13</v>
      </c>
      <c r="I1748" s="114" t="s">
        <v>14</v>
      </c>
      <c r="J1748" s="539"/>
      <c r="K1748" s="547"/>
      <c r="L1748" s="548"/>
      <c r="M1748" s="543"/>
      <c r="N1748" s="110" t="s">
        <v>9</v>
      </c>
      <c r="O1748" s="111" t="s">
        <v>10</v>
      </c>
      <c r="P1748" s="111" t="s">
        <v>11</v>
      </c>
      <c r="Q1748" s="112" t="s">
        <v>12</v>
      </c>
      <c r="R1748" s="113" t="s">
        <v>13</v>
      </c>
      <c r="S1748" s="114" t="s">
        <v>14</v>
      </c>
      <c r="T1748" s="191"/>
    </row>
    <row r="1749" spans="1:25" ht="15.75" thickBot="1" x14ac:dyDescent="0.3">
      <c r="A1749" s="7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191"/>
    </row>
    <row r="1750" spans="1:25" x14ac:dyDescent="0.25">
      <c r="A1750" s="531" t="s">
        <v>220</v>
      </c>
      <c r="B1750" s="532"/>
      <c r="C1750" s="3"/>
      <c r="D1750" s="193">
        <v>85</v>
      </c>
      <c r="E1750" s="194">
        <v>27</v>
      </c>
      <c r="F1750" s="194">
        <v>3</v>
      </c>
      <c r="G1750" s="32">
        <f t="shared" ref="G1750:G1753" si="5066">D1750+E1750</f>
        <v>112</v>
      </c>
      <c r="H1750" s="33">
        <f t="shared" ref="H1750:H1753" si="5067">IF(AND(G1750=Q1750,G1750&gt;1),0.5,IF(G1750&gt;Q1750,1,0))</f>
        <v>1</v>
      </c>
      <c r="I1750" s="8"/>
      <c r="J1750" s="2"/>
      <c r="K1750" s="531" t="s">
        <v>210</v>
      </c>
      <c r="L1750" s="532"/>
      <c r="M1750" s="3"/>
      <c r="N1750" s="193">
        <v>72</v>
      </c>
      <c r="O1750" s="194">
        <v>27</v>
      </c>
      <c r="P1750" s="194">
        <v>4</v>
      </c>
      <c r="Q1750" s="32">
        <f t="shared" ref="Q1750" si="5068">SUM(N1750:O1750)</f>
        <v>99</v>
      </c>
      <c r="R1750" s="33">
        <f t="shared" ref="R1750:R1753" si="5069">IF(AND(Q1750=G1750,Q1750&gt;1),0.5,IF(Q1750&gt;G1750,1,0))</f>
        <v>0</v>
      </c>
      <c r="S1750" s="8"/>
      <c r="U1750" s="195" t="s">
        <v>124</v>
      </c>
      <c r="V1750" s="195">
        <f t="shared" ref="V1750" si="5070">G1750</f>
        <v>112</v>
      </c>
      <c r="W1750" s="195">
        <f t="shared" ref="W1750" si="5071">G1751</f>
        <v>113</v>
      </c>
      <c r="X1750" s="195">
        <f t="shared" ref="X1750" si="5072">G1752</f>
        <v>128</v>
      </c>
      <c r="Y1750" s="195">
        <f t="shared" ref="Y1750" si="5073">G1753</f>
        <v>115</v>
      </c>
    </row>
    <row r="1751" spans="1:25" x14ac:dyDescent="0.25">
      <c r="A1751" s="533"/>
      <c r="B1751" s="534"/>
      <c r="C1751" s="4"/>
      <c r="D1751" s="196">
        <v>86</v>
      </c>
      <c r="E1751" s="197">
        <v>27</v>
      </c>
      <c r="F1751" s="197">
        <v>3</v>
      </c>
      <c r="G1751" s="34">
        <f t="shared" si="5066"/>
        <v>113</v>
      </c>
      <c r="H1751" s="35">
        <f t="shared" si="5067"/>
        <v>0</v>
      </c>
      <c r="I1751" s="8"/>
      <c r="J1751" s="2"/>
      <c r="K1751" s="533"/>
      <c r="L1751" s="534"/>
      <c r="M1751" s="4"/>
      <c r="N1751" s="196">
        <v>83</v>
      </c>
      <c r="O1751" s="197">
        <v>44</v>
      </c>
      <c r="P1751" s="197">
        <v>0</v>
      </c>
      <c r="Q1751" s="34">
        <f t="shared" ref="Q1751:Q1753" si="5074">SUM(N1751:O1751)</f>
        <v>127</v>
      </c>
      <c r="R1751" s="35">
        <f t="shared" si="5069"/>
        <v>1</v>
      </c>
      <c r="S1751" s="8"/>
      <c r="U1751" s="195" t="s">
        <v>125</v>
      </c>
      <c r="V1751" s="195">
        <f t="shared" ref="V1751" si="5075">G1755</f>
        <v>121</v>
      </c>
      <c r="W1751" s="195">
        <f t="shared" ref="W1751" si="5076">G1756</f>
        <v>121</v>
      </c>
      <c r="X1751" s="195">
        <f t="shared" ref="X1751" si="5077">G1757</f>
        <v>123</v>
      </c>
      <c r="Y1751" s="195">
        <f t="shared" ref="Y1751" si="5078">G1758</f>
        <v>122</v>
      </c>
    </row>
    <row r="1752" spans="1:25" ht="15.75" thickBot="1" x14ac:dyDescent="0.3">
      <c r="A1752" s="517" t="s">
        <v>221</v>
      </c>
      <c r="B1752" s="518"/>
      <c r="C1752" s="4"/>
      <c r="D1752" s="196">
        <v>92</v>
      </c>
      <c r="E1752" s="197">
        <v>36</v>
      </c>
      <c r="F1752" s="197">
        <v>1</v>
      </c>
      <c r="G1752" s="34">
        <f t="shared" si="5066"/>
        <v>128</v>
      </c>
      <c r="H1752" s="35">
        <f t="shared" si="5067"/>
        <v>1</v>
      </c>
      <c r="I1752" s="13">
        <f t="shared" ref="I1752" si="5079">H1754*1000+G1754</f>
        <v>2468</v>
      </c>
      <c r="J1752" s="2"/>
      <c r="K1752" s="517" t="s">
        <v>264</v>
      </c>
      <c r="L1752" s="518"/>
      <c r="M1752" s="4"/>
      <c r="N1752" s="196">
        <v>86</v>
      </c>
      <c r="O1752" s="197">
        <v>39</v>
      </c>
      <c r="P1752" s="197">
        <v>3</v>
      </c>
      <c r="Q1752" s="34">
        <f t="shared" si="5074"/>
        <v>125</v>
      </c>
      <c r="R1752" s="35">
        <f t="shared" si="5069"/>
        <v>0</v>
      </c>
      <c r="S1752" s="13">
        <f t="shared" ref="S1752" si="5080">R1754*1000+Q1754</f>
        <v>2472</v>
      </c>
      <c r="T1752" s="191"/>
      <c r="U1752" s="195" t="s">
        <v>126</v>
      </c>
      <c r="V1752" s="195">
        <f t="shared" ref="V1752" si="5081">Q1750</f>
        <v>99</v>
      </c>
      <c r="W1752" s="195">
        <f t="shared" ref="W1752" si="5082">Q1751</f>
        <v>127</v>
      </c>
      <c r="X1752" s="195">
        <f t="shared" ref="X1752" si="5083">Q1752</f>
        <v>125</v>
      </c>
      <c r="Y1752" s="195">
        <f t="shared" ref="Y1752" si="5084">Q1753</f>
        <v>121</v>
      </c>
    </row>
    <row r="1753" spans="1:25" x14ac:dyDescent="0.25">
      <c r="A1753" s="519"/>
      <c r="B1753" s="520"/>
      <c r="C1753" s="5"/>
      <c r="D1753" s="198">
        <v>88</v>
      </c>
      <c r="E1753" s="199">
        <v>27</v>
      </c>
      <c r="F1753" s="199">
        <v>3</v>
      </c>
      <c r="G1753" s="36">
        <f t="shared" si="5066"/>
        <v>115</v>
      </c>
      <c r="H1753" s="35">
        <f t="shared" si="5067"/>
        <v>0</v>
      </c>
      <c r="I1753" s="521">
        <f t="shared" ref="I1753" si="5085">IF(AND(I1752=S1752,I1752&gt;0.1),1,IF(I1752&gt;S1752,2,0))</f>
        <v>0</v>
      </c>
      <c r="J1753" s="2"/>
      <c r="K1753" s="519"/>
      <c r="L1753" s="520"/>
      <c r="M1753" s="5"/>
      <c r="N1753" s="198">
        <v>87</v>
      </c>
      <c r="O1753" s="199">
        <v>34</v>
      </c>
      <c r="P1753" s="199">
        <v>2</v>
      </c>
      <c r="Q1753" s="34">
        <f t="shared" si="5074"/>
        <v>121</v>
      </c>
      <c r="R1753" s="39">
        <f t="shared" si="5069"/>
        <v>1</v>
      </c>
      <c r="S1753" s="521">
        <f t="shared" ref="S1753" si="5086">IF(AND(S1752=I1752,S1752&gt;0.1),1,IF(S1752&gt;I1752,2,0))</f>
        <v>2</v>
      </c>
      <c r="T1753" s="191"/>
      <c r="U1753" s="195" t="s">
        <v>127</v>
      </c>
      <c r="V1753" s="195">
        <f t="shared" ref="V1753" si="5087">Q1755</f>
        <v>110</v>
      </c>
      <c r="W1753" s="195">
        <f t="shared" ref="W1753" si="5088">Q1756</f>
        <v>135</v>
      </c>
      <c r="X1753" s="195">
        <f t="shared" ref="X1753" si="5089">Q1757</f>
        <v>115</v>
      </c>
      <c r="Y1753" s="195">
        <f t="shared" ref="Y1753" si="5090">Q1758</f>
        <v>116</v>
      </c>
    </row>
    <row r="1754" spans="1:25" ht="16.5" thickBot="1" x14ac:dyDescent="0.3">
      <c r="A1754" s="529">
        <v>1</v>
      </c>
      <c r="B1754" s="530"/>
      <c r="C1754" s="26" t="s">
        <v>12</v>
      </c>
      <c r="D1754" s="27">
        <f t="shared" ref="D1754" si="5091">D1750+D1751+D1752+D1753</f>
        <v>351</v>
      </c>
      <c r="E1754" s="28">
        <f t="shared" ref="E1754:H1754" si="5092">SUM(E1750:E1753)</f>
        <v>117</v>
      </c>
      <c r="F1754" s="28">
        <f t="shared" si="5092"/>
        <v>10</v>
      </c>
      <c r="G1754" s="29">
        <f t="shared" si="5092"/>
        <v>468</v>
      </c>
      <c r="H1754" s="30">
        <f t="shared" si="5092"/>
        <v>2</v>
      </c>
      <c r="I1754" s="522">
        <f t="shared" ref="I1754" si="5093">IF(AND(G1754=N1754,G1754&gt;1),1,IF(G1754&gt;N1754,2,0))</f>
        <v>2</v>
      </c>
      <c r="J1754" s="2"/>
      <c r="K1754" s="529">
        <v>1</v>
      </c>
      <c r="L1754" s="530"/>
      <c r="M1754" s="26" t="s">
        <v>12</v>
      </c>
      <c r="N1754" s="31">
        <f t="shared" ref="N1754" si="5094">SUM(N1750:N1753)</f>
        <v>328</v>
      </c>
      <c r="O1754" s="31">
        <f t="shared" ref="O1754:R1754" si="5095">SUM(O1750:O1753)</f>
        <v>144</v>
      </c>
      <c r="P1754" s="31">
        <f t="shared" si="5095"/>
        <v>9</v>
      </c>
      <c r="Q1754" s="31">
        <f t="shared" si="5095"/>
        <v>472</v>
      </c>
      <c r="R1754" s="30">
        <f t="shared" si="5095"/>
        <v>2</v>
      </c>
      <c r="S1754" s="522">
        <f t="shared" ref="S1754" si="5096">IF(AND(Q1754=J1754,Q1754&gt;1),1,IF(Q1754&gt;J1754,2,0))</f>
        <v>2</v>
      </c>
      <c r="T1754" s="191"/>
    </row>
    <row r="1755" spans="1:25" x14ac:dyDescent="0.25">
      <c r="A1755" s="531" t="s">
        <v>222</v>
      </c>
      <c r="B1755" s="532"/>
      <c r="C1755" s="3"/>
      <c r="D1755" s="193">
        <v>95</v>
      </c>
      <c r="E1755" s="194">
        <v>26</v>
      </c>
      <c r="F1755" s="194">
        <v>3</v>
      </c>
      <c r="G1755" s="37">
        <f t="shared" ref="G1755" si="5097">SUM(D1755:E1755)</f>
        <v>121</v>
      </c>
      <c r="H1755" s="33">
        <f t="shared" ref="H1755:H1758" si="5098">IF(AND(G1755=Q1755,G1755&gt;1),0.5,IF(G1755&gt;Q1755,1,0))</f>
        <v>1</v>
      </c>
      <c r="I1755" s="8"/>
      <c r="J1755" s="2"/>
      <c r="K1755" s="531" t="s">
        <v>249</v>
      </c>
      <c r="L1755" s="532"/>
      <c r="M1755" s="3"/>
      <c r="N1755" s="193">
        <v>76</v>
      </c>
      <c r="O1755" s="194">
        <v>34</v>
      </c>
      <c r="P1755" s="194">
        <v>2</v>
      </c>
      <c r="Q1755" s="32">
        <f t="shared" ref="Q1755:Q1758" si="5099">N1755+O1755</f>
        <v>110</v>
      </c>
      <c r="R1755" s="33">
        <f t="shared" ref="R1755:R1758" si="5100">IF(AND(Q1755=G1755,Q1755&gt;1),0.5,IF(Q1755&gt;G1755,1,0))</f>
        <v>0</v>
      </c>
      <c r="S1755" s="8"/>
      <c r="T1755" s="191"/>
      <c r="U1755" s="200" t="s">
        <v>92</v>
      </c>
      <c r="V1755" s="201" t="s">
        <v>93</v>
      </c>
      <c r="W1755" s="200" t="s">
        <v>93</v>
      </c>
      <c r="X1755" s="201" t="s">
        <v>92</v>
      </c>
    </row>
    <row r="1756" spans="1:25" x14ac:dyDescent="0.25">
      <c r="A1756" s="533"/>
      <c r="B1756" s="534"/>
      <c r="C1756" s="4"/>
      <c r="D1756" s="196">
        <v>87</v>
      </c>
      <c r="E1756" s="197">
        <v>34</v>
      </c>
      <c r="F1756" s="197">
        <v>2</v>
      </c>
      <c r="G1756" s="34">
        <f t="shared" ref="G1756:G1758" si="5101">SUM(D1756:E1756)</f>
        <v>121</v>
      </c>
      <c r="H1756" s="35">
        <f t="shared" si="5098"/>
        <v>0</v>
      </c>
      <c r="I1756" s="8"/>
      <c r="J1756" s="2"/>
      <c r="K1756" s="533"/>
      <c r="L1756" s="534"/>
      <c r="M1756" s="4"/>
      <c r="N1756" s="196">
        <v>92</v>
      </c>
      <c r="O1756" s="197">
        <v>43</v>
      </c>
      <c r="P1756" s="197">
        <v>3</v>
      </c>
      <c r="Q1756" s="34">
        <f t="shared" si="5099"/>
        <v>135</v>
      </c>
      <c r="R1756" s="35">
        <f t="shared" si="5100"/>
        <v>1</v>
      </c>
      <c r="S1756" s="8"/>
      <c r="T1756" s="191"/>
      <c r="U1756" s="202">
        <f t="shared" ref="U1756" si="5102">I1761</f>
        <v>4</v>
      </c>
      <c r="V1756" s="203">
        <f t="shared" ref="V1756" si="5103">S1761</f>
        <v>2</v>
      </c>
      <c r="W1756" s="202">
        <f t="shared" ref="W1756" si="5104">S1761</f>
        <v>2</v>
      </c>
      <c r="X1756" s="203">
        <f t="shared" ref="X1756" si="5105">I1761</f>
        <v>4</v>
      </c>
    </row>
    <row r="1757" spans="1:25" ht="15.75" thickBot="1" x14ac:dyDescent="0.3">
      <c r="A1757" s="517" t="s">
        <v>223</v>
      </c>
      <c r="B1757" s="518"/>
      <c r="C1757" s="4"/>
      <c r="D1757" s="196">
        <v>84</v>
      </c>
      <c r="E1757" s="197">
        <v>39</v>
      </c>
      <c r="F1757" s="197">
        <v>1</v>
      </c>
      <c r="G1757" s="34">
        <f t="shared" si="5101"/>
        <v>123</v>
      </c>
      <c r="H1757" s="35">
        <f t="shared" si="5098"/>
        <v>1</v>
      </c>
      <c r="I1757" s="13">
        <f t="shared" ref="I1757" si="5106">H1759*1000+G1759</f>
        <v>3487</v>
      </c>
      <c r="J1757" s="2"/>
      <c r="K1757" s="517" t="s">
        <v>265</v>
      </c>
      <c r="L1757" s="518"/>
      <c r="M1757" s="4"/>
      <c r="N1757" s="196">
        <v>88</v>
      </c>
      <c r="O1757" s="197">
        <v>27</v>
      </c>
      <c r="P1757" s="197">
        <v>4</v>
      </c>
      <c r="Q1757" s="34">
        <f t="shared" si="5099"/>
        <v>115</v>
      </c>
      <c r="R1757" s="35">
        <f t="shared" si="5100"/>
        <v>0</v>
      </c>
      <c r="S1757" s="13">
        <f t="shared" ref="S1757" si="5107">R1759*1000+Q1759</f>
        <v>1476</v>
      </c>
      <c r="T1757" s="191"/>
      <c r="U1757" s="202">
        <f t="shared" ref="U1757" si="5108">H1761</f>
        <v>5</v>
      </c>
      <c r="V1757" s="203">
        <f t="shared" ref="V1757" si="5109">R1761</f>
        <v>3</v>
      </c>
      <c r="W1757" s="202">
        <f t="shared" ref="W1757" si="5110">R1761</f>
        <v>3</v>
      </c>
      <c r="X1757" s="203">
        <f t="shared" ref="X1757" si="5111">H1761</f>
        <v>5</v>
      </c>
    </row>
    <row r="1758" spans="1:25" x14ac:dyDescent="0.25">
      <c r="A1758" s="519"/>
      <c r="B1758" s="520"/>
      <c r="C1758" s="5"/>
      <c r="D1758" s="198">
        <v>70</v>
      </c>
      <c r="E1758" s="199">
        <v>52</v>
      </c>
      <c r="F1758" s="199">
        <v>1</v>
      </c>
      <c r="G1758" s="38">
        <f t="shared" si="5101"/>
        <v>122</v>
      </c>
      <c r="H1758" s="35">
        <f t="shared" si="5098"/>
        <v>1</v>
      </c>
      <c r="I1758" s="521">
        <f t="shared" ref="I1758" si="5112">IF(AND(I1757=S1757,I1757&gt;0.1),1,IF(I1757&gt;S1757,2,0))</f>
        <v>2</v>
      </c>
      <c r="J1758" s="2"/>
      <c r="K1758" s="519"/>
      <c r="L1758" s="520"/>
      <c r="M1758" s="5"/>
      <c r="N1758" s="198">
        <v>82</v>
      </c>
      <c r="O1758" s="199">
        <v>34</v>
      </c>
      <c r="P1758" s="199">
        <v>0</v>
      </c>
      <c r="Q1758" s="34">
        <f t="shared" si="5099"/>
        <v>116</v>
      </c>
      <c r="R1758" s="39">
        <f t="shared" si="5100"/>
        <v>0</v>
      </c>
      <c r="S1758" s="521">
        <f t="shared" ref="S1758" si="5113">IF(AND(S1757=I1757,S1757&gt;0.1),1,IF(S1757&gt;I1757,2,0))</f>
        <v>0</v>
      </c>
      <c r="T1758" s="191"/>
      <c r="U1758" s="204">
        <f t="shared" ref="U1758" si="5114">G1761</f>
        <v>955</v>
      </c>
      <c r="V1758" s="205">
        <f t="shared" ref="V1758" si="5115">Q1761</f>
        <v>948</v>
      </c>
      <c r="W1758" s="204">
        <f t="shared" ref="W1758" si="5116">Q1761</f>
        <v>948</v>
      </c>
      <c r="X1758" s="205">
        <f t="shared" ref="X1758" si="5117">G1761</f>
        <v>955</v>
      </c>
    </row>
    <row r="1759" spans="1:25" ht="16.5" thickBot="1" x14ac:dyDescent="0.3">
      <c r="A1759" s="529">
        <v>2</v>
      </c>
      <c r="B1759" s="530"/>
      <c r="C1759" s="26" t="s">
        <v>12</v>
      </c>
      <c r="D1759" s="31">
        <f t="shared" ref="D1759" si="5118">SUM(D1755:D1758)</f>
        <v>336</v>
      </c>
      <c r="E1759" s="31">
        <f t="shared" ref="E1759:H1759" si="5119">SUM(E1755:E1758)</f>
        <v>151</v>
      </c>
      <c r="F1759" s="31">
        <f t="shared" si="5119"/>
        <v>7</v>
      </c>
      <c r="G1759" s="31">
        <f t="shared" si="5119"/>
        <v>487</v>
      </c>
      <c r="H1759" s="30">
        <f t="shared" si="5119"/>
        <v>3</v>
      </c>
      <c r="I1759" s="522">
        <f t="shared" ref="I1759" si="5120">IF(AND(G1759=N1759,G1759&gt;1),1,IF(G1759&gt;N1759,2,0))</f>
        <v>2</v>
      </c>
      <c r="J1759" s="2"/>
      <c r="K1759" s="529">
        <v>2</v>
      </c>
      <c r="L1759" s="530"/>
      <c r="M1759" s="26" t="s">
        <v>12</v>
      </c>
      <c r="N1759" s="31">
        <f t="shared" ref="N1759" si="5121">SUM(N1755:N1758)</f>
        <v>338</v>
      </c>
      <c r="O1759" s="31">
        <f t="shared" ref="O1759:R1759" si="5122">SUM(O1755:O1758)</f>
        <v>138</v>
      </c>
      <c r="P1759" s="31">
        <f t="shared" si="5122"/>
        <v>9</v>
      </c>
      <c r="Q1759" s="40">
        <f t="shared" si="5122"/>
        <v>476</v>
      </c>
      <c r="R1759" s="30">
        <f t="shared" si="5122"/>
        <v>1</v>
      </c>
      <c r="S1759" s="522">
        <f t="shared" ref="S1759" si="5123">IF(AND(Q1759=X1759,Q1759&gt;1),1,IF(Q1759&gt;X1759,2,0))</f>
        <v>2</v>
      </c>
      <c r="T1759" s="191"/>
    </row>
    <row r="1760" spans="1:25" ht="15.75" thickBot="1" x14ac:dyDescent="0.3">
      <c r="A1760" s="7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191"/>
    </row>
    <row r="1761" spans="1:25" ht="21" thickBot="1" x14ac:dyDescent="0.3">
      <c r="A1761" s="17"/>
      <c r="B1761" s="18"/>
      <c r="C1761" s="19" t="s">
        <v>15</v>
      </c>
      <c r="D1761" s="20">
        <f t="shared" ref="D1761:H1761" si="5124">D1754+D1759</f>
        <v>687</v>
      </c>
      <c r="E1761" s="21">
        <f t="shared" si="5124"/>
        <v>268</v>
      </c>
      <c r="F1761" s="21">
        <f t="shared" si="5124"/>
        <v>17</v>
      </c>
      <c r="G1761" s="22">
        <f t="shared" si="5124"/>
        <v>955</v>
      </c>
      <c r="H1761" s="22">
        <f t="shared" si="5124"/>
        <v>5</v>
      </c>
      <c r="I1761" s="23">
        <f t="shared" ref="I1761" si="5125">I1753+I1758+J1761</f>
        <v>4</v>
      </c>
      <c r="J1761" s="206">
        <f t="shared" ref="J1761" si="5126">IF(AND(G1761=Q1761,G1761&gt;0.1),1,IF(G1761&gt;Q1761,2,0))</f>
        <v>2</v>
      </c>
      <c r="K1761" s="17"/>
      <c r="L1761" s="18"/>
      <c r="M1761" s="24" t="s">
        <v>15</v>
      </c>
      <c r="N1761" s="20">
        <f t="shared" ref="N1761:R1761" si="5127">N1754+N1759</f>
        <v>666</v>
      </c>
      <c r="O1761" s="21">
        <f t="shared" si="5127"/>
        <v>282</v>
      </c>
      <c r="P1761" s="21">
        <f t="shared" si="5127"/>
        <v>18</v>
      </c>
      <c r="Q1761" s="22">
        <f t="shared" si="5127"/>
        <v>948</v>
      </c>
      <c r="R1761" s="22">
        <f t="shared" si="5127"/>
        <v>3</v>
      </c>
      <c r="S1761" s="25">
        <f t="shared" ref="S1761" si="5128">S1753+S1758+T1761</f>
        <v>2</v>
      </c>
      <c r="T1761" s="206">
        <f t="shared" ref="T1761" si="5129">IF(AND(Q1761=G1761,Q1761&gt;0.1),1,IF(Q1761&gt;G1761,2,0))</f>
        <v>0</v>
      </c>
    </row>
    <row r="1762" spans="1:25" ht="15.75" thickBot="1" x14ac:dyDescent="0.3">
      <c r="A1762" s="7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191"/>
    </row>
    <row r="1763" spans="1:25" ht="21" thickBot="1" x14ac:dyDescent="0.3">
      <c r="A1763" s="109" t="s">
        <v>19</v>
      </c>
      <c r="B1763" s="9" t="s">
        <v>16</v>
      </c>
      <c r="C1763" s="515"/>
      <c r="D1763" s="515"/>
      <c r="E1763" s="515"/>
      <c r="F1763" s="10"/>
      <c r="G1763" s="516" t="s">
        <v>17</v>
      </c>
      <c r="H1763" s="516"/>
      <c r="I1763" s="23">
        <f t="shared" ref="I1763" si="5130">IF(AND(I1761=S1761,I1761&gt;0.1),1,IF(I1761&gt;S1761,2,0))</f>
        <v>2</v>
      </c>
      <c r="J1763" s="12"/>
      <c r="K1763" s="14" t="s">
        <v>19</v>
      </c>
      <c r="L1763" s="9" t="s">
        <v>20</v>
      </c>
      <c r="M1763" s="515"/>
      <c r="N1763" s="515"/>
      <c r="O1763" s="515"/>
      <c r="P1763" s="10"/>
      <c r="Q1763" s="516" t="s">
        <v>17</v>
      </c>
      <c r="R1763" s="516"/>
      <c r="S1763" s="23">
        <f t="shared" ref="S1763" si="5131">IF(AND(S1761=I1761,S1761&gt;0.1),1,IF(S1761&gt;I1761,2,0))</f>
        <v>0</v>
      </c>
      <c r="T1763" s="191"/>
    </row>
    <row r="1764" spans="1:25" ht="23.25" x14ac:dyDescent="0.35">
      <c r="A1764" s="6"/>
      <c r="B1764" s="523" t="s">
        <v>18</v>
      </c>
      <c r="C1764" s="523"/>
      <c r="D1764" s="524" t="s">
        <v>0</v>
      </c>
      <c r="E1764" s="524"/>
      <c r="F1764" s="524"/>
      <c r="G1764" s="524"/>
      <c r="H1764" s="524"/>
      <c r="I1764" s="524"/>
      <c r="J1764" s="94">
        <v>81</v>
      </c>
      <c r="K1764" s="190" t="s">
        <v>1</v>
      </c>
      <c r="L1764" s="525" t="s">
        <v>21</v>
      </c>
      <c r="M1764" s="525"/>
      <c r="N1764" s="525"/>
      <c r="O1764" s="526" t="s">
        <v>2</v>
      </c>
      <c r="P1764" s="526"/>
      <c r="Q1764" s="527">
        <v>43255</v>
      </c>
      <c r="R1764" s="528"/>
      <c r="S1764" s="528"/>
      <c r="T1764" s="191"/>
    </row>
    <row r="1765" spans="1:25" ht="24" thickBot="1" x14ac:dyDescent="0.3">
      <c r="A1765" s="7"/>
      <c r="B1765" s="16"/>
      <c r="C1765" s="16"/>
      <c r="D1765" s="15"/>
      <c r="E1765" s="15"/>
      <c r="F1765" s="15"/>
      <c r="G1765" s="15"/>
      <c r="H1765" s="15"/>
      <c r="I1765" s="15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191"/>
    </row>
    <row r="1766" spans="1:25" ht="18.75" thickBot="1" x14ac:dyDescent="0.3">
      <c r="A1766" s="1" t="s">
        <v>3</v>
      </c>
      <c r="B1766" s="535" t="s">
        <v>108</v>
      </c>
      <c r="C1766" s="535"/>
      <c r="D1766" s="535"/>
      <c r="E1766" s="535"/>
      <c r="F1766" s="535"/>
      <c r="G1766" s="535"/>
      <c r="H1766" s="535"/>
      <c r="I1766" s="536"/>
      <c r="J1766" s="537">
        <f t="shared" ref="J1766" si="5132">G1782-Q1782</f>
        <v>-25</v>
      </c>
      <c r="K1766" s="11" t="s">
        <v>4</v>
      </c>
      <c r="L1766" s="535" t="s">
        <v>185</v>
      </c>
      <c r="M1766" s="535"/>
      <c r="N1766" s="535"/>
      <c r="O1766" s="535"/>
      <c r="P1766" s="535"/>
      <c r="Q1766" s="535"/>
      <c r="R1766" s="535"/>
      <c r="S1766" s="536"/>
      <c r="T1766" s="191"/>
    </row>
    <row r="1767" spans="1:25" ht="15.75" thickBot="1" x14ac:dyDescent="0.3">
      <c r="A1767" s="7"/>
      <c r="B1767" s="2"/>
      <c r="C1767" s="2"/>
      <c r="D1767" s="2"/>
      <c r="E1767" s="2"/>
      <c r="F1767" s="2"/>
      <c r="G1767" s="2"/>
      <c r="H1767" s="2"/>
      <c r="I1767" s="2"/>
      <c r="J1767" s="538"/>
      <c r="K1767" s="2"/>
      <c r="L1767" s="2"/>
      <c r="M1767" s="2"/>
      <c r="N1767" s="2"/>
      <c r="O1767" s="2"/>
      <c r="P1767" s="2"/>
      <c r="Q1767" s="2"/>
      <c r="R1767" s="2"/>
      <c r="S1767" s="2"/>
      <c r="T1767" s="191"/>
    </row>
    <row r="1768" spans="1:25" x14ac:dyDescent="0.25">
      <c r="A1768" s="540" t="s">
        <v>5</v>
      </c>
      <c r="B1768" s="541"/>
      <c r="C1768" s="542" t="s">
        <v>6</v>
      </c>
      <c r="D1768" s="544" t="s">
        <v>7</v>
      </c>
      <c r="E1768" s="545"/>
      <c r="F1768" s="545"/>
      <c r="G1768" s="546"/>
      <c r="H1768" s="544" t="s">
        <v>8</v>
      </c>
      <c r="I1768" s="546"/>
      <c r="J1768" s="538"/>
      <c r="K1768" s="540" t="s">
        <v>5</v>
      </c>
      <c r="L1768" s="541"/>
      <c r="M1768" s="542" t="s">
        <v>6</v>
      </c>
      <c r="N1768" s="544" t="s">
        <v>7</v>
      </c>
      <c r="O1768" s="545"/>
      <c r="P1768" s="545"/>
      <c r="Q1768" s="546"/>
      <c r="R1768" s="544" t="s">
        <v>8</v>
      </c>
      <c r="S1768" s="546"/>
      <c r="T1768" s="191"/>
    </row>
    <row r="1769" spans="1:25" ht="15.75" thickBot="1" x14ac:dyDescent="0.3">
      <c r="A1769" s="547"/>
      <c r="B1769" s="548"/>
      <c r="C1769" s="543"/>
      <c r="D1769" s="110" t="s">
        <v>9</v>
      </c>
      <c r="E1769" s="111" t="s">
        <v>10</v>
      </c>
      <c r="F1769" s="111" t="s">
        <v>11</v>
      </c>
      <c r="G1769" s="112" t="s">
        <v>12</v>
      </c>
      <c r="H1769" s="113" t="s">
        <v>13</v>
      </c>
      <c r="I1769" s="114" t="s">
        <v>14</v>
      </c>
      <c r="J1769" s="539"/>
      <c r="K1769" s="547"/>
      <c r="L1769" s="548"/>
      <c r="M1769" s="543"/>
      <c r="N1769" s="110" t="s">
        <v>9</v>
      </c>
      <c r="O1769" s="111" t="s">
        <v>10</v>
      </c>
      <c r="P1769" s="111" t="s">
        <v>11</v>
      </c>
      <c r="Q1769" s="112" t="s">
        <v>12</v>
      </c>
      <c r="R1769" s="113" t="s">
        <v>13</v>
      </c>
      <c r="S1769" s="114" t="s">
        <v>14</v>
      </c>
      <c r="T1769" s="191"/>
    </row>
    <row r="1770" spans="1:25" ht="15.75" thickBot="1" x14ac:dyDescent="0.3">
      <c r="A1770" s="7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191"/>
    </row>
    <row r="1771" spans="1:25" x14ac:dyDescent="0.25">
      <c r="A1771" s="555" t="s">
        <v>188</v>
      </c>
      <c r="B1771" s="556"/>
      <c r="C1771" s="3">
        <v>1</v>
      </c>
      <c r="D1771" s="213">
        <v>83</v>
      </c>
      <c r="E1771" s="214">
        <v>36</v>
      </c>
      <c r="F1771" s="214">
        <v>5</v>
      </c>
      <c r="G1771" s="32">
        <f t="shared" ref="G1771:G1774" si="5133">D1771+E1771</f>
        <v>119</v>
      </c>
      <c r="H1771" s="33">
        <f t="shared" ref="H1771:H1774" si="5134">IF(AND(G1771=Q1771,G1771&gt;1),0.5,IF(G1771&gt;Q1771,1,0))</f>
        <v>0</v>
      </c>
      <c r="I1771" s="8"/>
      <c r="J1771" s="2"/>
      <c r="K1771" s="555" t="s">
        <v>216</v>
      </c>
      <c r="L1771" s="556"/>
      <c r="M1771" s="3">
        <v>1</v>
      </c>
      <c r="N1771" s="213">
        <v>95</v>
      </c>
      <c r="O1771" s="214">
        <v>36</v>
      </c>
      <c r="P1771" s="214">
        <v>1</v>
      </c>
      <c r="Q1771" s="32">
        <f t="shared" ref="Q1771" si="5135">SUM(N1771:O1771)</f>
        <v>131</v>
      </c>
      <c r="R1771" s="33">
        <f t="shared" ref="R1771:R1774" si="5136">IF(AND(Q1771=G1771,Q1771&gt;1),0.5,IF(Q1771&gt;G1771,1,0))</f>
        <v>1</v>
      </c>
      <c r="S1771" s="8"/>
      <c r="U1771" s="195" t="s">
        <v>124</v>
      </c>
      <c r="V1771" s="195">
        <f t="shared" ref="V1771" si="5137">G1771</f>
        <v>119</v>
      </c>
      <c r="W1771" s="195">
        <f t="shared" ref="W1771" si="5138">G1772</f>
        <v>130</v>
      </c>
      <c r="X1771" s="195">
        <f t="shared" ref="X1771" si="5139">G1773</f>
        <v>121</v>
      </c>
      <c r="Y1771" s="195">
        <f t="shared" ref="Y1771" si="5140">G1774</f>
        <v>118</v>
      </c>
    </row>
    <row r="1772" spans="1:25" x14ac:dyDescent="0.25">
      <c r="A1772" s="557"/>
      <c r="B1772" s="558"/>
      <c r="C1772" s="4">
        <v>2</v>
      </c>
      <c r="D1772" s="215">
        <v>94</v>
      </c>
      <c r="E1772" s="216">
        <v>36</v>
      </c>
      <c r="F1772" s="216">
        <v>3</v>
      </c>
      <c r="G1772" s="34">
        <f t="shared" si="5133"/>
        <v>130</v>
      </c>
      <c r="H1772" s="35">
        <f t="shared" si="5134"/>
        <v>0</v>
      </c>
      <c r="I1772" s="8"/>
      <c r="J1772" s="2"/>
      <c r="K1772" s="557"/>
      <c r="L1772" s="558"/>
      <c r="M1772" s="4">
        <v>2</v>
      </c>
      <c r="N1772" s="215">
        <v>91</v>
      </c>
      <c r="O1772" s="216">
        <v>45</v>
      </c>
      <c r="P1772" s="216">
        <v>0</v>
      </c>
      <c r="Q1772" s="34">
        <f t="shared" ref="Q1772:Q1774" si="5141">SUM(N1772:O1772)</f>
        <v>136</v>
      </c>
      <c r="R1772" s="35">
        <f t="shared" si="5136"/>
        <v>1</v>
      </c>
      <c r="S1772" s="8"/>
      <c r="U1772" s="195" t="s">
        <v>125</v>
      </c>
      <c r="V1772" s="195">
        <f t="shared" ref="V1772" si="5142">G1776</f>
        <v>123</v>
      </c>
      <c r="W1772" s="195">
        <f t="shared" ref="W1772" si="5143">G1777</f>
        <v>121</v>
      </c>
      <c r="X1772" s="195">
        <f t="shared" ref="X1772" si="5144">G1778</f>
        <v>123</v>
      </c>
      <c r="Y1772" s="195">
        <f t="shared" ref="Y1772" si="5145">G1779</f>
        <v>139</v>
      </c>
    </row>
    <row r="1773" spans="1:25" ht="15.75" thickBot="1" x14ac:dyDescent="0.3">
      <c r="A1773" s="549" t="s">
        <v>189</v>
      </c>
      <c r="B1773" s="550"/>
      <c r="C1773" s="4">
        <v>3</v>
      </c>
      <c r="D1773" s="215">
        <v>94</v>
      </c>
      <c r="E1773" s="216">
        <v>27</v>
      </c>
      <c r="F1773" s="216">
        <v>4</v>
      </c>
      <c r="G1773" s="34">
        <f t="shared" si="5133"/>
        <v>121</v>
      </c>
      <c r="H1773" s="35">
        <f t="shared" si="5134"/>
        <v>1</v>
      </c>
      <c r="I1773" s="13">
        <f t="shared" ref="I1773" si="5146">H1775*1000+G1775</f>
        <v>1488</v>
      </c>
      <c r="J1773" s="2"/>
      <c r="K1773" s="549" t="s">
        <v>217</v>
      </c>
      <c r="L1773" s="550"/>
      <c r="M1773" s="4">
        <v>3</v>
      </c>
      <c r="N1773" s="215">
        <v>76</v>
      </c>
      <c r="O1773" s="216">
        <v>27</v>
      </c>
      <c r="P1773" s="216">
        <v>2</v>
      </c>
      <c r="Q1773" s="34">
        <f t="shared" si="5141"/>
        <v>103</v>
      </c>
      <c r="R1773" s="35">
        <f t="shared" si="5136"/>
        <v>0</v>
      </c>
      <c r="S1773" s="13">
        <f t="shared" ref="S1773" si="5147">R1775*1000+Q1775</f>
        <v>3501</v>
      </c>
      <c r="T1773" s="191"/>
      <c r="U1773" s="195" t="s">
        <v>126</v>
      </c>
      <c r="V1773" s="195">
        <f t="shared" ref="V1773" si="5148">Q1771</f>
        <v>131</v>
      </c>
      <c r="W1773" s="195">
        <f t="shared" ref="W1773" si="5149">Q1772</f>
        <v>136</v>
      </c>
      <c r="X1773" s="195">
        <f t="shared" ref="X1773" si="5150">Q1773</f>
        <v>103</v>
      </c>
      <c r="Y1773" s="195">
        <f t="shared" ref="Y1773" si="5151">Q1774</f>
        <v>131</v>
      </c>
    </row>
    <row r="1774" spans="1:25" x14ac:dyDescent="0.25">
      <c r="A1774" s="551"/>
      <c r="B1774" s="552"/>
      <c r="C1774" s="5">
        <v>4</v>
      </c>
      <c r="D1774" s="217">
        <v>83</v>
      </c>
      <c r="E1774" s="218">
        <v>35</v>
      </c>
      <c r="F1774" s="218">
        <v>4</v>
      </c>
      <c r="G1774" s="36">
        <f t="shared" si="5133"/>
        <v>118</v>
      </c>
      <c r="H1774" s="35">
        <f t="shared" si="5134"/>
        <v>0</v>
      </c>
      <c r="I1774" s="521">
        <f t="shared" ref="I1774" si="5152">IF(AND(I1773=S1773,I1773&gt;0.1),1,IF(I1773&gt;S1773,2,0))</f>
        <v>0</v>
      </c>
      <c r="J1774" s="2"/>
      <c r="K1774" s="551"/>
      <c r="L1774" s="552"/>
      <c r="M1774" s="5">
        <v>4</v>
      </c>
      <c r="N1774" s="217">
        <v>87</v>
      </c>
      <c r="O1774" s="218">
        <v>44</v>
      </c>
      <c r="P1774" s="218">
        <v>0</v>
      </c>
      <c r="Q1774" s="34">
        <f t="shared" si="5141"/>
        <v>131</v>
      </c>
      <c r="R1774" s="39">
        <f t="shared" si="5136"/>
        <v>1</v>
      </c>
      <c r="S1774" s="521">
        <f t="shared" ref="S1774" si="5153">IF(AND(S1773=I1773,S1773&gt;0.1),1,IF(S1773&gt;I1773,2,0))</f>
        <v>2</v>
      </c>
      <c r="T1774" s="191"/>
      <c r="U1774" s="195" t="s">
        <v>127</v>
      </c>
      <c r="V1774" s="195">
        <f t="shared" ref="V1774" si="5154">Q1776</f>
        <v>134</v>
      </c>
      <c r="W1774" s="195">
        <f t="shared" ref="W1774" si="5155">Q1777</f>
        <v>118</v>
      </c>
      <c r="X1774" s="195">
        <f t="shared" ref="X1774" si="5156">Q1778</f>
        <v>140</v>
      </c>
      <c r="Y1774" s="195">
        <f t="shared" ref="Y1774" si="5157">Q1779</f>
        <v>126</v>
      </c>
    </row>
    <row r="1775" spans="1:25" ht="16.5" thickBot="1" x14ac:dyDescent="0.3">
      <c r="A1775" s="553"/>
      <c r="B1775" s="554"/>
      <c r="C1775" s="221" t="s">
        <v>12</v>
      </c>
      <c r="D1775" s="222">
        <v>354</v>
      </c>
      <c r="E1775" s="223">
        <v>134</v>
      </c>
      <c r="F1775" s="223">
        <v>16</v>
      </c>
      <c r="G1775" s="29">
        <f t="shared" ref="G1775:H1775" si="5158">SUM(G1771:G1774)</f>
        <v>488</v>
      </c>
      <c r="H1775" s="30">
        <f t="shared" si="5158"/>
        <v>1</v>
      </c>
      <c r="I1775" s="522">
        <f t="shared" ref="I1775" si="5159">IF(AND(G1775=N1775,G1775&gt;1),1,IF(G1775&gt;N1775,2,0))</f>
        <v>2</v>
      </c>
      <c r="J1775" s="2"/>
      <c r="K1775" s="553"/>
      <c r="L1775" s="554"/>
      <c r="M1775" s="221" t="s">
        <v>12</v>
      </c>
      <c r="N1775" s="222">
        <v>349</v>
      </c>
      <c r="O1775" s="223">
        <v>152</v>
      </c>
      <c r="P1775" s="223">
        <v>3</v>
      </c>
      <c r="Q1775" s="31">
        <f t="shared" ref="Q1775:R1775" si="5160">SUM(Q1771:Q1774)</f>
        <v>501</v>
      </c>
      <c r="R1775" s="30">
        <f t="shared" si="5160"/>
        <v>3</v>
      </c>
      <c r="S1775" s="522">
        <f t="shared" ref="S1775" si="5161">IF(AND(Q1775=J1775,Q1775&gt;1),1,IF(Q1775&gt;J1775,2,0))</f>
        <v>2</v>
      </c>
      <c r="T1775" s="191"/>
    </row>
    <row r="1776" spans="1:25" x14ac:dyDescent="0.25">
      <c r="A1776" s="555" t="s">
        <v>191</v>
      </c>
      <c r="B1776" s="556"/>
      <c r="C1776" s="3">
        <v>1</v>
      </c>
      <c r="D1776" s="213">
        <v>82</v>
      </c>
      <c r="E1776" s="214">
        <v>41</v>
      </c>
      <c r="F1776" s="214">
        <v>2</v>
      </c>
      <c r="G1776" s="37">
        <f t="shared" ref="G1776" si="5162">SUM(D1776:E1776)</f>
        <v>123</v>
      </c>
      <c r="H1776" s="33">
        <f t="shared" ref="H1776:H1779" si="5163">IF(AND(G1776=Q1776,G1776&gt;1),0.5,IF(G1776&gt;Q1776,1,0))</f>
        <v>0</v>
      </c>
      <c r="I1776" s="8"/>
      <c r="J1776" s="2"/>
      <c r="K1776" s="555" t="s">
        <v>218</v>
      </c>
      <c r="L1776" s="556"/>
      <c r="M1776" s="3">
        <v>1</v>
      </c>
      <c r="N1776" s="213">
        <v>100</v>
      </c>
      <c r="O1776" s="214">
        <v>34</v>
      </c>
      <c r="P1776" s="214">
        <v>1</v>
      </c>
      <c r="Q1776" s="32">
        <f t="shared" ref="Q1776:Q1779" si="5164">N1776+O1776</f>
        <v>134</v>
      </c>
      <c r="R1776" s="33">
        <f t="shared" ref="R1776:R1779" si="5165">IF(AND(Q1776=G1776,Q1776&gt;1),0.5,IF(Q1776&gt;G1776,1,0))</f>
        <v>1</v>
      </c>
      <c r="S1776" s="8"/>
      <c r="T1776" s="191"/>
      <c r="U1776" s="200" t="s">
        <v>92</v>
      </c>
      <c r="V1776" s="201" t="s">
        <v>93</v>
      </c>
      <c r="W1776" s="200" t="s">
        <v>93</v>
      </c>
      <c r="X1776" s="201" t="s">
        <v>92</v>
      </c>
    </row>
    <row r="1777" spans="1:24" x14ac:dyDescent="0.25">
      <c r="A1777" s="557"/>
      <c r="B1777" s="558"/>
      <c r="C1777" s="4">
        <v>2</v>
      </c>
      <c r="D1777" s="215">
        <v>86</v>
      </c>
      <c r="E1777" s="216">
        <v>35</v>
      </c>
      <c r="F1777" s="216">
        <v>2</v>
      </c>
      <c r="G1777" s="34">
        <f t="shared" ref="G1777:G1779" si="5166">SUM(D1777:E1777)</f>
        <v>121</v>
      </c>
      <c r="H1777" s="35">
        <f t="shared" si="5163"/>
        <v>1</v>
      </c>
      <c r="I1777" s="8"/>
      <c r="J1777" s="2"/>
      <c r="K1777" s="557"/>
      <c r="L1777" s="558"/>
      <c r="M1777" s="4">
        <v>2</v>
      </c>
      <c r="N1777" s="215">
        <v>85</v>
      </c>
      <c r="O1777" s="216">
        <v>33</v>
      </c>
      <c r="P1777" s="216">
        <v>1</v>
      </c>
      <c r="Q1777" s="34">
        <f t="shared" si="5164"/>
        <v>118</v>
      </c>
      <c r="R1777" s="35">
        <f t="shared" si="5165"/>
        <v>0</v>
      </c>
      <c r="S1777" s="8"/>
      <c r="T1777" s="191"/>
      <c r="U1777" s="202">
        <f t="shared" ref="U1777" si="5167">I1782</f>
        <v>0</v>
      </c>
      <c r="V1777" s="203">
        <f t="shared" ref="V1777" si="5168">S1782</f>
        <v>6</v>
      </c>
      <c r="W1777" s="202">
        <f t="shared" ref="W1777" si="5169">S1782</f>
        <v>6</v>
      </c>
      <c r="X1777" s="203">
        <f t="shared" ref="X1777" si="5170">I1782</f>
        <v>0</v>
      </c>
    </row>
    <row r="1778" spans="1:24" ht="15.75" thickBot="1" x14ac:dyDescent="0.3">
      <c r="A1778" s="549" t="s">
        <v>190</v>
      </c>
      <c r="B1778" s="550"/>
      <c r="C1778" s="4">
        <v>3</v>
      </c>
      <c r="D1778" s="215">
        <v>83</v>
      </c>
      <c r="E1778" s="216">
        <v>40</v>
      </c>
      <c r="F1778" s="216">
        <v>0</v>
      </c>
      <c r="G1778" s="34">
        <f t="shared" si="5166"/>
        <v>123</v>
      </c>
      <c r="H1778" s="35">
        <f t="shared" si="5163"/>
        <v>0</v>
      </c>
      <c r="I1778" s="13">
        <f t="shared" ref="I1778" si="5171">H1780*1000+G1780</f>
        <v>2506</v>
      </c>
      <c r="J1778" s="2"/>
      <c r="K1778" s="549" t="s">
        <v>219</v>
      </c>
      <c r="L1778" s="550"/>
      <c r="M1778" s="4">
        <v>3</v>
      </c>
      <c r="N1778" s="215">
        <v>97</v>
      </c>
      <c r="O1778" s="216">
        <v>43</v>
      </c>
      <c r="P1778" s="216">
        <v>3</v>
      </c>
      <c r="Q1778" s="34">
        <f t="shared" si="5164"/>
        <v>140</v>
      </c>
      <c r="R1778" s="35">
        <f t="shared" si="5165"/>
        <v>1</v>
      </c>
      <c r="S1778" s="13">
        <f t="shared" ref="S1778" si="5172">R1780*1000+Q1780</f>
        <v>2518</v>
      </c>
      <c r="T1778" s="191"/>
      <c r="U1778" s="202">
        <f t="shared" ref="U1778" si="5173">H1782</f>
        <v>3</v>
      </c>
      <c r="V1778" s="203">
        <f t="shared" ref="V1778" si="5174">R1782</f>
        <v>5</v>
      </c>
      <c r="W1778" s="202">
        <f t="shared" ref="W1778" si="5175">R1782</f>
        <v>5</v>
      </c>
      <c r="X1778" s="203">
        <f t="shared" ref="X1778" si="5176">H1782</f>
        <v>3</v>
      </c>
    </row>
    <row r="1779" spans="1:24" x14ac:dyDescent="0.25">
      <c r="A1779" s="551"/>
      <c r="B1779" s="552"/>
      <c r="C1779" s="5">
        <v>4</v>
      </c>
      <c r="D1779" s="217">
        <v>88</v>
      </c>
      <c r="E1779" s="218">
        <v>51</v>
      </c>
      <c r="F1779" s="218">
        <v>1</v>
      </c>
      <c r="G1779" s="38">
        <f t="shared" si="5166"/>
        <v>139</v>
      </c>
      <c r="H1779" s="35">
        <f t="shared" si="5163"/>
        <v>1</v>
      </c>
      <c r="I1779" s="521">
        <f t="shared" ref="I1779" si="5177">IF(AND(I1778=S1778,I1778&gt;0.1),1,IF(I1778&gt;S1778,2,0))</f>
        <v>0</v>
      </c>
      <c r="J1779" s="2"/>
      <c r="K1779" s="551"/>
      <c r="L1779" s="552"/>
      <c r="M1779" s="5">
        <v>4</v>
      </c>
      <c r="N1779" s="217">
        <v>84</v>
      </c>
      <c r="O1779" s="218">
        <v>42</v>
      </c>
      <c r="P1779" s="218">
        <v>1</v>
      </c>
      <c r="Q1779" s="34">
        <f t="shared" si="5164"/>
        <v>126</v>
      </c>
      <c r="R1779" s="39">
        <f t="shared" si="5165"/>
        <v>0</v>
      </c>
      <c r="S1779" s="521">
        <f t="shared" ref="S1779" si="5178">IF(AND(S1778=I1778,S1778&gt;0.1),1,IF(S1778&gt;I1778,2,0))</f>
        <v>2</v>
      </c>
      <c r="T1779" s="191"/>
      <c r="U1779" s="204">
        <f t="shared" ref="U1779" si="5179">G1782</f>
        <v>994</v>
      </c>
      <c r="V1779" s="205">
        <f t="shared" ref="V1779" si="5180">Q1782</f>
        <v>1019</v>
      </c>
      <c r="W1779" s="204">
        <f t="shared" ref="W1779" si="5181">Q1782</f>
        <v>1019</v>
      </c>
      <c r="X1779" s="205">
        <f t="shared" ref="X1779" si="5182">G1782</f>
        <v>994</v>
      </c>
    </row>
    <row r="1780" spans="1:24" ht="16.5" thickBot="1" x14ac:dyDescent="0.3">
      <c r="A1780" s="553"/>
      <c r="B1780" s="554"/>
      <c r="C1780" s="221" t="s">
        <v>12</v>
      </c>
      <c r="D1780" s="222">
        <v>339</v>
      </c>
      <c r="E1780" s="223">
        <v>167</v>
      </c>
      <c r="F1780" s="223">
        <v>5</v>
      </c>
      <c r="G1780" s="31">
        <f t="shared" ref="G1780:H1780" si="5183">SUM(G1776:G1779)</f>
        <v>506</v>
      </c>
      <c r="H1780" s="30">
        <f t="shared" si="5183"/>
        <v>2</v>
      </c>
      <c r="I1780" s="522">
        <f t="shared" ref="I1780" si="5184">IF(AND(G1780=N1780,G1780&gt;1),1,IF(G1780&gt;N1780,2,0))</f>
        <v>2</v>
      </c>
      <c r="J1780" s="2"/>
      <c r="K1780" s="553"/>
      <c r="L1780" s="554"/>
      <c r="M1780" s="221" t="s">
        <v>12</v>
      </c>
      <c r="N1780" s="222">
        <v>366</v>
      </c>
      <c r="O1780" s="223">
        <v>152</v>
      </c>
      <c r="P1780" s="223">
        <v>6</v>
      </c>
      <c r="Q1780" s="40">
        <f t="shared" ref="Q1780:R1780" si="5185">SUM(Q1776:Q1779)</f>
        <v>518</v>
      </c>
      <c r="R1780" s="30">
        <f t="shared" si="5185"/>
        <v>2</v>
      </c>
      <c r="S1780" s="522">
        <f t="shared" ref="S1780" si="5186">IF(AND(Q1780=X1780,Q1780&gt;1),1,IF(Q1780&gt;X1780,2,0))</f>
        <v>2</v>
      </c>
      <c r="T1780" s="191"/>
    </row>
    <row r="1781" spans="1:24" ht="15.75" thickBot="1" x14ac:dyDescent="0.3">
      <c r="A1781" s="7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191"/>
    </row>
    <row r="1782" spans="1:24" ht="21" thickBot="1" x14ac:dyDescent="0.3">
      <c r="A1782" s="17"/>
      <c r="B1782" s="18"/>
      <c r="C1782" s="19" t="s">
        <v>15</v>
      </c>
      <c r="D1782" s="20">
        <f t="shared" ref="D1782:H1782" si="5187">D1775+D1780</f>
        <v>693</v>
      </c>
      <c r="E1782" s="21">
        <f t="shared" si="5187"/>
        <v>301</v>
      </c>
      <c r="F1782" s="21">
        <f t="shared" si="5187"/>
        <v>21</v>
      </c>
      <c r="G1782" s="22">
        <f t="shared" si="5187"/>
        <v>994</v>
      </c>
      <c r="H1782" s="22">
        <f t="shared" si="5187"/>
        <v>3</v>
      </c>
      <c r="I1782" s="23">
        <f t="shared" ref="I1782" si="5188">I1774+I1779+J1782</f>
        <v>0</v>
      </c>
      <c r="J1782" s="206">
        <f t="shared" ref="J1782" si="5189">IF(AND(G1782=Q1782,G1782&gt;0.1),1,IF(G1782&gt;Q1782,2,0))</f>
        <v>0</v>
      </c>
      <c r="K1782" s="17"/>
      <c r="L1782" s="18"/>
      <c r="M1782" s="24" t="s">
        <v>15</v>
      </c>
      <c r="N1782" s="20">
        <f t="shared" ref="N1782:R1782" si="5190">N1775+N1780</f>
        <v>715</v>
      </c>
      <c r="O1782" s="21">
        <f t="shared" si="5190"/>
        <v>304</v>
      </c>
      <c r="P1782" s="21">
        <f t="shared" si="5190"/>
        <v>9</v>
      </c>
      <c r="Q1782" s="22">
        <f t="shared" si="5190"/>
        <v>1019</v>
      </c>
      <c r="R1782" s="22">
        <f t="shared" si="5190"/>
        <v>5</v>
      </c>
      <c r="S1782" s="25">
        <f t="shared" ref="S1782" si="5191">S1774+S1779+T1782</f>
        <v>6</v>
      </c>
      <c r="T1782" s="206">
        <f t="shared" ref="T1782" si="5192">IF(AND(Q1782=G1782,Q1782&gt;0.1),1,IF(Q1782&gt;G1782,2,0))</f>
        <v>2</v>
      </c>
    </row>
    <row r="1783" spans="1:24" ht="15.75" thickBot="1" x14ac:dyDescent="0.3">
      <c r="A1783" s="7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191"/>
    </row>
    <row r="1784" spans="1:24" ht="21" thickBot="1" x14ac:dyDescent="0.3">
      <c r="A1784" s="109" t="s">
        <v>19</v>
      </c>
      <c r="B1784" s="9" t="s">
        <v>16</v>
      </c>
      <c r="C1784" s="515"/>
      <c r="D1784" s="515"/>
      <c r="E1784" s="515"/>
      <c r="F1784" s="10"/>
      <c r="G1784" s="516" t="s">
        <v>17</v>
      </c>
      <c r="H1784" s="516"/>
      <c r="I1784" s="23">
        <f t="shared" ref="I1784" si="5193">IF(AND(I1782=S1782,I1782&gt;0.1),1,IF(I1782&gt;S1782,2,0))</f>
        <v>0</v>
      </c>
      <c r="J1784" s="12"/>
      <c r="K1784" s="14" t="s">
        <v>19</v>
      </c>
      <c r="L1784" s="9" t="s">
        <v>20</v>
      </c>
      <c r="M1784" s="515"/>
      <c r="N1784" s="515"/>
      <c r="O1784" s="515"/>
      <c r="P1784" s="10"/>
      <c r="Q1784" s="516" t="s">
        <v>17</v>
      </c>
      <c r="R1784" s="516"/>
      <c r="S1784" s="23">
        <f t="shared" ref="S1784" si="5194">IF(AND(S1782=I1782,S1782&gt;0.1),1,IF(S1782&gt;I1782,2,0))</f>
        <v>2</v>
      </c>
      <c r="T1784" s="191"/>
    </row>
    <row r="1786" spans="1:24" ht="15.75" thickBot="1" x14ac:dyDescent="0.3"/>
    <row r="1787" spans="1:24" ht="23.25" x14ac:dyDescent="0.35">
      <c r="A1787" s="6"/>
      <c r="B1787" s="523" t="s">
        <v>18</v>
      </c>
      <c r="C1787" s="523"/>
      <c r="D1787" s="524" t="s">
        <v>0</v>
      </c>
      <c r="E1787" s="524"/>
      <c r="F1787" s="524"/>
      <c r="G1787" s="524"/>
      <c r="H1787" s="524"/>
      <c r="I1787" s="524"/>
      <c r="J1787" s="94">
        <v>82</v>
      </c>
      <c r="K1787" s="190" t="s">
        <v>1</v>
      </c>
      <c r="L1787" s="525" t="s">
        <v>21</v>
      </c>
      <c r="M1787" s="525"/>
      <c r="N1787" s="525"/>
      <c r="O1787" s="526" t="s">
        <v>2</v>
      </c>
      <c r="P1787" s="526"/>
      <c r="Q1787" s="527">
        <v>43242</v>
      </c>
      <c r="R1787" s="528"/>
      <c r="S1787" s="528"/>
      <c r="T1787" s="191"/>
    </row>
    <row r="1788" spans="1:24" ht="24" thickBot="1" x14ac:dyDescent="0.3">
      <c r="A1788" s="7"/>
      <c r="B1788" s="16"/>
      <c r="C1788" s="16"/>
      <c r="D1788" s="15"/>
      <c r="E1788" s="15"/>
      <c r="F1788" s="15"/>
      <c r="G1788" s="15"/>
      <c r="H1788" s="15"/>
      <c r="I1788" s="15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191"/>
    </row>
    <row r="1789" spans="1:24" ht="18.75" thickBot="1" x14ac:dyDescent="0.3">
      <c r="A1789" s="1" t="s">
        <v>3</v>
      </c>
      <c r="B1789" s="535" t="s">
        <v>150</v>
      </c>
      <c r="C1789" s="535"/>
      <c r="D1789" s="535"/>
      <c r="E1789" s="535"/>
      <c r="F1789" s="535"/>
      <c r="G1789" s="535"/>
      <c r="H1789" s="535"/>
      <c r="I1789" s="536"/>
      <c r="J1789" s="537">
        <f t="shared" ref="J1789" si="5195">G1805-Q1805</f>
        <v>54</v>
      </c>
      <c r="K1789" s="11" t="s">
        <v>4</v>
      </c>
      <c r="L1789" s="535" t="s">
        <v>111</v>
      </c>
      <c r="M1789" s="535"/>
      <c r="N1789" s="535"/>
      <c r="O1789" s="535"/>
      <c r="P1789" s="535"/>
      <c r="Q1789" s="535"/>
      <c r="R1789" s="535"/>
      <c r="S1789" s="536"/>
      <c r="T1789" s="191"/>
    </row>
    <row r="1790" spans="1:24" ht="15.75" thickBot="1" x14ac:dyDescent="0.3">
      <c r="A1790" s="7"/>
      <c r="B1790" s="2"/>
      <c r="C1790" s="2"/>
      <c r="D1790" s="2"/>
      <c r="E1790" s="2"/>
      <c r="F1790" s="2"/>
      <c r="G1790" s="2"/>
      <c r="H1790" s="2"/>
      <c r="I1790" s="2"/>
      <c r="J1790" s="538"/>
      <c r="K1790" s="2"/>
      <c r="L1790" s="2"/>
      <c r="M1790" s="2"/>
      <c r="N1790" s="2"/>
      <c r="O1790" s="2"/>
      <c r="P1790" s="2"/>
      <c r="Q1790" s="2"/>
      <c r="R1790" s="2"/>
      <c r="S1790" s="2"/>
      <c r="T1790" s="191"/>
    </row>
    <row r="1791" spans="1:24" x14ac:dyDescent="0.25">
      <c r="A1791" s="540" t="s">
        <v>5</v>
      </c>
      <c r="B1791" s="541"/>
      <c r="C1791" s="542" t="s">
        <v>6</v>
      </c>
      <c r="D1791" s="544" t="s">
        <v>7</v>
      </c>
      <c r="E1791" s="545"/>
      <c r="F1791" s="545"/>
      <c r="G1791" s="546"/>
      <c r="H1791" s="544" t="s">
        <v>8</v>
      </c>
      <c r="I1791" s="546"/>
      <c r="J1791" s="538"/>
      <c r="K1791" s="540" t="s">
        <v>5</v>
      </c>
      <c r="L1791" s="541"/>
      <c r="M1791" s="542" t="s">
        <v>6</v>
      </c>
      <c r="N1791" s="544" t="s">
        <v>7</v>
      </c>
      <c r="O1791" s="545"/>
      <c r="P1791" s="545"/>
      <c r="Q1791" s="546"/>
      <c r="R1791" s="544" t="s">
        <v>8</v>
      </c>
      <c r="S1791" s="546"/>
      <c r="T1791" s="191"/>
    </row>
    <row r="1792" spans="1:24" ht="15.75" thickBot="1" x14ac:dyDescent="0.3">
      <c r="A1792" s="547"/>
      <c r="B1792" s="548"/>
      <c r="C1792" s="543"/>
      <c r="D1792" s="110" t="s">
        <v>9</v>
      </c>
      <c r="E1792" s="111" t="s">
        <v>10</v>
      </c>
      <c r="F1792" s="111" t="s">
        <v>11</v>
      </c>
      <c r="G1792" s="112" t="s">
        <v>12</v>
      </c>
      <c r="H1792" s="113" t="s">
        <v>13</v>
      </c>
      <c r="I1792" s="114" t="s">
        <v>14</v>
      </c>
      <c r="J1792" s="539"/>
      <c r="K1792" s="547"/>
      <c r="L1792" s="548"/>
      <c r="M1792" s="543"/>
      <c r="N1792" s="110" t="s">
        <v>9</v>
      </c>
      <c r="O1792" s="111" t="s">
        <v>10</v>
      </c>
      <c r="P1792" s="111" t="s">
        <v>11</v>
      </c>
      <c r="Q1792" s="112" t="s">
        <v>12</v>
      </c>
      <c r="R1792" s="113" t="s">
        <v>13</v>
      </c>
      <c r="S1792" s="114" t="s">
        <v>14</v>
      </c>
      <c r="T1792" s="191"/>
    </row>
    <row r="1793" spans="1:25" ht="15.75" thickBot="1" x14ac:dyDescent="0.3">
      <c r="A1793" s="7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191"/>
    </row>
    <row r="1794" spans="1:25" x14ac:dyDescent="0.25">
      <c r="A1794" s="555" t="s">
        <v>192</v>
      </c>
      <c r="B1794" s="556"/>
      <c r="C1794" s="3">
        <v>1</v>
      </c>
      <c r="D1794" s="213">
        <v>89</v>
      </c>
      <c r="E1794" s="214">
        <v>34</v>
      </c>
      <c r="F1794" s="214">
        <v>3</v>
      </c>
      <c r="G1794" s="32">
        <f t="shared" ref="G1794:G1797" si="5196">D1794+E1794</f>
        <v>123</v>
      </c>
      <c r="H1794" s="33">
        <f t="shared" ref="H1794:H1797" si="5197">IF(AND(G1794=Q1794,G1794&gt;1),0.5,IF(G1794&gt;Q1794,1,0))</f>
        <v>1</v>
      </c>
      <c r="I1794" s="8"/>
      <c r="J1794" s="2"/>
      <c r="K1794" s="555" t="s">
        <v>206</v>
      </c>
      <c r="L1794" s="556"/>
      <c r="M1794" s="3">
        <v>1</v>
      </c>
      <c r="N1794" s="213">
        <v>85</v>
      </c>
      <c r="O1794" s="214">
        <v>33</v>
      </c>
      <c r="P1794" s="214">
        <v>4</v>
      </c>
      <c r="Q1794" s="32">
        <f t="shared" ref="Q1794" si="5198">SUM(N1794:O1794)</f>
        <v>118</v>
      </c>
      <c r="R1794" s="33">
        <f t="shared" ref="R1794:R1797" si="5199">IF(AND(Q1794=G1794,Q1794&gt;1),0.5,IF(Q1794&gt;G1794,1,0))</f>
        <v>0</v>
      </c>
      <c r="S1794" s="8"/>
      <c r="U1794" s="195" t="s">
        <v>124</v>
      </c>
      <c r="V1794" s="195">
        <f t="shared" ref="V1794" si="5200">G1794</f>
        <v>123</v>
      </c>
      <c r="W1794" s="195">
        <f t="shared" ref="W1794" si="5201">G1795</f>
        <v>142</v>
      </c>
      <c r="X1794" s="195">
        <f t="shared" ref="X1794" si="5202">G1796</f>
        <v>136</v>
      </c>
      <c r="Y1794" s="195">
        <f t="shared" ref="Y1794" si="5203">G1797</f>
        <v>117</v>
      </c>
    </row>
    <row r="1795" spans="1:25" x14ac:dyDescent="0.25">
      <c r="A1795" s="557"/>
      <c r="B1795" s="558"/>
      <c r="C1795" s="4">
        <v>2</v>
      </c>
      <c r="D1795" s="215">
        <v>90</v>
      </c>
      <c r="E1795" s="216">
        <v>52</v>
      </c>
      <c r="F1795" s="216">
        <v>0</v>
      </c>
      <c r="G1795" s="34">
        <f t="shared" si="5196"/>
        <v>142</v>
      </c>
      <c r="H1795" s="35">
        <f t="shared" si="5197"/>
        <v>1</v>
      </c>
      <c r="I1795" s="8"/>
      <c r="J1795" s="2"/>
      <c r="K1795" s="557"/>
      <c r="L1795" s="558"/>
      <c r="M1795" s="4">
        <v>2</v>
      </c>
      <c r="N1795" s="215">
        <v>81</v>
      </c>
      <c r="O1795" s="216">
        <v>52</v>
      </c>
      <c r="P1795" s="216">
        <v>0</v>
      </c>
      <c r="Q1795" s="34">
        <f t="shared" ref="Q1795:Q1797" si="5204">SUM(N1795:O1795)</f>
        <v>133</v>
      </c>
      <c r="R1795" s="35">
        <f t="shared" si="5199"/>
        <v>0</v>
      </c>
      <c r="S1795" s="8"/>
      <c r="U1795" s="195" t="s">
        <v>125</v>
      </c>
      <c r="V1795" s="195">
        <f t="shared" ref="V1795" si="5205">G1799</f>
        <v>129</v>
      </c>
      <c r="W1795" s="195">
        <f t="shared" ref="W1795" si="5206">G1800</f>
        <v>123</v>
      </c>
      <c r="X1795" s="195">
        <f t="shared" ref="X1795" si="5207">G1801</f>
        <v>144</v>
      </c>
      <c r="Y1795" s="195">
        <f t="shared" ref="Y1795" si="5208">G1802</f>
        <v>139</v>
      </c>
    </row>
    <row r="1796" spans="1:25" ht="15.75" thickBot="1" x14ac:dyDescent="0.3">
      <c r="A1796" s="549" t="s">
        <v>193</v>
      </c>
      <c r="B1796" s="550"/>
      <c r="C1796" s="4">
        <v>3</v>
      </c>
      <c r="D1796" s="215">
        <v>94</v>
      </c>
      <c r="E1796" s="216">
        <v>42</v>
      </c>
      <c r="F1796" s="216">
        <v>2</v>
      </c>
      <c r="G1796" s="34">
        <f t="shared" si="5196"/>
        <v>136</v>
      </c>
      <c r="H1796" s="35">
        <f t="shared" si="5197"/>
        <v>1</v>
      </c>
      <c r="I1796" s="13">
        <f t="shared" ref="I1796" si="5209">H1798*1000+G1798</f>
        <v>3518</v>
      </c>
      <c r="J1796" s="2"/>
      <c r="K1796" s="549" t="s">
        <v>207</v>
      </c>
      <c r="L1796" s="550"/>
      <c r="M1796" s="4">
        <v>3</v>
      </c>
      <c r="N1796" s="215">
        <v>80</v>
      </c>
      <c r="O1796" s="216">
        <v>45</v>
      </c>
      <c r="P1796" s="216">
        <v>0</v>
      </c>
      <c r="Q1796" s="34">
        <f t="shared" si="5204"/>
        <v>125</v>
      </c>
      <c r="R1796" s="35">
        <f t="shared" si="5199"/>
        <v>0</v>
      </c>
      <c r="S1796" s="13">
        <f t="shared" ref="S1796" si="5210">R1798*1000+Q1798</f>
        <v>1501</v>
      </c>
      <c r="T1796" s="191"/>
      <c r="U1796" s="195" t="s">
        <v>126</v>
      </c>
      <c r="V1796" s="195">
        <f t="shared" ref="V1796" si="5211">Q1794</f>
        <v>118</v>
      </c>
      <c r="W1796" s="195">
        <f t="shared" ref="W1796" si="5212">Q1795</f>
        <v>133</v>
      </c>
      <c r="X1796" s="195">
        <f t="shared" ref="X1796" si="5213">Q1796</f>
        <v>125</v>
      </c>
      <c r="Y1796" s="195">
        <f t="shared" ref="Y1796" si="5214">Q1797</f>
        <v>125</v>
      </c>
    </row>
    <row r="1797" spans="1:25" x14ac:dyDescent="0.25">
      <c r="A1797" s="551"/>
      <c r="B1797" s="552"/>
      <c r="C1797" s="5">
        <v>4</v>
      </c>
      <c r="D1797" s="217">
        <v>82</v>
      </c>
      <c r="E1797" s="218">
        <v>35</v>
      </c>
      <c r="F1797" s="218">
        <v>4</v>
      </c>
      <c r="G1797" s="36">
        <f t="shared" si="5196"/>
        <v>117</v>
      </c>
      <c r="H1797" s="35">
        <f t="shared" si="5197"/>
        <v>0</v>
      </c>
      <c r="I1797" s="521">
        <f t="shared" ref="I1797" si="5215">IF(AND(I1796=S1796,I1796&gt;0.1),1,IF(I1796&gt;S1796,2,0))</f>
        <v>2</v>
      </c>
      <c r="J1797" s="2"/>
      <c r="K1797" s="551"/>
      <c r="L1797" s="552"/>
      <c r="M1797" s="5">
        <v>4</v>
      </c>
      <c r="N1797" s="217">
        <v>81</v>
      </c>
      <c r="O1797" s="218">
        <v>44</v>
      </c>
      <c r="P1797" s="218">
        <v>0</v>
      </c>
      <c r="Q1797" s="34">
        <f t="shared" si="5204"/>
        <v>125</v>
      </c>
      <c r="R1797" s="39">
        <f t="shared" si="5199"/>
        <v>1</v>
      </c>
      <c r="S1797" s="521">
        <f t="shared" ref="S1797" si="5216">IF(AND(S1796=I1796,S1796&gt;0.1),1,IF(S1796&gt;I1796,2,0))</f>
        <v>0</v>
      </c>
      <c r="T1797" s="191"/>
      <c r="U1797" s="195" t="s">
        <v>127</v>
      </c>
      <c r="V1797" s="195">
        <f t="shared" ref="V1797" si="5217">Q1799</f>
        <v>127</v>
      </c>
      <c r="W1797" s="195">
        <f t="shared" ref="W1797" si="5218">Q1800</f>
        <v>134</v>
      </c>
      <c r="X1797" s="195">
        <f t="shared" ref="X1797" si="5219">Q1801</f>
        <v>112</v>
      </c>
      <c r="Y1797" s="195">
        <f t="shared" ref="Y1797" si="5220">Q1802</f>
        <v>125</v>
      </c>
    </row>
    <row r="1798" spans="1:25" ht="16.5" thickBot="1" x14ac:dyDescent="0.3">
      <c r="A1798" s="529">
        <v>1</v>
      </c>
      <c r="B1798" s="530"/>
      <c r="C1798" s="26" t="s">
        <v>12</v>
      </c>
      <c r="D1798" s="27">
        <f t="shared" ref="D1798" si="5221">D1794+D1795+D1796+D1797</f>
        <v>355</v>
      </c>
      <c r="E1798" s="28">
        <f t="shared" ref="E1798:H1798" si="5222">SUM(E1794:E1797)</f>
        <v>163</v>
      </c>
      <c r="F1798" s="28">
        <f t="shared" si="5222"/>
        <v>9</v>
      </c>
      <c r="G1798" s="29">
        <f t="shared" si="5222"/>
        <v>518</v>
      </c>
      <c r="H1798" s="30">
        <f t="shared" si="5222"/>
        <v>3</v>
      </c>
      <c r="I1798" s="522">
        <f t="shared" ref="I1798" si="5223">IF(AND(G1798=N1798,G1798&gt;1),1,IF(G1798&gt;N1798,2,0))</f>
        <v>2</v>
      </c>
      <c r="J1798" s="2"/>
      <c r="K1798" s="529">
        <v>1</v>
      </c>
      <c r="L1798" s="530"/>
      <c r="M1798" s="26" t="s">
        <v>12</v>
      </c>
      <c r="N1798" s="31">
        <f t="shared" ref="N1798" si="5224">SUM(N1794:N1797)</f>
        <v>327</v>
      </c>
      <c r="O1798" s="31">
        <f t="shared" ref="O1798:R1798" si="5225">SUM(O1794:O1797)</f>
        <v>174</v>
      </c>
      <c r="P1798" s="31">
        <f t="shared" si="5225"/>
        <v>4</v>
      </c>
      <c r="Q1798" s="31">
        <f t="shared" si="5225"/>
        <v>501</v>
      </c>
      <c r="R1798" s="30">
        <f t="shared" si="5225"/>
        <v>1</v>
      </c>
      <c r="S1798" s="522">
        <f t="shared" ref="S1798" si="5226">IF(AND(Q1798=J1798,Q1798&gt;1),1,IF(Q1798&gt;J1798,2,0))</f>
        <v>2</v>
      </c>
      <c r="T1798" s="191"/>
    </row>
    <row r="1799" spans="1:25" x14ac:dyDescent="0.25">
      <c r="A1799" s="555" t="s">
        <v>194</v>
      </c>
      <c r="B1799" s="556"/>
      <c r="C1799" s="3">
        <v>1</v>
      </c>
      <c r="D1799" s="213">
        <v>86</v>
      </c>
      <c r="E1799" s="214">
        <v>43</v>
      </c>
      <c r="F1799" s="214">
        <v>1</v>
      </c>
      <c r="G1799" s="37">
        <f t="shared" ref="G1799" si="5227">SUM(D1799:E1799)</f>
        <v>129</v>
      </c>
      <c r="H1799" s="33">
        <f t="shared" ref="H1799:H1802" si="5228">IF(AND(G1799=Q1799,G1799&gt;1),0.5,IF(G1799&gt;Q1799,1,0))</f>
        <v>1</v>
      </c>
      <c r="I1799" s="8"/>
      <c r="J1799" s="2"/>
      <c r="K1799" s="555" t="s">
        <v>259</v>
      </c>
      <c r="L1799" s="556"/>
      <c r="M1799" s="3">
        <v>1</v>
      </c>
      <c r="N1799" s="213">
        <v>83</v>
      </c>
      <c r="O1799" s="214">
        <v>44</v>
      </c>
      <c r="P1799" s="214">
        <v>0</v>
      </c>
      <c r="Q1799" s="32">
        <f t="shared" ref="Q1799:Q1802" si="5229">N1799+O1799</f>
        <v>127</v>
      </c>
      <c r="R1799" s="33">
        <f t="shared" ref="R1799:R1802" si="5230">IF(AND(Q1799=G1799,Q1799&gt;1),0.5,IF(Q1799&gt;G1799,1,0))</f>
        <v>0</v>
      </c>
      <c r="S1799" s="8"/>
      <c r="T1799" s="191"/>
      <c r="U1799" s="200" t="s">
        <v>92</v>
      </c>
      <c r="V1799" s="201" t="s">
        <v>93</v>
      </c>
      <c r="W1799" s="200" t="s">
        <v>93</v>
      </c>
      <c r="X1799" s="201" t="s">
        <v>92</v>
      </c>
    </row>
    <row r="1800" spans="1:25" x14ac:dyDescent="0.25">
      <c r="A1800" s="557"/>
      <c r="B1800" s="558"/>
      <c r="C1800" s="4">
        <v>2</v>
      </c>
      <c r="D1800" s="215">
        <v>79</v>
      </c>
      <c r="E1800" s="216">
        <v>44</v>
      </c>
      <c r="F1800" s="216">
        <v>1</v>
      </c>
      <c r="G1800" s="34">
        <f t="shared" ref="G1800:G1802" si="5231">SUM(D1800:E1800)</f>
        <v>123</v>
      </c>
      <c r="H1800" s="35">
        <f t="shared" si="5228"/>
        <v>0</v>
      </c>
      <c r="I1800" s="8"/>
      <c r="J1800" s="2"/>
      <c r="K1800" s="557"/>
      <c r="L1800" s="558"/>
      <c r="M1800" s="4">
        <v>2</v>
      </c>
      <c r="N1800" s="215">
        <v>90</v>
      </c>
      <c r="O1800" s="216">
        <v>44</v>
      </c>
      <c r="P1800" s="216">
        <v>0</v>
      </c>
      <c r="Q1800" s="34">
        <f t="shared" si="5229"/>
        <v>134</v>
      </c>
      <c r="R1800" s="35">
        <f t="shared" si="5230"/>
        <v>1</v>
      </c>
      <c r="S1800" s="8"/>
      <c r="T1800" s="191"/>
      <c r="U1800" s="202">
        <f t="shared" ref="U1800" si="5232">I1805</f>
        <v>6</v>
      </c>
      <c r="V1800" s="203">
        <f t="shared" ref="V1800" si="5233">S1805</f>
        <v>0</v>
      </c>
      <c r="W1800" s="202">
        <f t="shared" ref="W1800" si="5234">S1805</f>
        <v>0</v>
      </c>
      <c r="X1800" s="203">
        <f t="shared" ref="X1800" si="5235">I1805</f>
        <v>6</v>
      </c>
    </row>
    <row r="1801" spans="1:25" ht="15.75" thickBot="1" x14ac:dyDescent="0.3">
      <c r="A1801" s="549" t="s">
        <v>195</v>
      </c>
      <c r="B1801" s="550"/>
      <c r="C1801" s="4">
        <v>3</v>
      </c>
      <c r="D1801" s="215">
        <v>92</v>
      </c>
      <c r="E1801" s="216">
        <v>52</v>
      </c>
      <c r="F1801" s="216">
        <v>0</v>
      </c>
      <c r="G1801" s="34">
        <f t="shared" si="5231"/>
        <v>144</v>
      </c>
      <c r="H1801" s="35">
        <f t="shared" si="5228"/>
        <v>1</v>
      </c>
      <c r="I1801" s="13">
        <f t="shared" ref="I1801" si="5236">H1803*1000+G1803</f>
        <v>3535</v>
      </c>
      <c r="J1801" s="2"/>
      <c r="K1801" s="549" t="s">
        <v>260</v>
      </c>
      <c r="L1801" s="550"/>
      <c r="M1801" s="4">
        <v>3</v>
      </c>
      <c r="N1801" s="215">
        <v>78</v>
      </c>
      <c r="O1801" s="216">
        <v>34</v>
      </c>
      <c r="P1801" s="216">
        <v>2</v>
      </c>
      <c r="Q1801" s="34">
        <f t="shared" si="5229"/>
        <v>112</v>
      </c>
      <c r="R1801" s="35">
        <f t="shared" si="5230"/>
        <v>0</v>
      </c>
      <c r="S1801" s="13">
        <f t="shared" ref="S1801" si="5237">R1803*1000+Q1803</f>
        <v>1498</v>
      </c>
      <c r="T1801" s="191"/>
      <c r="U1801" s="202">
        <f t="shared" ref="U1801" si="5238">H1805</f>
        <v>6</v>
      </c>
      <c r="V1801" s="203">
        <f t="shared" ref="V1801" si="5239">R1805</f>
        <v>2</v>
      </c>
      <c r="W1801" s="202">
        <f t="shared" ref="W1801" si="5240">R1805</f>
        <v>2</v>
      </c>
      <c r="X1801" s="203">
        <f t="shared" ref="X1801" si="5241">H1805</f>
        <v>6</v>
      </c>
    </row>
    <row r="1802" spans="1:25" x14ac:dyDescent="0.25">
      <c r="A1802" s="551"/>
      <c r="B1802" s="552"/>
      <c r="C1802" s="5">
        <v>4</v>
      </c>
      <c r="D1802" s="217">
        <v>98</v>
      </c>
      <c r="E1802" s="218">
        <v>41</v>
      </c>
      <c r="F1802" s="218">
        <v>2</v>
      </c>
      <c r="G1802" s="38">
        <f t="shared" si="5231"/>
        <v>139</v>
      </c>
      <c r="H1802" s="35">
        <f t="shared" si="5228"/>
        <v>1</v>
      </c>
      <c r="I1802" s="521">
        <f t="shared" ref="I1802" si="5242">IF(AND(I1801=S1801,I1801&gt;0.1),1,IF(I1801&gt;S1801,2,0))</f>
        <v>2</v>
      </c>
      <c r="J1802" s="2"/>
      <c r="K1802" s="551"/>
      <c r="L1802" s="552"/>
      <c r="M1802" s="5">
        <v>4</v>
      </c>
      <c r="N1802" s="217">
        <v>82</v>
      </c>
      <c r="O1802" s="218">
        <v>43</v>
      </c>
      <c r="P1802" s="218">
        <v>2</v>
      </c>
      <c r="Q1802" s="34">
        <f t="shared" si="5229"/>
        <v>125</v>
      </c>
      <c r="R1802" s="39">
        <f t="shared" si="5230"/>
        <v>0</v>
      </c>
      <c r="S1802" s="521">
        <f t="shared" ref="S1802" si="5243">IF(AND(S1801=I1801,S1801&gt;0.1),1,IF(S1801&gt;I1801,2,0))</f>
        <v>0</v>
      </c>
      <c r="T1802" s="191"/>
      <c r="U1802" s="204">
        <f t="shared" ref="U1802" si="5244">G1805</f>
        <v>1053</v>
      </c>
      <c r="V1802" s="205">
        <f t="shared" ref="V1802" si="5245">Q1805</f>
        <v>999</v>
      </c>
      <c r="W1802" s="204">
        <f t="shared" ref="W1802" si="5246">Q1805</f>
        <v>999</v>
      </c>
      <c r="X1802" s="205">
        <f t="shared" ref="X1802" si="5247">G1805</f>
        <v>1053</v>
      </c>
    </row>
    <row r="1803" spans="1:25" ht="16.5" thickBot="1" x14ac:dyDescent="0.3">
      <c r="A1803" s="529">
        <v>2</v>
      </c>
      <c r="B1803" s="530"/>
      <c r="C1803" s="26" t="s">
        <v>12</v>
      </c>
      <c r="D1803" s="31">
        <f t="shared" ref="D1803" si="5248">SUM(D1799:D1802)</f>
        <v>355</v>
      </c>
      <c r="E1803" s="31">
        <f t="shared" ref="E1803:H1803" si="5249">SUM(E1799:E1802)</f>
        <v>180</v>
      </c>
      <c r="F1803" s="31">
        <f t="shared" si="5249"/>
        <v>4</v>
      </c>
      <c r="G1803" s="31">
        <f t="shared" si="5249"/>
        <v>535</v>
      </c>
      <c r="H1803" s="30">
        <f t="shared" si="5249"/>
        <v>3</v>
      </c>
      <c r="I1803" s="522">
        <f t="shared" ref="I1803" si="5250">IF(AND(G1803=N1803,G1803&gt;1),1,IF(G1803&gt;N1803,2,0))</f>
        <v>2</v>
      </c>
      <c r="J1803" s="2"/>
      <c r="K1803" s="529">
        <v>2</v>
      </c>
      <c r="L1803" s="530"/>
      <c r="M1803" s="26" t="s">
        <v>12</v>
      </c>
      <c r="N1803" s="31">
        <f t="shared" ref="N1803" si="5251">SUM(N1799:N1802)</f>
        <v>333</v>
      </c>
      <c r="O1803" s="31">
        <f t="shared" ref="O1803:R1803" si="5252">SUM(O1799:O1802)</f>
        <v>165</v>
      </c>
      <c r="P1803" s="31">
        <f t="shared" si="5252"/>
        <v>4</v>
      </c>
      <c r="Q1803" s="40">
        <f t="shared" si="5252"/>
        <v>498</v>
      </c>
      <c r="R1803" s="30">
        <f t="shared" si="5252"/>
        <v>1</v>
      </c>
      <c r="S1803" s="522">
        <f t="shared" ref="S1803" si="5253">IF(AND(Q1803=X1803,Q1803&gt;1),1,IF(Q1803&gt;X1803,2,0))</f>
        <v>2</v>
      </c>
      <c r="T1803" s="191"/>
    </row>
    <row r="1804" spans="1:25" ht="15.75" thickBot="1" x14ac:dyDescent="0.3">
      <c r="A1804" s="7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191"/>
    </row>
    <row r="1805" spans="1:25" ht="21" thickBot="1" x14ac:dyDescent="0.3">
      <c r="A1805" s="17"/>
      <c r="B1805" s="18"/>
      <c r="C1805" s="19" t="s">
        <v>15</v>
      </c>
      <c r="D1805" s="20">
        <f t="shared" ref="D1805:H1805" si="5254">D1798+D1803</f>
        <v>710</v>
      </c>
      <c r="E1805" s="21">
        <f t="shared" si="5254"/>
        <v>343</v>
      </c>
      <c r="F1805" s="21">
        <f t="shared" si="5254"/>
        <v>13</v>
      </c>
      <c r="G1805" s="22">
        <f t="shared" si="5254"/>
        <v>1053</v>
      </c>
      <c r="H1805" s="22">
        <f t="shared" si="5254"/>
        <v>6</v>
      </c>
      <c r="I1805" s="23">
        <f t="shared" ref="I1805" si="5255">I1797+I1802+J1805</f>
        <v>6</v>
      </c>
      <c r="J1805" s="206">
        <f t="shared" ref="J1805" si="5256">IF(AND(G1805=Q1805,G1805&gt;0.1),1,IF(G1805&gt;Q1805,2,0))</f>
        <v>2</v>
      </c>
      <c r="K1805" s="17"/>
      <c r="L1805" s="18"/>
      <c r="M1805" s="24" t="s">
        <v>15</v>
      </c>
      <c r="N1805" s="20">
        <f t="shared" ref="N1805:R1805" si="5257">N1798+N1803</f>
        <v>660</v>
      </c>
      <c r="O1805" s="21">
        <f t="shared" si="5257"/>
        <v>339</v>
      </c>
      <c r="P1805" s="21">
        <f t="shared" si="5257"/>
        <v>8</v>
      </c>
      <c r="Q1805" s="22">
        <f t="shared" si="5257"/>
        <v>999</v>
      </c>
      <c r="R1805" s="22">
        <f t="shared" si="5257"/>
        <v>2</v>
      </c>
      <c r="S1805" s="25">
        <f t="shared" ref="S1805" si="5258">S1797+S1802+T1805</f>
        <v>0</v>
      </c>
      <c r="T1805" s="206">
        <f t="shared" ref="T1805" si="5259">IF(AND(Q1805=G1805,Q1805&gt;0.1),1,IF(Q1805&gt;G1805,2,0))</f>
        <v>0</v>
      </c>
    </row>
    <row r="1806" spans="1:25" ht="15.75" thickBot="1" x14ac:dyDescent="0.3">
      <c r="A1806" s="7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191"/>
    </row>
    <row r="1807" spans="1:25" ht="21" thickBot="1" x14ac:dyDescent="0.3">
      <c r="A1807" s="109" t="s">
        <v>19</v>
      </c>
      <c r="B1807" s="9" t="s">
        <v>16</v>
      </c>
      <c r="C1807" s="515"/>
      <c r="D1807" s="515"/>
      <c r="E1807" s="515"/>
      <c r="F1807" s="10"/>
      <c r="G1807" s="516" t="s">
        <v>17</v>
      </c>
      <c r="H1807" s="516"/>
      <c r="I1807" s="23">
        <f t="shared" ref="I1807" si="5260">IF(AND(I1805=S1805,I1805&gt;0.1),1,IF(I1805&gt;S1805,2,0))</f>
        <v>2</v>
      </c>
      <c r="J1807" s="12"/>
      <c r="K1807" s="14" t="s">
        <v>19</v>
      </c>
      <c r="L1807" s="9" t="s">
        <v>20</v>
      </c>
      <c r="M1807" s="515"/>
      <c r="N1807" s="515"/>
      <c r="O1807" s="515"/>
      <c r="P1807" s="10"/>
      <c r="Q1807" s="516" t="s">
        <v>17</v>
      </c>
      <c r="R1807" s="516"/>
      <c r="S1807" s="23">
        <f t="shared" ref="S1807" si="5261">IF(AND(S1805=I1805,S1805&gt;0.1),1,IF(S1805&gt;I1805,2,0))</f>
        <v>0</v>
      </c>
      <c r="T1807" s="191"/>
    </row>
    <row r="1808" spans="1:25" ht="23.25" x14ac:dyDescent="0.35">
      <c r="A1808" s="6"/>
      <c r="B1808" s="523" t="s">
        <v>18</v>
      </c>
      <c r="C1808" s="523"/>
      <c r="D1808" s="524" t="s">
        <v>0</v>
      </c>
      <c r="E1808" s="524"/>
      <c r="F1808" s="524"/>
      <c r="G1808" s="524"/>
      <c r="H1808" s="524"/>
      <c r="I1808" s="524"/>
      <c r="J1808" s="94">
        <v>83</v>
      </c>
      <c r="K1808" s="190" t="s">
        <v>1</v>
      </c>
      <c r="L1808" s="525" t="s">
        <v>21</v>
      </c>
      <c r="M1808" s="525"/>
      <c r="N1808" s="525"/>
      <c r="O1808" s="526" t="s">
        <v>2</v>
      </c>
      <c r="P1808" s="526"/>
      <c r="Q1808" s="527">
        <v>43425</v>
      </c>
      <c r="R1808" s="528"/>
      <c r="S1808" s="528"/>
      <c r="T1808" s="191"/>
    </row>
    <row r="1809" spans="1:25" ht="24" thickBot="1" x14ac:dyDescent="0.3">
      <c r="A1809" s="7"/>
      <c r="B1809" s="16"/>
      <c r="C1809" s="16"/>
      <c r="D1809" s="15"/>
      <c r="E1809" s="15"/>
      <c r="F1809" s="15"/>
      <c r="G1809" s="15"/>
      <c r="H1809" s="15"/>
      <c r="I1809" s="15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191"/>
    </row>
    <row r="1810" spans="1:25" ht="18.75" thickBot="1" x14ac:dyDescent="0.3">
      <c r="A1810" s="1" t="s">
        <v>3</v>
      </c>
      <c r="B1810" s="535" t="s">
        <v>113</v>
      </c>
      <c r="C1810" s="535"/>
      <c r="D1810" s="535"/>
      <c r="E1810" s="535"/>
      <c r="F1810" s="535"/>
      <c r="G1810" s="535"/>
      <c r="H1810" s="535"/>
      <c r="I1810" s="536"/>
      <c r="J1810" s="537">
        <f t="shared" ref="J1810" si="5262">G1826-Q1826</f>
        <v>-111</v>
      </c>
      <c r="K1810" s="11" t="s">
        <v>4</v>
      </c>
      <c r="L1810" s="535" t="s">
        <v>169</v>
      </c>
      <c r="M1810" s="535"/>
      <c r="N1810" s="535"/>
      <c r="O1810" s="535"/>
      <c r="P1810" s="535"/>
      <c r="Q1810" s="535"/>
      <c r="R1810" s="535"/>
      <c r="S1810" s="536"/>
      <c r="T1810" s="191"/>
    </row>
    <row r="1811" spans="1:25" ht="15.75" thickBot="1" x14ac:dyDescent="0.3">
      <c r="A1811" s="7"/>
      <c r="B1811" s="2"/>
      <c r="C1811" s="2"/>
      <c r="D1811" s="2"/>
      <c r="E1811" s="2"/>
      <c r="F1811" s="2"/>
      <c r="G1811" s="2"/>
      <c r="H1811" s="2"/>
      <c r="I1811" s="2"/>
      <c r="J1811" s="538"/>
      <c r="K1811" s="2"/>
      <c r="L1811" s="2"/>
      <c r="M1811" s="2"/>
      <c r="N1811" s="2"/>
      <c r="O1811" s="2"/>
      <c r="P1811" s="2"/>
      <c r="Q1811" s="2"/>
      <c r="R1811" s="2"/>
      <c r="S1811" s="2"/>
      <c r="T1811" s="191"/>
    </row>
    <row r="1812" spans="1:25" x14ac:dyDescent="0.25">
      <c r="A1812" s="540" t="s">
        <v>5</v>
      </c>
      <c r="B1812" s="541"/>
      <c r="C1812" s="542" t="s">
        <v>6</v>
      </c>
      <c r="D1812" s="544" t="s">
        <v>7</v>
      </c>
      <c r="E1812" s="545"/>
      <c r="F1812" s="545"/>
      <c r="G1812" s="546"/>
      <c r="H1812" s="544" t="s">
        <v>8</v>
      </c>
      <c r="I1812" s="546"/>
      <c r="J1812" s="538"/>
      <c r="K1812" s="540" t="s">
        <v>5</v>
      </c>
      <c r="L1812" s="541"/>
      <c r="M1812" s="542" t="s">
        <v>6</v>
      </c>
      <c r="N1812" s="544" t="s">
        <v>7</v>
      </c>
      <c r="O1812" s="545"/>
      <c r="P1812" s="545"/>
      <c r="Q1812" s="546"/>
      <c r="R1812" s="544" t="s">
        <v>8</v>
      </c>
      <c r="S1812" s="546"/>
      <c r="T1812" s="191"/>
    </row>
    <row r="1813" spans="1:25" ht="15.75" thickBot="1" x14ac:dyDescent="0.3">
      <c r="A1813" s="547"/>
      <c r="B1813" s="548"/>
      <c r="C1813" s="543"/>
      <c r="D1813" s="110" t="s">
        <v>9</v>
      </c>
      <c r="E1813" s="111" t="s">
        <v>10</v>
      </c>
      <c r="F1813" s="111" t="s">
        <v>11</v>
      </c>
      <c r="G1813" s="112" t="s">
        <v>12</v>
      </c>
      <c r="H1813" s="113" t="s">
        <v>13</v>
      </c>
      <c r="I1813" s="114" t="s">
        <v>14</v>
      </c>
      <c r="J1813" s="539"/>
      <c r="K1813" s="547"/>
      <c r="L1813" s="548"/>
      <c r="M1813" s="543"/>
      <c r="N1813" s="110" t="s">
        <v>9</v>
      </c>
      <c r="O1813" s="111" t="s">
        <v>10</v>
      </c>
      <c r="P1813" s="111" t="s">
        <v>11</v>
      </c>
      <c r="Q1813" s="112" t="s">
        <v>12</v>
      </c>
      <c r="R1813" s="113" t="s">
        <v>13</v>
      </c>
      <c r="S1813" s="114" t="s">
        <v>14</v>
      </c>
      <c r="T1813" s="191"/>
    </row>
    <row r="1814" spans="1:25" ht="15.75" thickBot="1" x14ac:dyDescent="0.3">
      <c r="A1814" s="7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191"/>
    </row>
    <row r="1815" spans="1:25" x14ac:dyDescent="0.25">
      <c r="A1815" s="531" t="s">
        <v>242</v>
      </c>
      <c r="B1815" s="532"/>
      <c r="C1815" s="3"/>
      <c r="D1815" s="207">
        <v>77</v>
      </c>
      <c r="E1815" s="208">
        <v>15</v>
      </c>
      <c r="F1815" s="194">
        <v>9</v>
      </c>
      <c r="G1815" s="32">
        <f t="shared" ref="G1815:G1818" si="5263">D1815+E1815</f>
        <v>92</v>
      </c>
      <c r="H1815" s="33">
        <f t="shared" ref="H1815:H1818" si="5264">IF(AND(G1815=Q1815,G1815&gt;1),0.5,IF(G1815&gt;Q1815,1,0))</f>
        <v>0</v>
      </c>
      <c r="I1815" s="8"/>
      <c r="J1815" s="2"/>
      <c r="K1815" s="531" t="s">
        <v>196</v>
      </c>
      <c r="L1815" s="532"/>
      <c r="M1815" s="3"/>
      <c r="N1815" s="207">
        <v>88</v>
      </c>
      <c r="O1815" s="208">
        <v>41</v>
      </c>
      <c r="P1815" s="194">
        <v>1</v>
      </c>
      <c r="Q1815" s="32">
        <f t="shared" ref="Q1815" si="5265">SUM(N1815:O1815)</f>
        <v>129</v>
      </c>
      <c r="R1815" s="33">
        <f t="shared" ref="R1815:R1818" si="5266">IF(AND(Q1815=G1815,Q1815&gt;1),0.5,IF(Q1815&gt;G1815,1,0))</f>
        <v>1</v>
      </c>
      <c r="S1815" s="8"/>
      <c r="U1815" s="195" t="s">
        <v>124</v>
      </c>
      <c r="V1815" s="195">
        <f t="shared" ref="V1815" si="5267">G1815</f>
        <v>92</v>
      </c>
      <c r="W1815" s="195">
        <f t="shared" ref="W1815" si="5268">G1816</f>
        <v>106</v>
      </c>
      <c r="X1815" s="195">
        <f t="shared" ref="X1815" si="5269">G1817</f>
        <v>108</v>
      </c>
      <c r="Y1815" s="195">
        <f t="shared" ref="Y1815" si="5270">G1818</f>
        <v>121</v>
      </c>
    </row>
    <row r="1816" spans="1:25" x14ac:dyDescent="0.25">
      <c r="A1816" s="533"/>
      <c r="B1816" s="534"/>
      <c r="C1816" s="4"/>
      <c r="D1816" s="209">
        <v>90</v>
      </c>
      <c r="E1816" s="197">
        <v>16</v>
      </c>
      <c r="F1816" s="210">
        <v>9</v>
      </c>
      <c r="G1816" s="34">
        <f t="shared" si="5263"/>
        <v>106</v>
      </c>
      <c r="H1816" s="35">
        <f t="shared" si="5264"/>
        <v>0</v>
      </c>
      <c r="I1816" s="8"/>
      <c r="J1816" s="2"/>
      <c r="K1816" s="533"/>
      <c r="L1816" s="534"/>
      <c r="M1816" s="4"/>
      <c r="N1816" s="210">
        <v>79</v>
      </c>
      <c r="O1816" s="197">
        <v>32</v>
      </c>
      <c r="P1816" s="210">
        <v>5</v>
      </c>
      <c r="Q1816" s="34">
        <f t="shared" ref="Q1816:Q1818" si="5271">SUM(N1816:O1816)</f>
        <v>111</v>
      </c>
      <c r="R1816" s="35">
        <f t="shared" si="5266"/>
        <v>1</v>
      </c>
      <c r="S1816" s="8"/>
      <c r="U1816" s="195" t="s">
        <v>125</v>
      </c>
      <c r="V1816" s="195">
        <f t="shared" ref="V1816" si="5272">G1820</f>
        <v>114</v>
      </c>
      <c r="W1816" s="195">
        <f t="shared" ref="W1816" si="5273">G1821</f>
        <v>105</v>
      </c>
      <c r="X1816" s="195">
        <f t="shared" ref="X1816" si="5274">G1822</f>
        <v>124</v>
      </c>
      <c r="Y1816" s="195">
        <f t="shared" ref="Y1816" si="5275">G1823</f>
        <v>122</v>
      </c>
    </row>
    <row r="1817" spans="1:25" ht="15.75" thickBot="1" x14ac:dyDescent="0.3">
      <c r="A1817" s="517" t="s">
        <v>258</v>
      </c>
      <c r="B1817" s="518"/>
      <c r="C1817" s="4"/>
      <c r="D1817" s="209">
        <v>83</v>
      </c>
      <c r="E1817" s="197">
        <v>25</v>
      </c>
      <c r="F1817" s="210">
        <v>4</v>
      </c>
      <c r="G1817" s="34">
        <f t="shared" si="5263"/>
        <v>108</v>
      </c>
      <c r="H1817" s="35">
        <f t="shared" si="5264"/>
        <v>0</v>
      </c>
      <c r="I1817" s="13">
        <f t="shared" ref="I1817" si="5276">H1819*1000+G1819</f>
        <v>427</v>
      </c>
      <c r="J1817" s="2"/>
      <c r="K1817" s="517" t="s">
        <v>197</v>
      </c>
      <c r="L1817" s="518"/>
      <c r="M1817" s="4"/>
      <c r="N1817" s="210">
        <v>84</v>
      </c>
      <c r="O1817" s="197">
        <v>45</v>
      </c>
      <c r="P1817" s="210">
        <v>0</v>
      </c>
      <c r="Q1817" s="34">
        <f t="shared" si="5271"/>
        <v>129</v>
      </c>
      <c r="R1817" s="35">
        <f t="shared" si="5266"/>
        <v>1</v>
      </c>
      <c r="S1817" s="13">
        <f t="shared" ref="S1817" si="5277">R1819*1000+Q1819</f>
        <v>4496</v>
      </c>
      <c r="T1817" s="191"/>
      <c r="U1817" s="195" t="s">
        <v>126</v>
      </c>
      <c r="V1817" s="195">
        <f t="shared" ref="V1817" si="5278">Q1815</f>
        <v>129</v>
      </c>
      <c r="W1817" s="195">
        <f t="shared" ref="W1817" si="5279">Q1816</f>
        <v>111</v>
      </c>
      <c r="X1817" s="195">
        <f t="shared" ref="X1817" si="5280">Q1817</f>
        <v>129</v>
      </c>
      <c r="Y1817" s="195">
        <f t="shared" ref="Y1817" si="5281">Q1818</f>
        <v>127</v>
      </c>
    </row>
    <row r="1818" spans="1:25" x14ac:dyDescent="0.25">
      <c r="A1818" s="519"/>
      <c r="B1818" s="520"/>
      <c r="C1818" s="5"/>
      <c r="D1818" s="211">
        <v>85</v>
      </c>
      <c r="E1818" s="197">
        <v>36</v>
      </c>
      <c r="F1818" s="199">
        <v>3</v>
      </c>
      <c r="G1818" s="36">
        <f t="shared" si="5263"/>
        <v>121</v>
      </c>
      <c r="H1818" s="35">
        <f t="shared" si="5264"/>
        <v>0</v>
      </c>
      <c r="I1818" s="521">
        <f t="shared" ref="I1818" si="5282">IF(AND(I1817=S1817,I1817&gt;0.1),1,IF(I1817&gt;S1817,2,0))</f>
        <v>0</v>
      </c>
      <c r="J1818" s="2"/>
      <c r="K1818" s="519"/>
      <c r="L1818" s="520"/>
      <c r="M1818" s="5"/>
      <c r="N1818" s="211">
        <v>91</v>
      </c>
      <c r="O1818" s="212">
        <v>36</v>
      </c>
      <c r="P1818" s="199">
        <v>0</v>
      </c>
      <c r="Q1818" s="34">
        <f t="shared" si="5271"/>
        <v>127</v>
      </c>
      <c r="R1818" s="39">
        <f t="shared" si="5266"/>
        <v>1</v>
      </c>
      <c r="S1818" s="521">
        <f t="shared" ref="S1818" si="5283">IF(AND(S1817=I1817,S1817&gt;0.1),1,IF(S1817&gt;I1817,2,0))</f>
        <v>2</v>
      </c>
      <c r="T1818" s="191"/>
      <c r="U1818" s="195" t="s">
        <v>127</v>
      </c>
      <c r="V1818" s="195">
        <f t="shared" ref="V1818" si="5284">Q1820</f>
        <v>121</v>
      </c>
      <c r="W1818" s="195">
        <f t="shared" ref="W1818" si="5285">Q1821</f>
        <v>135</v>
      </c>
      <c r="X1818" s="195">
        <f t="shared" ref="X1818" si="5286">Q1822</f>
        <v>133</v>
      </c>
      <c r="Y1818" s="195">
        <f t="shared" ref="Y1818" si="5287">Q1823</f>
        <v>118</v>
      </c>
    </row>
    <row r="1819" spans="1:25" ht="16.5" thickBot="1" x14ac:dyDescent="0.3">
      <c r="A1819" s="529">
        <v>1</v>
      </c>
      <c r="B1819" s="530"/>
      <c r="C1819" s="26" t="s">
        <v>12</v>
      </c>
      <c r="D1819" s="122">
        <f t="shared" ref="D1819" si="5288">D1815+D1816+D1817+D1818</f>
        <v>335</v>
      </c>
      <c r="E1819" s="28">
        <f t="shared" ref="E1819:H1819" si="5289">SUM(E1815:E1818)</f>
        <v>92</v>
      </c>
      <c r="F1819" s="28">
        <f t="shared" si="5289"/>
        <v>25</v>
      </c>
      <c r="G1819" s="29">
        <f t="shared" si="5289"/>
        <v>427</v>
      </c>
      <c r="H1819" s="30">
        <f t="shared" si="5289"/>
        <v>0</v>
      </c>
      <c r="I1819" s="522">
        <f t="shared" ref="I1819" si="5290">IF(AND(G1819=N1819,G1819&gt;1),1,IF(G1819&gt;N1819,2,0))</f>
        <v>2</v>
      </c>
      <c r="J1819" s="2"/>
      <c r="K1819" s="529">
        <v>1</v>
      </c>
      <c r="L1819" s="530"/>
      <c r="M1819" s="26" t="s">
        <v>12</v>
      </c>
      <c r="N1819" s="31">
        <f t="shared" ref="N1819" si="5291">SUM(N1815:N1818)</f>
        <v>342</v>
      </c>
      <c r="O1819" s="31">
        <f t="shared" ref="O1819:R1819" si="5292">SUM(O1815:O1818)</f>
        <v>154</v>
      </c>
      <c r="P1819" s="31">
        <f t="shared" si="5292"/>
        <v>6</v>
      </c>
      <c r="Q1819" s="31">
        <f t="shared" si="5292"/>
        <v>496</v>
      </c>
      <c r="R1819" s="30">
        <f t="shared" si="5292"/>
        <v>4</v>
      </c>
      <c r="S1819" s="522">
        <f t="shared" ref="S1819" si="5293">IF(AND(Q1819=J1819,Q1819&gt;1),1,IF(Q1819&gt;J1819,2,0))</f>
        <v>2</v>
      </c>
      <c r="T1819" s="191"/>
    </row>
    <row r="1820" spans="1:25" x14ac:dyDescent="0.25">
      <c r="A1820" s="531" t="s">
        <v>204</v>
      </c>
      <c r="B1820" s="532"/>
      <c r="C1820" s="3"/>
      <c r="D1820" s="207">
        <v>84</v>
      </c>
      <c r="E1820" s="208">
        <v>30</v>
      </c>
      <c r="F1820" s="194">
        <v>4</v>
      </c>
      <c r="G1820" s="37">
        <f t="shared" ref="G1820" si="5294">SUM(D1820:E1820)</f>
        <v>114</v>
      </c>
      <c r="H1820" s="33">
        <f t="shared" ref="H1820:H1823" si="5295">IF(AND(G1820=Q1820,G1820&gt;1),0.5,IF(G1820&gt;Q1820,1,0))</f>
        <v>0</v>
      </c>
      <c r="I1820" s="8"/>
      <c r="J1820" s="2"/>
      <c r="K1820" s="531" t="s">
        <v>198</v>
      </c>
      <c r="L1820" s="532"/>
      <c r="M1820" s="3"/>
      <c r="N1820" s="207">
        <v>87</v>
      </c>
      <c r="O1820" s="208">
        <v>34</v>
      </c>
      <c r="P1820" s="194">
        <v>4</v>
      </c>
      <c r="Q1820" s="32">
        <f t="shared" ref="Q1820:Q1823" si="5296">N1820+O1820</f>
        <v>121</v>
      </c>
      <c r="R1820" s="33">
        <f t="shared" ref="R1820:R1823" si="5297">IF(AND(Q1820=G1820,Q1820&gt;1),0.5,IF(Q1820&gt;G1820,1,0))</f>
        <v>1</v>
      </c>
      <c r="S1820" s="8"/>
      <c r="T1820" s="191"/>
      <c r="U1820" s="200" t="s">
        <v>92</v>
      </c>
      <c r="V1820" s="201" t="s">
        <v>93</v>
      </c>
      <c r="W1820" s="200" t="s">
        <v>93</v>
      </c>
      <c r="X1820" s="201" t="s">
        <v>92</v>
      </c>
    </row>
    <row r="1821" spans="1:25" x14ac:dyDescent="0.25">
      <c r="A1821" s="533"/>
      <c r="B1821" s="534"/>
      <c r="C1821" s="4"/>
      <c r="D1821" s="210">
        <v>70</v>
      </c>
      <c r="E1821" s="197">
        <v>35</v>
      </c>
      <c r="F1821" s="210">
        <v>7</v>
      </c>
      <c r="G1821" s="34">
        <f t="shared" ref="G1821:G1823" si="5298">SUM(D1821:E1821)</f>
        <v>105</v>
      </c>
      <c r="H1821" s="35">
        <f t="shared" si="5295"/>
        <v>0</v>
      </c>
      <c r="I1821" s="8"/>
      <c r="J1821" s="2"/>
      <c r="K1821" s="533"/>
      <c r="L1821" s="534"/>
      <c r="M1821" s="4"/>
      <c r="N1821" s="210">
        <v>92</v>
      </c>
      <c r="O1821" s="197">
        <v>43</v>
      </c>
      <c r="P1821" s="210">
        <v>3</v>
      </c>
      <c r="Q1821" s="34">
        <f t="shared" si="5296"/>
        <v>135</v>
      </c>
      <c r="R1821" s="35">
        <f t="shared" si="5297"/>
        <v>1</v>
      </c>
      <c r="S1821" s="8"/>
      <c r="T1821" s="191"/>
      <c r="U1821" s="202">
        <f t="shared" ref="U1821" si="5299">I1826</f>
        <v>0</v>
      </c>
      <c r="V1821" s="203">
        <f t="shared" ref="V1821" si="5300">S1826</f>
        <v>6</v>
      </c>
      <c r="W1821" s="202">
        <f t="shared" ref="W1821" si="5301">S1826</f>
        <v>6</v>
      </c>
      <c r="X1821" s="203">
        <f t="shared" ref="X1821" si="5302">I1826</f>
        <v>0</v>
      </c>
    </row>
    <row r="1822" spans="1:25" ht="15.75" thickBot="1" x14ac:dyDescent="0.3">
      <c r="A1822" s="517" t="s">
        <v>237</v>
      </c>
      <c r="B1822" s="518"/>
      <c r="C1822" s="4"/>
      <c r="D1822" s="210">
        <v>80</v>
      </c>
      <c r="E1822" s="197">
        <v>44</v>
      </c>
      <c r="F1822" s="210">
        <v>1</v>
      </c>
      <c r="G1822" s="34">
        <f t="shared" si="5298"/>
        <v>124</v>
      </c>
      <c r="H1822" s="35">
        <f t="shared" si="5295"/>
        <v>0</v>
      </c>
      <c r="I1822" s="13">
        <f t="shared" ref="I1822" si="5303">H1824*1000+G1824</f>
        <v>1465</v>
      </c>
      <c r="J1822" s="2"/>
      <c r="K1822" s="517" t="s">
        <v>199</v>
      </c>
      <c r="L1822" s="518"/>
      <c r="M1822" s="4"/>
      <c r="N1822" s="210">
        <v>89</v>
      </c>
      <c r="O1822" s="197">
        <v>44</v>
      </c>
      <c r="P1822" s="210">
        <v>1</v>
      </c>
      <c r="Q1822" s="34">
        <f t="shared" si="5296"/>
        <v>133</v>
      </c>
      <c r="R1822" s="35">
        <f t="shared" si="5297"/>
        <v>1</v>
      </c>
      <c r="S1822" s="13">
        <f t="shared" ref="S1822" si="5304">R1824*1000+Q1824</f>
        <v>3507</v>
      </c>
      <c r="T1822" s="191"/>
      <c r="U1822" s="202">
        <f t="shared" ref="U1822" si="5305">H1826</f>
        <v>1</v>
      </c>
      <c r="V1822" s="203">
        <f t="shared" ref="V1822" si="5306">R1826</f>
        <v>7</v>
      </c>
      <c r="W1822" s="202">
        <f t="shared" ref="W1822" si="5307">R1826</f>
        <v>7</v>
      </c>
      <c r="X1822" s="203">
        <f t="shared" ref="X1822" si="5308">H1826</f>
        <v>1</v>
      </c>
    </row>
    <row r="1823" spans="1:25" x14ac:dyDescent="0.25">
      <c r="A1823" s="519"/>
      <c r="B1823" s="520"/>
      <c r="C1823" s="5"/>
      <c r="D1823" s="211">
        <v>78</v>
      </c>
      <c r="E1823" s="212">
        <v>44</v>
      </c>
      <c r="F1823" s="199">
        <v>3</v>
      </c>
      <c r="G1823" s="38">
        <f t="shared" si="5298"/>
        <v>122</v>
      </c>
      <c r="H1823" s="35">
        <f t="shared" si="5295"/>
        <v>1</v>
      </c>
      <c r="I1823" s="521">
        <f t="shared" ref="I1823" si="5309">IF(AND(I1822=S1822,I1822&gt;0.1),1,IF(I1822&gt;S1822,2,0))</f>
        <v>0</v>
      </c>
      <c r="J1823" s="2"/>
      <c r="K1823" s="519"/>
      <c r="L1823" s="520"/>
      <c r="M1823" s="5"/>
      <c r="N1823" s="211">
        <v>87</v>
      </c>
      <c r="O1823" s="212">
        <v>31</v>
      </c>
      <c r="P1823" s="199">
        <v>4</v>
      </c>
      <c r="Q1823" s="34">
        <f t="shared" si="5296"/>
        <v>118</v>
      </c>
      <c r="R1823" s="39">
        <f t="shared" si="5297"/>
        <v>0</v>
      </c>
      <c r="S1823" s="521">
        <f t="shared" ref="S1823" si="5310">IF(AND(S1822=I1822,S1822&gt;0.1),1,IF(S1822&gt;I1822,2,0))</f>
        <v>2</v>
      </c>
      <c r="T1823" s="191"/>
      <c r="U1823" s="204">
        <f t="shared" ref="U1823" si="5311">G1826</f>
        <v>892</v>
      </c>
      <c r="V1823" s="205">
        <f t="shared" ref="V1823" si="5312">Q1826</f>
        <v>1003</v>
      </c>
      <c r="W1823" s="204">
        <f t="shared" ref="W1823" si="5313">Q1826</f>
        <v>1003</v>
      </c>
      <c r="X1823" s="205">
        <f t="shared" ref="X1823" si="5314">G1826</f>
        <v>892</v>
      </c>
    </row>
    <row r="1824" spans="1:25" ht="16.5" thickBot="1" x14ac:dyDescent="0.3">
      <c r="A1824" s="529">
        <v>2</v>
      </c>
      <c r="B1824" s="530"/>
      <c r="C1824" s="26" t="s">
        <v>12</v>
      </c>
      <c r="D1824" s="31">
        <f t="shared" ref="D1824" si="5315">SUM(D1820:D1823)</f>
        <v>312</v>
      </c>
      <c r="E1824" s="31">
        <f t="shared" ref="E1824:H1824" si="5316">SUM(E1820:E1823)</f>
        <v>153</v>
      </c>
      <c r="F1824" s="31">
        <f t="shared" si="5316"/>
        <v>15</v>
      </c>
      <c r="G1824" s="31">
        <f t="shared" si="5316"/>
        <v>465</v>
      </c>
      <c r="H1824" s="30">
        <f t="shared" si="5316"/>
        <v>1</v>
      </c>
      <c r="I1824" s="522">
        <f t="shared" ref="I1824" si="5317">IF(AND(G1824=N1824,G1824&gt;1),1,IF(G1824&gt;N1824,2,0))</f>
        <v>2</v>
      </c>
      <c r="J1824" s="2"/>
      <c r="K1824" s="529">
        <v>2</v>
      </c>
      <c r="L1824" s="530"/>
      <c r="M1824" s="26" t="s">
        <v>12</v>
      </c>
      <c r="N1824" s="31">
        <f t="shared" ref="N1824" si="5318">SUM(N1820:N1823)</f>
        <v>355</v>
      </c>
      <c r="O1824" s="31">
        <f t="shared" ref="O1824:R1824" si="5319">SUM(O1820:O1823)</f>
        <v>152</v>
      </c>
      <c r="P1824" s="31">
        <f t="shared" si="5319"/>
        <v>12</v>
      </c>
      <c r="Q1824" s="40">
        <f t="shared" si="5319"/>
        <v>507</v>
      </c>
      <c r="R1824" s="30">
        <f t="shared" si="5319"/>
        <v>3</v>
      </c>
      <c r="S1824" s="522">
        <f t="shared" ref="S1824" si="5320">IF(AND(Q1824=X1824,Q1824&gt;1),1,IF(Q1824&gt;X1824,2,0))</f>
        <v>2</v>
      </c>
      <c r="T1824" s="191"/>
    </row>
    <row r="1825" spans="1:25" ht="15.75" thickBot="1" x14ac:dyDescent="0.3">
      <c r="A1825" s="7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191"/>
    </row>
    <row r="1826" spans="1:25" ht="21" thickBot="1" x14ac:dyDescent="0.3">
      <c r="A1826" s="17"/>
      <c r="B1826" s="18"/>
      <c r="C1826" s="19" t="s">
        <v>15</v>
      </c>
      <c r="D1826" s="20">
        <f t="shared" ref="D1826:H1826" si="5321">D1819+D1824</f>
        <v>647</v>
      </c>
      <c r="E1826" s="21">
        <f t="shared" si="5321"/>
        <v>245</v>
      </c>
      <c r="F1826" s="21">
        <f t="shared" si="5321"/>
        <v>40</v>
      </c>
      <c r="G1826" s="22">
        <f t="shared" si="5321"/>
        <v>892</v>
      </c>
      <c r="H1826" s="22">
        <f t="shared" si="5321"/>
        <v>1</v>
      </c>
      <c r="I1826" s="23">
        <f t="shared" ref="I1826" si="5322">I1818+I1823+J1826</f>
        <v>0</v>
      </c>
      <c r="J1826" s="206">
        <f t="shared" ref="J1826" si="5323">IF(AND(G1826=Q1826,G1826&gt;0.1),1,IF(G1826&gt;Q1826,2,0))</f>
        <v>0</v>
      </c>
      <c r="K1826" s="17"/>
      <c r="L1826" s="18"/>
      <c r="M1826" s="24" t="s">
        <v>15</v>
      </c>
      <c r="N1826" s="20">
        <f t="shared" ref="N1826:R1826" si="5324">N1819+N1824</f>
        <v>697</v>
      </c>
      <c r="O1826" s="21">
        <f t="shared" si="5324"/>
        <v>306</v>
      </c>
      <c r="P1826" s="21">
        <f t="shared" si="5324"/>
        <v>18</v>
      </c>
      <c r="Q1826" s="22">
        <f t="shared" si="5324"/>
        <v>1003</v>
      </c>
      <c r="R1826" s="22">
        <f t="shared" si="5324"/>
        <v>7</v>
      </c>
      <c r="S1826" s="25">
        <f t="shared" ref="S1826" si="5325">S1818+S1823+T1826</f>
        <v>6</v>
      </c>
      <c r="T1826" s="206">
        <f t="shared" ref="T1826" si="5326">IF(AND(Q1826=G1826,Q1826&gt;0.1),1,IF(Q1826&gt;G1826,2,0))</f>
        <v>2</v>
      </c>
    </row>
    <row r="1827" spans="1:25" ht="15.75" thickBot="1" x14ac:dyDescent="0.3">
      <c r="A1827" s="7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191"/>
    </row>
    <row r="1828" spans="1:25" ht="21" thickBot="1" x14ac:dyDescent="0.3">
      <c r="A1828" s="109" t="s">
        <v>19</v>
      </c>
      <c r="B1828" s="9" t="s">
        <v>16</v>
      </c>
      <c r="C1828" s="515"/>
      <c r="D1828" s="515"/>
      <c r="E1828" s="515"/>
      <c r="F1828" s="10"/>
      <c r="G1828" s="516" t="s">
        <v>17</v>
      </c>
      <c r="H1828" s="516"/>
      <c r="I1828" s="23">
        <f t="shared" ref="I1828" si="5327">IF(AND(I1826=S1826,I1826&gt;0.1),1,IF(I1826&gt;S1826,2,0))</f>
        <v>0</v>
      </c>
      <c r="J1828" s="12"/>
      <c r="K1828" s="14" t="s">
        <v>19</v>
      </c>
      <c r="L1828" s="9" t="s">
        <v>20</v>
      </c>
      <c r="M1828" s="515"/>
      <c r="N1828" s="515"/>
      <c r="O1828" s="515"/>
      <c r="P1828" s="10"/>
      <c r="Q1828" s="516" t="s">
        <v>17</v>
      </c>
      <c r="R1828" s="516"/>
      <c r="S1828" s="23">
        <f t="shared" ref="S1828" si="5328">IF(AND(S1826=I1826,S1826&gt;0.1),1,IF(S1826&gt;I1826,2,0))</f>
        <v>2</v>
      </c>
      <c r="T1828" s="191"/>
    </row>
    <row r="1830" spans="1:25" ht="15.75" thickBot="1" x14ac:dyDescent="0.3"/>
    <row r="1831" spans="1:25" ht="23.25" x14ac:dyDescent="0.35">
      <c r="A1831" s="6"/>
      <c r="B1831" s="523" t="s">
        <v>18</v>
      </c>
      <c r="C1831" s="523"/>
      <c r="D1831" s="524" t="s">
        <v>0</v>
      </c>
      <c r="E1831" s="524"/>
      <c r="F1831" s="524"/>
      <c r="G1831" s="524"/>
      <c r="H1831" s="524"/>
      <c r="I1831" s="524"/>
      <c r="J1831" s="94">
        <v>84</v>
      </c>
      <c r="K1831" s="190" t="s">
        <v>1</v>
      </c>
      <c r="L1831" s="525" t="s">
        <v>21</v>
      </c>
      <c r="M1831" s="525"/>
      <c r="N1831" s="525"/>
      <c r="O1831" s="526" t="s">
        <v>2</v>
      </c>
      <c r="P1831" s="526"/>
      <c r="Q1831" s="527">
        <v>43223</v>
      </c>
      <c r="R1831" s="528"/>
      <c r="S1831" s="528"/>
      <c r="T1831" s="191"/>
    </row>
    <row r="1832" spans="1:25" ht="24" thickBot="1" x14ac:dyDescent="0.3">
      <c r="A1832" s="7"/>
      <c r="B1832" s="16"/>
      <c r="C1832" s="16"/>
      <c r="D1832" s="15"/>
      <c r="E1832" s="15"/>
      <c r="F1832" s="15"/>
      <c r="G1832" s="15"/>
      <c r="H1832" s="15"/>
      <c r="I1832" s="15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191"/>
    </row>
    <row r="1833" spans="1:25" ht="18.75" thickBot="1" x14ac:dyDescent="0.3">
      <c r="A1833" s="1" t="s">
        <v>3</v>
      </c>
      <c r="B1833" s="535" t="s">
        <v>186</v>
      </c>
      <c r="C1833" s="535"/>
      <c r="D1833" s="535"/>
      <c r="E1833" s="535"/>
      <c r="F1833" s="535"/>
      <c r="G1833" s="535"/>
      <c r="H1833" s="535"/>
      <c r="I1833" s="536"/>
      <c r="J1833" s="537">
        <f t="shared" ref="J1833" si="5329">G1849-Q1849</f>
        <v>62</v>
      </c>
      <c r="K1833" s="11" t="s">
        <v>4</v>
      </c>
      <c r="L1833" s="535" t="s">
        <v>147</v>
      </c>
      <c r="M1833" s="535"/>
      <c r="N1833" s="535"/>
      <c r="O1833" s="535"/>
      <c r="P1833" s="535"/>
      <c r="Q1833" s="535"/>
      <c r="R1833" s="535"/>
      <c r="S1833" s="536"/>
      <c r="T1833" s="191"/>
    </row>
    <row r="1834" spans="1:25" ht="15.75" thickBot="1" x14ac:dyDescent="0.3">
      <c r="A1834" s="7"/>
      <c r="B1834" s="2"/>
      <c r="C1834" s="2"/>
      <c r="D1834" s="2"/>
      <c r="E1834" s="2"/>
      <c r="F1834" s="2"/>
      <c r="G1834" s="2"/>
      <c r="H1834" s="2"/>
      <c r="I1834" s="2"/>
      <c r="J1834" s="538"/>
      <c r="K1834" s="2"/>
      <c r="L1834" s="2"/>
      <c r="M1834" s="2"/>
      <c r="N1834" s="2"/>
      <c r="O1834" s="2"/>
      <c r="P1834" s="2"/>
      <c r="Q1834" s="2"/>
      <c r="R1834" s="2"/>
      <c r="S1834" s="2"/>
      <c r="T1834" s="191"/>
    </row>
    <row r="1835" spans="1:25" x14ac:dyDescent="0.25">
      <c r="A1835" s="540" t="s">
        <v>5</v>
      </c>
      <c r="B1835" s="541"/>
      <c r="C1835" s="542" t="s">
        <v>6</v>
      </c>
      <c r="D1835" s="544" t="s">
        <v>7</v>
      </c>
      <c r="E1835" s="545"/>
      <c r="F1835" s="545"/>
      <c r="G1835" s="546"/>
      <c r="H1835" s="544" t="s">
        <v>8</v>
      </c>
      <c r="I1835" s="546"/>
      <c r="J1835" s="538"/>
      <c r="K1835" s="540" t="s">
        <v>5</v>
      </c>
      <c r="L1835" s="541"/>
      <c r="M1835" s="542" t="s">
        <v>6</v>
      </c>
      <c r="N1835" s="544" t="s">
        <v>7</v>
      </c>
      <c r="O1835" s="545"/>
      <c r="P1835" s="545"/>
      <c r="Q1835" s="546"/>
      <c r="R1835" s="544" t="s">
        <v>8</v>
      </c>
      <c r="S1835" s="546"/>
      <c r="T1835" s="191"/>
    </row>
    <row r="1836" spans="1:25" ht="15.75" thickBot="1" x14ac:dyDescent="0.3">
      <c r="A1836" s="547"/>
      <c r="B1836" s="548"/>
      <c r="C1836" s="543"/>
      <c r="D1836" s="110" t="s">
        <v>9</v>
      </c>
      <c r="E1836" s="111" t="s">
        <v>10</v>
      </c>
      <c r="F1836" s="111" t="s">
        <v>11</v>
      </c>
      <c r="G1836" s="112" t="s">
        <v>12</v>
      </c>
      <c r="H1836" s="113" t="s">
        <v>13</v>
      </c>
      <c r="I1836" s="114" t="s">
        <v>14</v>
      </c>
      <c r="J1836" s="539"/>
      <c r="K1836" s="547"/>
      <c r="L1836" s="548"/>
      <c r="M1836" s="543"/>
      <c r="N1836" s="110" t="s">
        <v>9</v>
      </c>
      <c r="O1836" s="111" t="s">
        <v>10</v>
      </c>
      <c r="P1836" s="111" t="s">
        <v>11</v>
      </c>
      <c r="Q1836" s="112" t="s">
        <v>12</v>
      </c>
      <c r="R1836" s="113" t="s">
        <v>13</v>
      </c>
      <c r="S1836" s="114" t="s">
        <v>14</v>
      </c>
      <c r="T1836" s="191"/>
    </row>
    <row r="1837" spans="1:25" ht="15.75" thickBot="1" x14ac:dyDescent="0.3">
      <c r="A1837" s="7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191"/>
    </row>
    <row r="1838" spans="1:25" x14ac:dyDescent="0.25">
      <c r="A1838" s="531" t="s">
        <v>228</v>
      </c>
      <c r="B1838" s="532"/>
      <c r="C1838" s="3"/>
      <c r="D1838" s="193">
        <v>92</v>
      </c>
      <c r="E1838" s="194">
        <v>36</v>
      </c>
      <c r="F1838" s="194">
        <v>1</v>
      </c>
      <c r="G1838" s="32">
        <f t="shared" ref="G1838:G1841" si="5330">D1838+E1838</f>
        <v>128</v>
      </c>
      <c r="H1838" s="33">
        <f t="shared" ref="H1838:H1841" si="5331">IF(AND(G1838=Q1838,G1838&gt;1),0.5,IF(G1838&gt;Q1838,1,0))</f>
        <v>1</v>
      </c>
      <c r="I1838" s="8"/>
      <c r="J1838" s="2"/>
      <c r="K1838" s="531" t="s">
        <v>246</v>
      </c>
      <c r="L1838" s="532"/>
      <c r="M1838" s="3"/>
      <c r="N1838" s="193">
        <v>89</v>
      </c>
      <c r="O1838" s="194">
        <v>26</v>
      </c>
      <c r="P1838" s="194">
        <v>4</v>
      </c>
      <c r="Q1838" s="32">
        <f t="shared" ref="Q1838" si="5332">SUM(N1838:O1838)</f>
        <v>115</v>
      </c>
      <c r="R1838" s="33">
        <f t="shared" ref="R1838:R1841" si="5333">IF(AND(Q1838=G1838,Q1838&gt;1),0.5,IF(Q1838&gt;G1838,1,0))</f>
        <v>0</v>
      </c>
      <c r="S1838" s="8"/>
      <c r="U1838" s="195" t="s">
        <v>124</v>
      </c>
      <c r="V1838" s="195">
        <f t="shared" ref="V1838" si="5334">G1838</f>
        <v>128</v>
      </c>
      <c r="W1838" s="195">
        <f t="shared" ref="W1838" si="5335">G1839</f>
        <v>150</v>
      </c>
      <c r="X1838" s="195">
        <f t="shared" ref="X1838" si="5336">G1840</f>
        <v>121</v>
      </c>
      <c r="Y1838" s="195">
        <f t="shared" ref="Y1838" si="5337">G1841</f>
        <v>119</v>
      </c>
    </row>
    <row r="1839" spans="1:25" x14ac:dyDescent="0.25">
      <c r="A1839" s="533"/>
      <c r="B1839" s="534"/>
      <c r="C1839" s="4"/>
      <c r="D1839" s="196">
        <v>90</v>
      </c>
      <c r="E1839" s="197">
        <v>60</v>
      </c>
      <c r="F1839" s="197">
        <v>0</v>
      </c>
      <c r="G1839" s="34">
        <f t="shared" si="5330"/>
        <v>150</v>
      </c>
      <c r="H1839" s="35">
        <f t="shared" si="5331"/>
        <v>1</v>
      </c>
      <c r="I1839" s="8"/>
      <c r="J1839" s="2"/>
      <c r="K1839" s="533"/>
      <c r="L1839" s="534"/>
      <c r="M1839" s="4"/>
      <c r="N1839" s="196">
        <v>87</v>
      </c>
      <c r="O1839" s="197">
        <v>35</v>
      </c>
      <c r="P1839" s="197">
        <v>2</v>
      </c>
      <c r="Q1839" s="34">
        <f t="shared" ref="Q1839:Q1841" si="5338">SUM(N1839:O1839)</f>
        <v>122</v>
      </c>
      <c r="R1839" s="35">
        <f t="shared" si="5333"/>
        <v>0</v>
      </c>
      <c r="S1839" s="8"/>
      <c r="U1839" s="195" t="s">
        <v>125</v>
      </c>
      <c r="V1839" s="195">
        <f t="shared" ref="V1839" si="5339">G1843</f>
        <v>138</v>
      </c>
      <c r="W1839" s="195">
        <f t="shared" ref="W1839" si="5340">G1844</f>
        <v>132</v>
      </c>
      <c r="X1839" s="195">
        <f t="shared" ref="X1839" si="5341">G1845</f>
        <v>135</v>
      </c>
      <c r="Y1839" s="195">
        <f t="shared" ref="Y1839" si="5342">G1846</f>
        <v>129</v>
      </c>
    </row>
    <row r="1840" spans="1:25" ht="15.75" thickBot="1" x14ac:dyDescent="0.3">
      <c r="A1840" s="517" t="s">
        <v>229</v>
      </c>
      <c r="B1840" s="518"/>
      <c r="C1840" s="4"/>
      <c r="D1840" s="196">
        <v>89</v>
      </c>
      <c r="E1840" s="197">
        <v>32</v>
      </c>
      <c r="F1840" s="197">
        <v>3</v>
      </c>
      <c r="G1840" s="34">
        <f t="shared" si="5330"/>
        <v>121</v>
      </c>
      <c r="H1840" s="35">
        <f t="shared" si="5331"/>
        <v>1</v>
      </c>
      <c r="I1840" s="13">
        <f t="shared" ref="I1840" si="5343">H1842*1000+G1842</f>
        <v>4518</v>
      </c>
      <c r="J1840" s="2"/>
      <c r="K1840" s="517" t="s">
        <v>247</v>
      </c>
      <c r="L1840" s="518"/>
      <c r="M1840" s="4"/>
      <c r="N1840" s="196">
        <v>87</v>
      </c>
      <c r="O1840" s="197">
        <v>26</v>
      </c>
      <c r="P1840" s="197">
        <v>3</v>
      </c>
      <c r="Q1840" s="34">
        <f t="shared" si="5338"/>
        <v>113</v>
      </c>
      <c r="R1840" s="35">
        <f t="shared" si="5333"/>
        <v>0</v>
      </c>
      <c r="S1840" s="13">
        <f t="shared" ref="S1840" si="5344">R1842*1000+Q1842</f>
        <v>458</v>
      </c>
      <c r="T1840" s="191"/>
      <c r="U1840" s="195" t="s">
        <v>126</v>
      </c>
      <c r="V1840" s="195">
        <f t="shared" ref="V1840" si="5345">Q1838</f>
        <v>115</v>
      </c>
      <c r="W1840" s="195">
        <f t="shared" ref="W1840" si="5346">Q1839</f>
        <v>122</v>
      </c>
      <c r="X1840" s="195">
        <f t="shared" ref="X1840" si="5347">Q1840</f>
        <v>113</v>
      </c>
      <c r="Y1840" s="195">
        <f t="shared" ref="Y1840" si="5348">Q1841</f>
        <v>108</v>
      </c>
    </row>
    <row r="1841" spans="1:25" x14ac:dyDescent="0.25">
      <c r="A1841" s="519"/>
      <c r="B1841" s="520"/>
      <c r="C1841" s="5"/>
      <c r="D1841" s="198">
        <v>87</v>
      </c>
      <c r="E1841" s="199">
        <v>32</v>
      </c>
      <c r="F1841" s="199">
        <v>1</v>
      </c>
      <c r="G1841" s="36">
        <f t="shared" si="5330"/>
        <v>119</v>
      </c>
      <c r="H1841" s="35">
        <f t="shared" si="5331"/>
        <v>1</v>
      </c>
      <c r="I1841" s="521">
        <f t="shared" ref="I1841" si="5349">IF(AND(I1840=S1840,I1840&gt;0.1),1,IF(I1840&gt;S1840,2,0))</f>
        <v>2</v>
      </c>
      <c r="J1841" s="2"/>
      <c r="K1841" s="519"/>
      <c r="L1841" s="520"/>
      <c r="M1841" s="5"/>
      <c r="N1841" s="198">
        <v>88</v>
      </c>
      <c r="O1841" s="199">
        <v>20</v>
      </c>
      <c r="P1841" s="199">
        <v>7</v>
      </c>
      <c r="Q1841" s="34">
        <f t="shared" si="5338"/>
        <v>108</v>
      </c>
      <c r="R1841" s="39">
        <f t="shared" si="5333"/>
        <v>0</v>
      </c>
      <c r="S1841" s="521">
        <f t="shared" ref="S1841" si="5350">IF(AND(S1840=I1840,S1840&gt;0.1),1,IF(S1840&gt;I1840,2,0))</f>
        <v>0</v>
      </c>
      <c r="T1841" s="191"/>
      <c r="U1841" s="195" t="s">
        <v>127</v>
      </c>
      <c r="V1841" s="195">
        <f t="shared" ref="V1841" si="5351">Q1843</f>
        <v>127</v>
      </c>
      <c r="W1841" s="195">
        <f t="shared" ref="W1841" si="5352">Q1844</f>
        <v>146</v>
      </c>
      <c r="X1841" s="195">
        <f t="shared" ref="X1841" si="5353">Q1845</f>
        <v>132</v>
      </c>
      <c r="Y1841" s="195">
        <f t="shared" ref="Y1841" si="5354">Q1846</f>
        <v>127</v>
      </c>
    </row>
    <row r="1842" spans="1:25" ht="16.5" thickBot="1" x14ac:dyDescent="0.3">
      <c r="A1842" s="529">
        <v>1</v>
      </c>
      <c r="B1842" s="530"/>
      <c r="C1842" s="26" t="s">
        <v>12</v>
      </c>
      <c r="D1842" s="27">
        <f t="shared" ref="D1842" si="5355">D1838+D1839+D1840+D1841</f>
        <v>358</v>
      </c>
      <c r="E1842" s="28">
        <f t="shared" ref="E1842:H1842" si="5356">SUM(E1838:E1841)</f>
        <v>160</v>
      </c>
      <c r="F1842" s="28">
        <f t="shared" si="5356"/>
        <v>5</v>
      </c>
      <c r="G1842" s="29">
        <f t="shared" si="5356"/>
        <v>518</v>
      </c>
      <c r="H1842" s="30">
        <f t="shared" si="5356"/>
        <v>4</v>
      </c>
      <c r="I1842" s="522">
        <f t="shared" ref="I1842" si="5357">IF(AND(G1842=N1842,G1842&gt;1),1,IF(G1842&gt;N1842,2,0))</f>
        <v>2</v>
      </c>
      <c r="J1842" s="2"/>
      <c r="K1842" s="529">
        <v>1</v>
      </c>
      <c r="L1842" s="530"/>
      <c r="M1842" s="26" t="s">
        <v>12</v>
      </c>
      <c r="N1842" s="31">
        <f t="shared" ref="N1842" si="5358">SUM(N1838:N1841)</f>
        <v>351</v>
      </c>
      <c r="O1842" s="31">
        <f t="shared" ref="O1842:R1842" si="5359">SUM(O1838:O1841)</f>
        <v>107</v>
      </c>
      <c r="P1842" s="31">
        <f t="shared" si="5359"/>
        <v>16</v>
      </c>
      <c r="Q1842" s="31">
        <f t="shared" si="5359"/>
        <v>458</v>
      </c>
      <c r="R1842" s="30">
        <f t="shared" si="5359"/>
        <v>0</v>
      </c>
      <c r="S1842" s="522">
        <f t="shared" ref="S1842" si="5360">IF(AND(Q1842=J1842,Q1842&gt;1),1,IF(Q1842&gt;J1842,2,0))</f>
        <v>2</v>
      </c>
      <c r="T1842" s="191"/>
    </row>
    <row r="1843" spans="1:25" x14ac:dyDescent="0.25">
      <c r="A1843" s="531" t="s">
        <v>228</v>
      </c>
      <c r="B1843" s="532"/>
      <c r="C1843" s="3"/>
      <c r="D1843" s="193">
        <v>97</v>
      </c>
      <c r="E1843" s="194">
        <v>41</v>
      </c>
      <c r="F1843" s="194">
        <v>1</v>
      </c>
      <c r="G1843" s="37">
        <f t="shared" ref="G1843" si="5361">SUM(D1843:E1843)</f>
        <v>138</v>
      </c>
      <c r="H1843" s="33">
        <f t="shared" ref="H1843:H1846" si="5362">IF(AND(G1843=Q1843,G1843&gt;1),0.5,IF(G1843&gt;Q1843,1,0))</f>
        <v>1</v>
      </c>
      <c r="I1843" s="8"/>
      <c r="J1843" s="2"/>
      <c r="K1843" s="531" t="s">
        <v>231</v>
      </c>
      <c r="L1843" s="532"/>
      <c r="M1843" s="3"/>
      <c r="N1843" s="193">
        <v>87</v>
      </c>
      <c r="O1843" s="194">
        <v>40</v>
      </c>
      <c r="P1843" s="194">
        <v>1</v>
      </c>
      <c r="Q1843" s="32">
        <f t="shared" ref="Q1843:Q1846" si="5363">N1843+O1843</f>
        <v>127</v>
      </c>
      <c r="R1843" s="33">
        <f t="shared" ref="R1843:R1846" si="5364">IF(AND(Q1843=G1843,Q1843&gt;1),0.5,IF(Q1843&gt;G1843,1,0))</f>
        <v>0</v>
      </c>
      <c r="S1843" s="8"/>
      <c r="T1843" s="191"/>
      <c r="U1843" s="200" t="s">
        <v>92</v>
      </c>
      <c r="V1843" s="201" t="s">
        <v>93</v>
      </c>
      <c r="W1843" s="200" t="s">
        <v>93</v>
      </c>
      <c r="X1843" s="201" t="s">
        <v>92</v>
      </c>
    </row>
    <row r="1844" spans="1:25" x14ac:dyDescent="0.25">
      <c r="A1844" s="533"/>
      <c r="B1844" s="534"/>
      <c r="C1844" s="4"/>
      <c r="D1844" s="196">
        <v>97</v>
      </c>
      <c r="E1844" s="197">
        <v>35</v>
      </c>
      <c r="F1844" s="197">
        <v>1</v>
      </c>
      <c r="G1844" s="34">
        <f t="shared" ref="G1844:G1846" si="5365">SUM(D1844:E1844)</f>
        <v>132</v>
      </c>
      <c r="H1844" s="35">
        <f t="shared" si="5362"/>
        <v>0</v>
      </c>
      <c r="I1844" s="8"/>
      <c r="J1844" s="2"/>
      <c r="K1844" s="533"/>
      <c r="L1844" s="534"/>
      <c r="M1844" s="4"/>
      <c r="N1844" s="196">
        <v>92</v>
      </c>
      <c r="O1844" s="197">
        <v>54</v>
      </c>
      <c r="P1844" s="197">
        <v>0</v>
      </c>
      <c r="Q1844" s="34">
        <f t="shared" si="5363"/>
        <v>146</v>
      </c>
      <c r="R1844" s="35">
        <f t="shared" si="5364"/>
        <v>1</v>
      </c>
      <c r="S1844" s="8"/>
      <c r="T1844" s="191"/>
      <c r="U1844" s="202">
        <f t="shared" ref="U1844" si="5366">I1849</f>
        <v>6</v>
      </c>
      <c r="V1844" s="203">
        <f t="shared" ref="V1844" si="5367">S1849</f>
        <v>0</v>
      </c>
      <c r="W1844" s="202">
        <f t="shared" ref="W1844" si="5368">S1849</f>
        <v>0</v>
      </c>
      <c r="X1844" s="203">
        <f t="shared" ref="X1844" si="5369">I1849</f>
        <v>6</v>
      </c>
    </row>
    <row r="1845" spans="1:25" ht="15.75" thickBot="1" x14ac:dyDescent="0.3">
      <c r="A1845" s="517" t="s">
        <v>255</v>
      </c>
      <c r="B1845" s="518"/>
      <c r="C1845" s="4"/>
      <c r="D1845" s="196">
        <v>92</v>
      </c>
      <c r="E1845" s="197">
        <v>43</v>
      </c>
      <c r="F1845" s="197">
        <v>3</v>
      </c>
      <c r="G1845" s="34">
        <f t="shared" si="5365"/>
        <v>135</v>
      </c>
      <c r="H1845" s="35">
        <f t="shared" si="5362"/>
        <v>1</v>
      </c>
      <c r="I1845" s="13">
        <f t="shared" ref="I1845" si="5370">H1847*1000+G1847</f>
        <v>3534</v>
      </c>
      <c r="J1845" s="2"/>
      <c r="K1845" s="517" t="s">
        <v>245</v>
      </c>
      <c r="L1845" s="518"/>
      <c r="M1845" s="4"/>
      <c r="N1845" s="196">
        <v>87</v>
      </c>
      <c r="O1845" s="197">
        <v>45</v>
      </c>
      <c r="P1845" s="197">
        <v>0</v>
      </c>
      <c r="Q1845" s="34">
        <f t="shared" si="5363"/>
        <v>132</v>
      </c>
      <c r="R1845" s="35">
        <f t="shared" si="5364"/>
        <v>0</v>
      </c>
      <c r="S1845" s="13">
        <f t="shared" ref="S1845" si="5371">R1847*1000+Q1847</f>
        <v>1532</v>
      </c>
      <c r="T1845" s="191"/>
      <c r="U1845" s="202">
        <f t="shared" ref="U1845" si="5372">H1849</f>
        <v>7</v>
      </c>
      <c r="V1845" s="203">
        <f t="shared" ref="V1845" si="5373">R1849</f>
        <v>1</v>
      </c>
      <c r="W1845" s="202">
        <f t="shared" ref="W1845" si="5374">R1849</f>
        <v>1</v>
      </c>
      <c r="X1845" s="203">
        <f t="shared" ref="X1845" si="5375">H1849</f>
        <v>7</v>
      </c>
    </row>
    <row r="1846" spans="1:25" x14ac:dyDescent="0.25">
      <c r="A1846" s="519"/>
      <c r="B1846" s="520"/>
      <c r="C1846" s="5"/>
      <c r="D1846" s="198">
        <v>85</v>
      </c>
      <c r="E1846" s="199">
        <v>44</v>
      </c>
      <c r="F1846" s="199">
        <v>0</v>
      </c>
      <c r="G1846" s="38">
        <f t="shared" si="5365"/>
        <v>129</v>
      </c>
      <c r="H1846" s="35">
        <f t="shared" si="5362"/>
        <v>1</v>
      </c>
      <c r="I1846" s="521">
        <f t="shared" ref="I1846" si="5376">IF(AND(I1845=S1845,I1845&gt;0.1),1,IF(I1845&gt;S1845,2,0))</f>
        <v>2</v>
      </c>
      <c r="J1846" s="2"/>
      <c r="K1846" s="519"/>
      <c r="L1846" s="520"/>
      <c r="M1846" s="5"/>
      <c r="N1846" s="198">
        <v>86</v>
      </c>
      <c r="O1846" s="199">
        <v>41</v>
      </c>
      <c r="P1846" s="199">
        <v>1</v>
      </c>
      <c r="Q1846" s="34">
        <f t="shared" si="5363"/>
        <v>127</v>
      </c>
      <c r="R1846" s="39">
        <f t="shared" si="5364"/>
        <v>0</v>
      </c>
      <c r="S1846" s="521">
        <f t="shared" ref="S1846" si="5377">IF(AND(S1845=I1845,S1845&gt;0.1),1,IF(S1845&gt;I1845,2,0))</f>
        <v>0</v>
      </c>
      <c r="T1846" s="191"/>
      <c r="U1846" s="204">
        <f t="shared" ref="U1846" si="5378">G1849</f>
        <v>1052</v>
      </c>
      <c r="V1846" s="205">
        <f t="shared" ref="V1846" si="5379">Q1849</f>
        <v>990</v>
      </c>
      <c r="W1846" s="204">
        <f t="shared" ref="W1846" si="5380">Q1849</f>
        <v>990</v>
      </c>
      <c r="X1846" s="205">
        <f t="shared" ref="X1846" si="5381">G1849</f>
        <v>1052</v>
      </c>
    </row>
    <row r="1847" spans="1:25" ht="16.5" thickBot="1" x14ac:dyDescent="0.3">
      <c r="A1847" s="529">
        <v>2</v>
      </c>
      <c r="B1847" s="530"/>
      <c r="C1847" s="26" t="s">
        <v>12</v>
      </c>
      <c r="D1847" s="31">
        <f t="shared" ref="D1847" si="5382">SUM(D1843:D1846)</f>
        <v>371</v>
      </c>
      <c r="E1847" s="31">
        <f t="shared" ref="E1847:H1847" si="5383">SUM(E1843:E1846)</f>
        <v>163</v>
      </c>
      <c r="F1847" s="31">
        <f t="shared" si="5383"/>
        <v>5</v>
      </c>
      <c r="G1847" s="31">
        <f t="shared" si="5383"/>
        <v>534</v>
      </c>
      <c r="H1847" s="30">
        <f t="shared" si="5383"/>
        <v>3</v>
      </c>
      <c r="I1847" s="522">
        <f t="shared" ref="I1847" si="5384">IF(AND(G1847=N1847,G1847&gt;1),1,IF(G1847&gt;N1847,2,0))</f>
        <v>2</v>
      </c>
      <c r="J1847" s="2"/>
      <c r="K1847" s="529">
        <v>2</v>
      </c>
      <c r="L1847" s="530"/>
      <c r="M1847" s="26" t="s">
        <v>12</v>
      </c>
      <c r="N1847" s="31">
        <f t="shared" ref="N1847" si="5385">SUM(N1843:N1846)</f>
        <v>352</v>
      </c>
      <c r="O1847" s="31">
        <f t="shared" ref="O1847:R1847" si="5386">SUM(O1843:O1846)</f>
        <v>180</v>
      </c>
      <c r="P1847" s="31">
        <f t="shared" si="5386"/>
        <v>2</v>
      </c>
      <c r="Q1847" s="40">
        <f t="shared" si="5386"/>
        <v>532</v>
      </c>
      <c r="R1847" s="30">
        <f t="shared" si="5386"/>
        <v>1</v>
      </c>
      <c r="S1847" s="522">
        <f t="shared" ref="S1847" si="5387">IF(AND(Q1847=X1847,Q1847&gt;1),1,IF(Q1847&gt;X1847,2,0))</f>
        <v>2</v>
      </c>
      <c r="T1847" s="191"/>
    </row>
    <row r="1848" spans="1:25" ht="15.75" thickBot="1" x14ac:dyDescent="0.3">
      <c r="A1848" s="7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191"/>
    </row>
    <row r="1849" spans="1:25" ht="21" thickBot="1" x14ac:dyDescent="0.3">
      <c r="A1849" s="17"/>
      <c r="B1849" s="18"/>
      <c r="C1849" s="19" t="s">
        <v>15</v>
      </c>
      <c r="D1849" s="20">
        <f t="shared" ref="D1849:H1849" si="5388">D1842+D1847</f>
        <v>729</v>
      </c>
      <c r="E1849" s="21">
        <f t="shared" si="5388"/>
        <v>323</v>
      </c>
      <c r="F1849" s="21">
        <f t="shared" si="5388"/>
        <v>10</v>
      </c>
      <c r="G1849" s="22">
        <f t="shared" si="5388"/>
        <v>1052</v>
      </c>
      <c r="H1849" s="22">
        <f t="shared" si="5388"/>
        <v>7</v>
      </c>
      <c r="I1849" s="23">
        <f t="shared" ref="I1849" si="5389">I1841+I1846+J1849</f>
        <v>6</v>
      </c>
      <c r="J1849" s="206">
        <f t="shared" ref="J1849" si="5390">IF(AND(G1849=Q1849,G1849&gt;0.1),1,IF(G1849&gt;Q1849,2,0))</f>
        <v>2</v>
      </c>
      <c r="K1849" s="17"/>
      <c r="L1849" s="18"/>
      <c r="M1849" s="24" t="s">
        <v>15</v>
      </c>
      <c r="N1849" s="20">
        <f t="shared" ref="N1849:R1849" si="5391">N1842+N1847</f>
        <v>703</v>
      </c>
      <c r="O1849" s="21">
        <f t="shared" si="5391"/>
        <v>287</v>
      </c>
      <c r="P1849" s="21">
        <f t="shared" si="5391"/>
        <v>18</v>
      </c>
      <c r="Q1849" s="22">
        <f t="shared" si="5391"/>
        <v>990</v>
      </c>
      <c r="R1849" s="22">
        <f t="shared" si="5391"/>
        <v>1</v>
      </c>
      <c r="S1849" s="25">
        <f t="shared" ref="S1849" si="5392">S1841+S1846+T1849</f>
        <v>0</v>
      </c>
      <c r="T1849" s="206">
        <f t="shared" ref="T1849" si="5393">IF(AND(Q1849=G1849,Q1849&gt;0.1),1,IF(Q1849&gt;G1849,2,0))</f>
        <v>0</v>
      </c>
    </row>
    <row r="1850" spans="1:25" ht="15.75" thickBot="1" x14ac:dyDescent="0.3">
      <c r="A1850" s="7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191"/>
    </row>
    <row r="1851" spans="1:25" ht="21" thickBot="1" x14ac:dyDescent="0.3">
      <c r="A1851" s="109" t="s">
        <v>19</v>
      </c>
      <c r="B1851" s="9" t="s">
        <v>16</v>
      </c>
      <c r="C1851" s="515"/>
      <c r="D1851" s="515"/>
      <c r="E1851" s="515"/>
      <c r="F1851" s="10"/>
      <c r="G1851" s="516" t="s">
        <v>17</v>
      </c>
      <c r="H1851" s="516"/>
      <c r="I1851" s="23">
        <f t="shared" ref="I1851" si="5394">IF(AND(I1849=S1849,I1849&gt;0.1),1,IF(I1849&gt;S1849,2,0))</f>
        <v>2</v>
      </c>
      <c r="J1851" s="12"/>
      <c r="K1851" s="14" t="s">
        <v>19</v>
      </c>
      <c r="L1851" s="9" t="s">
        <v>20</v>
      </c>
      <c r="M1851" s="515"/>
      <c r="N1851" s="515"/>
      <c r="O1851" s="515"/>
      <c r="P1851" s="10"/>
      <c r="Q1851" s="516" t="s">
        <v>17</v>
      </c>
      <c r="R1851" s="516"/>
      <c r="S1851" s="23">
        <f t="shared" ref="S1851" si="5395">IF(AND(S1849=I1849,S1849&gt;0.1),1,IF(S1849&gt;I1849,2,0))</f>
        <v>0</v>
      </c>
      <c r="T1851" s="191"/>
    </row>
    <row r="1852" spans="1:25" ht="23.25" x14ac:dyDescent="0.35">
      <c r="A1852" s="6"/>
      <c r="B1852" s="523" t="s">
        <v>18</v>
      </c>
      <c r="C1852" s="523"/>
      <c r="D1852" s="524" t="s">
        <v>0</v>
      </c>
      <c r="E1852" s="524"/>
      <c r="F1852" s="524"/>
      <c r="G1852" s="524"/>
      <c r="H1852" s="524"/>
      <c r="I1852" s="524"/>
      <c r="J1852" s="94">
        <v>85</v>
      </c>
      <c r="K1852" s="190" t="s">
        <v>1</v>
      </c>
      <c r="L1852" s="525" t="s">
        <v>21</v>
      </c>
      <c r="M1852" s="525"/>
      <c r="N1852" s="525"/>
      <c r="O1852" s="526" t="s">
        <v>2</v>
      </c>
      <c r="P1852" s="526"/>
      <c r="Q1852" s="527">
        <v>43222</v>
      </c>
      <c r="R1852" s="528"/>
      <c r="S1852" s="528"/>
      <c r="T1852" s="191"/>
    </row>
    <row r="1853" spans="1:25" ht="24" thickBot="1" x14ac:dyDescent="0.3">
      <c r="A1853" s="7"/>
      <c r="B1853" s="16"/>
      <c r="C1853" s="16"/>
      <c r="D1853" s="15"/>
      <c r="E1853" s="15"/>
      <c r="F1853" s="15"/>
      <c r="G1853" s="15"/>
      <c r="H1853" s="15"/>
      <c r="I1853" s="15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191"/>
    </row>
    <row r="1854" spans="1:25" ht="18.75" thickBot="1" x14ac:dyDescent="0.3">
      <c r="A1854" s="1" t="s">
        <v>3</v>
      </c>
      <c r="B1854" s="535" t="s">
        <v>120</v>
      </c>
      <c r="C1854" s="535"/>
      <c r="D1854" s="535"/>
      <c r="E1854" s="535"/>
      <c r="F1854" s="535"/>
      <c r="G1854" s="535"/>
      <c r="H1854" s="535"/>
      <c r="I1854" s="536"/>
      <c r="J1854" s="537">
        <f t="shared" ref="J1854" si="5396">G1870-Q1870</f>
        <v>59</v>
      </c>
      <c r="K1854" s="11" t="s">
        <v>4</v>
      </c>
      <c r="L1854" s="535" t="s">
        <v>153</v>
      </c>
      <c r="M1854" s="535"/>
      <c r="N1854" s="535"/>
      <c r="O1854" s="535"/>
      <c r="P1854" s="535"/>
      <c r="Q1854" s="535"/>
      <c r="R1854" s="535"/>
      <c r="S1854" s="536"/>
      <c r="T1854" s="191"/>
    </row>
    <row r="1855" spans="1:25" ht="15.75" thickBot="1" x14ac:dyDescent="0.3">
      <c r="A1855" s="7"/>
      <c r="B1855" s="2"/>
      <c r="C1855" s="2"/>
      <c r="D1855" s="2"/>
      <c r="E1855" s="2"/>
      <c r="F1855" s="2"/>
      <c r="G1855" s="2"/>
      <c r="H1855" s="2"/>
      <c r="I1855" s="2"/>
      <c r="J1855" s="538"/>
      <c r="K1855" s="2"/>
      <c r="L1855" s="2"/>
      <c r="M1855" s="2"/>
      <c r="N1855" s="2"/>
      <c r="O1855" s="2"/>
      <c r="P1855" s="2"/>
      <c r="Q1855" s="2"/>
      <c r="R1855" s="2"/>
      <c r="S1855" s="2"/>
      <c r="T1855" s="191"/>
    </row>
    <row r="1856" spans="1:25" x14ac:dyDescent="0.25">
      <c r="A1856" s="540" t="s">
        <v>5</v>
      </c>
      <c r="B1856" s="541"/>
      <c r="C1856" s="542" t="s">
        <v>6</v>
      </c>
      <c r="D1856" s="544" t="s">
        <v>7</v>
      </c>
      <c r="E1856" s="545"/>
      <c r="F1856" s="545"/>
      <c r="G1856" s="546"/>
      <c r="H1856" s="544" t="s">
        <v>8</v>
      </c>
      <c r="I1856" s="546"/>
      <c r="J1856" s="538"/>
      <c r="K1856" s="540" t="s">
        <v>5</v>
      </c>
      <c r="L1856" s="541"/>
      <c r="M1856" s="542" t="s">
        <v>6</v>
      </c>
      <c r="N1856" s="544" t="s">
        <v>7</v>
      </c>
      <c r="O1856" s="545"/>
      <c r="P1856" s="545"/>
      <c r="Q1856" s="546"/>
      <c r="R1856" s="544" t="s">
        <v>8</v>
      </c>
      <c r="S1856" s="546"/>
      <c r="T1856" s="191"/>
    </row>
    <row r="1857" spans="1:25" ht="15.75" thickBot="1" x14ac:dyDescent="0.3">
      <c r="A1857" s="547"/>
      <c r="B1857" s="548"/>
      <c r="C1857" s="543"/>
      <c r="D1857" s="110" t="s">
        <v>9</v>
      </c>
      <c r="E1857" s="111" t="s">
        <v>10</v>
      </c>
      <c r="F1857" s="111" t="s">
        <v>11</v>
      </c>
      <c r="G1857" s="112" t="s">
        <v>12</v>
      </c>
      <c r="H1857" s="113" t="s">
        <v>13</v>
      </c>
      <c r="I1857" s="114" t="s">
        <v>14</v>
      </c>
      <c r="J1857" s="539"/>
      <c r="K1857" s="547"/>
      <c r="L1857" s="548"/>
      <c r="M1857" s="543"/>
      <c r="N1857" s="110" t="s">
        <v>9</v>
      </c>
      <c r="O1857" s="111" t="s">
        <v>10</v>
      </c>
      <c r="P1857" s="111" t="s">
        <v>11</v>
      </c>
      <c r="Q1857" s="112" t="s">
        <v>12</v>
      </c>
      <c r="R1857" s="113" t="s">
        <v>13</v>
      </c>
      <c r="S1857" s="114" t="s">
        <v>14</v>
      </c>
      <c r="T1857" s="191"/>
    </row>
    <row r="1858" spans="1:25" ht="15.75" thickBot="1" x14ac:dyDescent="0.3">
      <c r="A1858" s="7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191"/>
    </row>
    <row r="1859" spans="1:25" x14ac:dyDescent="0.25">
      <c r="A1859" s="531" t="s">
        <v>208</v>
      </c>
      <c r="B1859" s="532"/>
      <c r="C1859" s="3">
        <v>1</v>
      </c>
      <c r="D1859" s="193">
        <v>98</v>
      </c>
      <c r="E1859" s="194">
        <v>44</v>
      </c>
      <c r="F1859" s="194">
        <v>2</v>
      </c>
      <c r="G1859" s="32">
        <f t="shared" ref="G1859:G1862" si="5397">D1859+E1859</f>
        <v>142</v>
      </c>
      <c r="H1859" s="33">
        <f t="shared" ref="H1859:H1862" si="5398">IF(AND(G1859=Q1859,G1859&gt;1),0.5,IF(G1859&gt;Q1859,1,0))</f>
        <v>1</v>
      </c>
      <c r="I1859" s="8"/>
      <c r="J1859" s="2"/>
      <c r="K1859" s="531" t="s">
        <v>226</v>
      </c>
      <c r="L1859" s="532"/>
      <c r="M1859" s="3">
        <v>1</v>
      </c>
      <c r="N1859" s="193">
        <v>86</v>
      </c>
      <c r="O1859" s="194">
        <v>52</v>
      </c>
      <c r="P1859" s="194">
        <v>0</v>
      </c>
      <c r="Q1859" s="32">
        <f t="shared" ref="Q1859" si="5399">SUM(N1859:O1859)</f>
        <v>138</v>
      </c>
      <c r="R1859" s="33">
        <f t="shared" ref="R1859:R1862" si="5400">IF(AND(Q1859=G1859,Q1859&gt;1),0.5,IF(Q1859&gt;G1859,1,0))</f>
        <v>0</v>
      </c>
      <c r="S1859" s="8"/>
      <c r="U1859" s="195" t="s">
        <v>124</v>
      </c>
      <c r="V1859" s="195">
        <f t="shared" ref="V1859" si="5401">G1859</f>
        <v>142</v>
      </c>
      <c r="W1859" s="195">
        <f t="shared" ref="W1859" si="5402">G1860</f>
        <v>114</v>
      </c>
      <c r="X1859" s="195">
        <f t="shared" ref="X1859" si="5403">G1861</f>
        <v>130</v>
      </c>
      <c r="Y1859" s="195">
        <f t="shared" ref="Y1859" si="5404">G1862</f>
        <v>125</v>
      </c>
    </row>
    <row r="1860" spans="1:25" x14ac:dyDescent="0.25">
      <c r="A1860" s="533"/>
      <c r="B1860" s="534"/>
      <c r="C1860" s="4">
        <v>2</v>
      </c>
      <c r="D1860" s="196">
        <v>88</v>
      </c>
      <c r="E1860" s="197">
        <v>26</v>
      </c>
      <c r="F1860" s="197">
        <v>4</v>
      </c>
      <c r="G1860" s="34">
        <f t="shared" si="5397"/>
        <v>114</v>
      </c>
      <c r="H1860" s="35">
        <f t="shared" si="5398"/>
        <v>0</v>
      </c>
      <c r="I1860" s="8"/>
      <c r="J1860" s="2"/>
      <c r="K1860" s="533"/>
      <c r="L1860" s="534"/>
      <c r="M1860" s="4">
        <v>2</v>
      </c>
      <c r="N1860" s="196">
        <v>88</v>
      </c>
      <c r="O1860" s="197">
        <v>30</v>
      </c>
      <c r="P1860" s="197">
        <v>3</v>
      </c>
      <c r="Q1860" s="34">
        <f t="shared" ref="Q1860:Q1862" si="5405">SUM(N1860:O1860)</f>
        <v>118</v>
      </c>
      <c r="R1860" s="35">
        <f t="shared" si="5400"/>
        <v>1</v>
      </c>
      <c r="S1860" s="8"/>
      <c r="U1860" s="195" t="s">
        <v>125</v>
      </c>
      <c r="V1860" s="195">
        <f t="shared" ref="V1860" si="5406">G1864</f>
        <v>130</v>
      </c>
      <c r="W1860" s="195">
        <f t="shared" ref="W1860" si="5407">G1865</f>
        <v>120</v>
      </c>
      <c r="X1860" s="195">
        <f t="shared" ref="X1860" si="5408">G1866</f>
        <v>142</v>
      </c>
      <c r="Y1860" s="195">
        <f t="shared" ref="Y1860" si="5409">G1867</f>
        <v>130</v>
      </c>
    </row>
    <row r="1861" spans="1:25" ht="15.75" thickBot="1" x14ac:dyDescent="0.3">
      <c r="A1861" s="517" t="s">
        <v>209</v>
      </c>
      <c r="B1861" s="518"/>
      <c r="C1861" s="4">
        <v>3</v>
      </c>
      <c r="D1861" s="196">
        <v>94</v>
      </c>
      <c r="E1861" s="197">
        <v>36</v>
      </c>
      <c r="F1861" s="197">
        <v>2</v>
      </c>
      <c r="G1861" s="34">
        <f t="shared" si="5397"/>
        <v>130</v>
      </c>
      <c r="H1861" s="35">
        <f t="shared" si="5398"/>
        <v>1</v>
      </c>
      <c r="I1861" s="13">
        <f t="shared" ref="I1861" si="5410">H1863*1000+G1863</f>
        <v>3511</v>
      </c>
      <c r="J1861" s="2"/>
      <c r="K1861" s="517" t="s">
        <v>227</v>
      </c>
      <c r="L1861" s="518"/>
      <c r="M1861" s="4">
        <v>3</v>
      </c>
      <c r="N1861" s="196">
        <v>90</v>
      </c>
      <c r="O1861" s="197">
        <v>25</v>
      </c>
      <c r="P1861" s="197">
        <v>4</v>
      </c>
      <c r="Q1861" s="34">
        <f t="shared" si="5405"/>
        <v>115</v>
      </c>
      <c r="R1861" s="35">
        <f t="shared" si="5400"/>
        <v>0</v>
      </c>
      <c r="S1861" s="13">
        <f t="shared" ref="S1861" si="5411">R1863*1000+Q1863</f>
        <v>1488</v>
      </c>
      <c r="T1861" s="191"/>
      <c r="U1861" s="195" t="s">
        <v>126</v>
      </c>
      <c r="V1861" s="195">
        <f t="shared" ref="V1861" si="5412">Q1859</f>
        <v>138</v>
      </c>
      <c r="W1861" s="195">
        <f t="shared" ref="W1861" si="5413">Q1860</f>
        <v>118</v>
      </c>
      <c r="X1861" s="195">
        <f t="shared" ref="X1861" si="5414">Q1861</f>
        <v>115</v>
      </c>
      <c r="Y1861" s="195">
        <f t="shared" ref="Y1861" si="5415">Q1862</f>
        <v>117</v>
      </c>
    </row>
    <row r="1862" spans="1:25" x14ac:dyDescent="0.25">
      <c r="A1862" s="519"/>
      <c r="B1862" s="520"/>
      <c r="C1862" s="5">
        <v>4</v>
      </c>
      <c r="D1862" s="198">
        <v>92</v>
      </c>
      <c r="E1862" s="199">
        <v>33</v>
      </c>
      <c r="F1862" s="199">
        <v>1</v>
      </c>
      <c r="G1862" s="36">
        <f t="shared" si="5397"/>
        <v>125</v>
      </c>
      <c r="H1862" s="35">
        <f t="shared" si="5398"/>
        <v>1</v>
      </c>
      <c r="I1862" s="521">
        <f t="shared" ref="I1862" si="5416">IF(AND(I1861=S1861,I1861&gt;0.1),1,IF(I1861&gt;S1861,2,0))</f>
        <v>2</v>
      </c>
      <c r="J1862" s="2"/>
      <c r="K1862" s="519"/>
      <c r="L1862" s="520"/>
      <c r="M1862" s="5">
        <v>4</v>
      </c>
      <c r="N1862" s="198">
        <v>84</v>
      </c>
      <c r="O1862" s="199">
        <v>33</v>
      </c>
      <c r="P1862" s="199">
        <v>6</v>
      </c>
      <c r="Q1862" s="34">
        <f t="shared" si="5405"/>
        <v>117</v>
      </c>
      <c r="R1862" s="39">
        <f t="shared" si="5400"/>
        <v>0</v>
      </c>
      <c r="S1862" s="521">
        <f t="shared" ref="S1862" si="5417">IF(AND(S1861=I1861,S1861&gt;0.1),1,IF(S1861&gt;I1861,2,0))</f>
        <v>0</v>
      </c>
      <c r="T1862" s="191"/>
      <c r="U1862" s="195" t="s">
        <v>127</v>
      </c>
      <c r="V1862" s="195">
        <f t="shared" ref="V1862" si="5418">Q1864</f>
        <v>129</v>
      </c>
      <c r="W1862" s="195">
        <f t="shared" ref="W1862" si="5419">Q1865</f>
        <v>106</v>
      </c>
      <c r="X1862" s="195">
        <f t="shared" ref="X1862" si="5420">Q1866</f>
        <v>130</v>
      </c>
      <c r="Y1862" s="195">
        <f t="shared" ref="Y1862" si="5421">Q1867</f>
        <v>121</v>
      </c>
    </row>
    <row r="1863" spans="1:25" ht="16.5" thickBot="1" x14ac:dyDescent="0.3">
      <c r="A1863" s="529">
        <v>1</v>
      </c>
      <c r="B1863" s="530"/>
      <c r="C1863" s="26" t="s">
        <v>12</v>
      </c>
      <c r="D1863" s="122">
        <f t="shared" ref="D1863" si="5422">D1859+D1860+D1861+D1862</f>
        <v>372</v>
      </c>
      <c r="E1863" s="28">
        <f t="shared" ref="E1863:H1863" si="5423">SUM(E1859:E1862)</f>
        <v>139</v>
      </c>
      <c r="F1863" s="28">
        <f t="shared" si="5423"/>
        <v>9</v>
      </c>
      <c r="G1863" s="29">
        <f t="shared" si="5423"/>
        <v>511</v>
      </c>
      <c r="H1863" s="30">
        <f t="shared" si="5423"/>
        <v>3</v>
      </c>
      <c r="I1863" s="522">
        <f t="shared" ref="I1863" si="5424">IF(AND(G1863=N1863,G1863&gt;1),1,IF(G1863&gt;N1863,2,0))</f>
        <v>2</v>
      </c>
      <c r="J1863" s="2"/>
      <c r="K1863" s="529">
        <v>1</v>
      </c>
      <c r="L1863" s="530"/>
      <c r="M1863" s="26" t="s">
        <v>12</v>
      </c>
      <c r="N1863" s="31">
        <f t="shared" ref="N1863" si="5425">SUM(N1859:N1862)</f>
        <v>348</v>
      </c>
      <c r="O1863" s="31">
        <f t="shared" ref="O1863:R1863" si="5426">SUM(O1859:O1862)</f>
        <v>140</v>
      </c>
      <c r="P1863" s="31">
        <f t="shared" si="5426"/>
        <v>13</v>
      </c>
      <c r="Q1863" s="31">
        <f t="shared" si="5426"/>
        <v>488</v>
      </c>
      <c r="R1863" s="30">
        <f t="shared" si="5426"/>
        <v>1</v>
      </c>
      <c r="S1863" s="522">
        <f t="shared" ref="S1863" si="5427">IF(AND(Q1863=J1863,Q1863&gt;1),1,IF(Q1863&gt;J1863,2,0))</f>
        <v>2</v>
      </c>
      <c r="T1863" s="191"/>
    </row>
    <row r="1864" spans="1:25" x14ac:dyDescent="0.25">
      <c r="A1864" s="531" t="s">
        <v>210</v>
      </c>
      <c r="B1864" s="532"/>
      <c r="C1864" s="3">
        <v>1</v>
      </c>
      <c r="D1864" s="193">
        <v>86</v>
      </c>
      <c r="E1864" s="194">
        <v>44</v>
      </c>
      <c r="F1864" s="194">
        <v>0</v>
      </c>
      <c r="G1864" s="37">
        <f t="shared" ref="G1864" si="5428">SUM(D1864:E1864)</f>
        <v>130</v>
      </c>
      <c r="H1864" s="33">
        <f t="shared" ref="H1864:H1867" si="5429">IF(AND(G1864=Q1864,G1864&gt;1),0.5,IF(G1864&gt;Q1864,1,0))</f>
        <v>1</v>
      </c>
      <c r="I1864" s="8"/>
      <c r="J1864" s="2"/>
      <c r="K1864" s="531" t="s">
        <v>224</v>
      </c>
      <c r="L1864" s="532"/>
      <c r="M1864" s="3">
        <v>1</v>
      </c>
      <c r="N1864" s="193">
        <v>93</v>
      </c>
      <c r="O1864" s="194">
        <v>36</v>
      </c>
      <c r="P1864" s="194">
        <v>0</v>
      </c>
      <c r="Q1864" s="32">
        <f t="shared" ref="Q1864:Q1867" si="5430">N1864+O1864</f>
        <v>129</v>
      </c>
      <c r="R1864" s="33">
        <f t="shared" ref="R1864:R1867" si="5431">IF(AND(Q1864=G1864,Q1864&gt;1),0.5,IF(Q1864&gt;G1864,1,0))</f>
        <v>0</v>
      </c>
      <c r="S1864" s="8"/>
      <c r="T1864" s="191"/>
      <c r="U1864" s="200" t="s">
        <v>92</v>
      </c>
      <c r="V1864" s="201" t="s">
        <v>93</v>
      </c>
      <c r="W1864" s="200" t="s">
        <v>93</v>
      </c>
      <c r="X1864" s="201" t="s">
        <v>92</v>
      </c>
    </row>
    <row r="1865" spans="1:25" x14ac:dyDescent="0.25">
      <c r="A1865" s="533"/>
      <c r="B1865" s="534"/>
      <c r="C1865" s="4">
        <v>2</v>
      </c>
      <c r="D1865" s="196">
        <v>87</v>
      </c>
      <c r="E1865" s="197">
        <v>33</v>
      </c>
      <c r="F1865" s="197">
        <v>4</v>
      </c>
      <c r="G1865" s="34">
        <f t="shared" ref="G1865:G1867" si="5432">SUM(D1865:E1865)</f>
        <v>120</v>
      </c>
      <c r="H1865" s="35">
        <f t="shared" si="5429"/>
        <v>1</v>
      </c>
      <c r="I1865" s="8"/>
      <c r="J1865" s="2"/>
      <c r="K1865" s="533"/>
      <c r="L1865" s="534"/>
      <c r="M1865" s="4">
        <v>2</v>
      </c>
      <c r="N1865" s="196">
        <v>79</v>
      </c>
      <c r="O1865" s="197">
        <v>27</v>
      </c>
      <c r="P1865" s="197">
        <v>2</v>
      </c>
      <c r="Q1865" s="34">
        <f t="shared" si="5430"/>
        <v>106</v>
      </c>
      <c r="R1865" s="35">
        <f t="shared" si="5431"/>
        <v>0</v>
      </c>
      <c r="S1865" s="8"/>
      <c r="T1865" s="191"/>
      <c r="U1865" s="202">
        <f t="shared" ref="U1865" si="5433">I1870</f>
        <v>6</v>
      </c>
      <c r="V1865" s="203">
        <f t="shared" ref="V1865" si="5434">S1870</f>
        <v>0</v>
      </c>
      <c r="W1865" s="202">
        <f t="shared" ref="W1865" si="5435">S1870</f>
        <v>0</v>
      </c>
      <c r="X1865" s="203">
        <f t="shared" ref="X1865" si="5436">I1870</f>
        <v>6</v>
      </c>
    </row>
    <row r="1866" spans="1:25" ht="15.75" thickBot="1" x14ac:dyDescent="0.3">
      <c r="A1866" s="517" t="s">
        <v>211</v>
      </c>
      <c r="B1866" s="518"/>
      <c r="C1866" s="4">
        <v>3</v>
      </c>
      <c r="D1866" s="196">
        <v>92</v>
      </c>
      <c r="E1866" s="197">
        <v>50</v>
      </c>
      <c r="F1866" s="197">
        <v>1</v>
      </c>
      <c r="G1866" s="34">
        <f t="shared" si="5432"/>
        <v>142</v>
      </c>
      <c r="H1866" s="35">
        <f t="shared" si="5429"/>
        <v>1</v>
      </c>
      <c r="I1866" s="13">
        <f t="shared" ref="I1866" si="5437">H1868*1000+G1868</f>
        <v>4522</v>
      </c>
      <c r="J1866" s="2"/>
      <c r="K1866" s="517" t="s">
        <v>244</v>
      </c>
      <c r="L1866" s="518"/>
      <c r="M1866" s="4">
        <v>3</v>
      </c>
      <c r="N1866" s="196">
        <v>85</v>
      </c>
      <c r="O1866" s="197">
        <v>45</v>
      </c>
      <c r="P1866" s="197">
        <v>2</v>
      </c>
      <c r="Q1866" s="34">
        <f t="shared" si="5430"/>
        <v>130</v>
      </c>
      <c r="R1866" s="35">
        <f t="shared" si="5431"/>
        <v>0</v>
      </c>
      <c r="S1866" s="13">
        <f t="shared" ref="S1866" si="5438">R1868*1000+Q1868</f>
        <v>486</v>
      </c>
      <c r="T1866" s="191"/>
      <c r="U1866" s="202">
        <f t="shared" ref="U1866" si="5439">H1870</f>
        <v>7</v>
      </c>
      <c r="V1866" s="203">
        <f t="shared" ref="V1866" si="5440">R1870</f>
        <v>1</v>
      </c>
      <c r="W1866" s="202">
        <f t="shared" ref="W1866" si="5441">R1870</f>
        <v>1</v>
      </c>
      <c r="X1866" s="203">
        <f t="shared" ref="X1866" si="5442">H1870</f>
        <v>7</v>
      </c>
    </row>
    <row r="1867" spans="1:25" x14ac:dyDescent="0.25">
      <c r="A1867" s="519"/>
      <c r="B1867" s="520"/>
      <c r="C1867" s="5">
        <v>4</v>
      </c>
      <c r="D1867" s="198">
        <v>86</v>
      </c>
      <c r="E1867" s="199">
        <v>44</v>
      </c>
      <c r="F1867" s="199">
        <v>0</v>
      </c>
      <c r="G1867" s="38">
        <f t="shared" si="5432"/>
        <v>130</v>
      </c>
      <c r="H1867" s="35">
        <f t="shared" si="5429"/>
        <v>1</v>
      </c>
      <c r="I1867" s="521">
        <f t="shared" ref="I1867" si="5443">IF(AND(I1866=S1866,I1866&gt;0.1),1,IF(I1866&gt;S1866,2,0))</f>
        <v>2</v>
      </c>
      <c r="J1867" s="2"/>
      <c r="K1867" s="519"/>
      <c r="L1867" s="520"/>
      <c r="M1867" s="5">
        <v>4</v>
      </c>
      <c r="N1867" s="198">
        <v>87</v>
      </c>
      <c r="O1867" s="199">
        <v>34</v>
      </c>
      <c r="P1867" s="199">
        <v>3</v>
      </c>
      <c r="Q1867" s="34">
        <f t="shared" si="5430"/>
        <v>121</v>
      </c>
      <c r="R1867" s="39">
        <f t="shared" si="5431"/>
        <v>0</v>
      </c>
      <c r="S1867" s="521">
        <f t="shared" ref="S1867" si="5444">IF(AND(S1866=I1866,S1866&gt;0.1),1,IF(S1866&gt;I1866,2,0))</f>
        <v>0</v>
      </c>
      <c r="T1867" s="191"/>
      <c r="U1867" s="204">
        <f t="shared" ref="U1867" si="5445">G1870</f>
        <v>1033</v>
      </c>
      <c r="V1867" s="205">
        <f t="shared" ref="V1867" si="5446">Q1870</f>
        <v>974</v>
      </c>
      <c r="W1867" s="204">
        <f t="shared" ref="W1867" si="5447">Q1870</f>
        <v>974</v>
      </c>
      <c r="X1867" s="205">
        <f t="shared" ref="X1867" si="5448">G1870</f>
        <v>1033</v>
      </c>
    </row>
    <row r="1868" spans="1:25" ht="16.5" thickBot="1" x14ac:dyDescent="0.3">
      <c r="A1868" s="529">
        <v>2</v>
      </c>
      <c r="B1868" s="530"/>
      <c r="C1868" s="26" t="s">
        <v>12</v>
      </c>
      <c r="D1868" s="31">
        <f t="shared" ref="D1868" si="5449">SUM(D1864:D1867)</f>
        <v>351</v>
      </c>
      <c r="E1868" s="31">
        <f t="shared" ref="E1868:H1868" si="5450">SUM(E1864:E1867)</f>
        <v>171</v>
      </c>
      <c r="F1868" s="31">
        <f t="shared" si="5450"/>
        <v>5</v>
      </c>
      <c r="G1868" s="31">
        <f t="shared" si="5450"/>
        <v>522</v>
      </c>
      <c r="H1868" s="30">
        <f t="shared" si="5450"/>
        <v>4</v>
      </c>
      <c r="I1868" s="522">
        <f t="shared" ref="I1868" si="5451">IF(AND(G1868=N1868,G1868&gt;1),1,IF(G1868&gt;N1868,2,0))</f>
        <v>2</v>
      </c>
      <c r="J1868" s="2"/>
      <c r="K1868" s="529">
        <v>2</v>
      </c>
      <c r="L1868" s="530"/>
      <c r="M1868" s="26" t="s">
        <v>12</v>
      </c>
      <c r="N1868" s="31">
        <f t="shared" ref="N1868" si="5452">SUM(N1864:N1867)</f>
        <v>344</v>
      </c>
      <c r="O1868" s="31">
        <f t="shared" ref="O1868:R1868" si="5453">SUM(O1864:O1867)</f>
        <v>142</v>
      </c>
      <c r="P1868" s="31">
        <f t="shared" si="5453"/>
        <v>7</v>
      </c>
      <c r="Q1868" s="40">
        <f t="shared" si="5453"/>
        <v>486</v>
      </c>
      <c r="R1868" s="30">
        <f t="shared" si="5453"/>
        <v>0</v>
      </c>
      <c r="S1868" s="522">
        <f t="shared" ref="S1868" si="5454">IF(AND(Q1868=X1868,Q1868&gt;1),1,IF(Q1868&gt;X1868,2,0))</f>
        <v>2</v>
      </c>
      <c r="T1868" s="191"/>
    </row>
    <row r="1869" spans="1:25" ht="15.75" thickBot="1" x14ac:dyDescent="0.3">
      <c r="A1869" s="7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191"/>
    </row>
    <row r="1870" spans="1:25" ht="21" thickBot="1" x14ac:dyDescent="0.3">
      <c r="A1870" s="17"/>
      <c r="B1870" s="18"/>
      <c r="C1870" s="19" t="s">
        <v>15</v>
      </c>
      <c r="D1870" s="20">
        <f t="shared" ref="D1870:H1870" si="5455">D1863+D1868</f>
        <v>723</v>
      </c>
      <c r="E1870" s="21">
        <f t="shared" si="5455"/>
        <v>310</v>
      </c>
      <c r="F1870" s="21">
        <f t="shared" si="5455"/>
        <v>14</v>
      </c>
      <c r="G1870" s="22">
        <f t="shared" si="5455"/>
        <v>1033</v>
      </c>
      <c r="H1870" s="22">
        <f t="shared" si="5455"/>
        <v>7</v>
      </c>
      <c r="I1870" s="23">
        <f t="shared" ref="I1870" si="5456">I1862+I1867+J1870</f>
        <v>6</v>
      </c>
      <c r="J1870" s="206">
        <f t="shared" ref="J1870" si="5457">IF(AND(G1870=Q1870,G1870&gt;0.1),1,IF(G1870&gt;Q1870,2,0))</f>
        <v>2</v>
      </c>
      <c r="K1870" s="17"/>
      <c r="L1870" s="18"/>
      <c r="M1870" s="24" t="s">
        <v>15</v>
      </c>
      <c r="N1870" s="20">
        <f t="shared" ref="N1870:R1870" si="5458">N1863+N1868</f>
        <v>692</v>
      </c>
      <c r="O1870" s="21">
        <f t="shared" si="5458"/>
        <v>282</v>
      </c>
      <c r="P1870" s="21">
        <f t="shared" si="5458"/>
        <v>20</v>
      </c>
      <c r="Q1870" s="22">
        <f t="shared" si="5458"/>
        <v>974</v>
      </c>
      <c r="R1870" s="22">
        <f t="shared" si="5458"/>
        <v>1</v>
      </c>
      <c r="S1870" s="25">
        <f t="shared" ref="S1870" si="5459">S1862+S1867+T1870</f>
        <v>0</v>
      </c>
      <c r="T1870" s="206">
        <f t="shared" ref="T1870" si="5460">IF(AND(Q1870=G1870,Q1870&gt;0.1),1,IF(Q1870&gt;G1870,2,0))</f>
        <v>0</v>
      </c>
    </row>
    <row r="1871" spans="1:25" ht="15.75" thickBot="1" x14ac:dyDescent="0.3">
      <c r="A1871" s="7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191"/>
    </row>
    <row r="1872" spans="1:25" ht="21" thickBot="1" x14ac:dyDescent="0.3">
      <c r="A1872" s="109" t="s">
        <v>19</v>
      </c>
      <c r="B1872" s="9" t="s">
        <v>16</v>
      </c>
      <c r="C1872" s="515"/>
      <c r="D1872" s="515"/>
      <c r="E1872" s="515"/>
      <c r="F1872" s="10"/>
      <c r="G1872" s="516" t="s">
        <v>17</v>
      </c>
      <c r="H1872" s="516"/>
      <c r="I1872" s="23">
        <f t="shared" ref="I1872" si="5461">IF(AND(I1870=S1870,I1870&gt;0.1),1,IF(I1870&gt;S1870,2,0))</f>
        <v>2</v>
      </c>
      <c r="J1872" s="12"/>
      <c r="K1872" s="14" t="s">
        <v>19</v>
      </c>
      <c r="L1872" s="9" t="s">
        <v>20</v>
      </c>
      <c r="M1872" s="515"/>
      <c r="N1872" s="515"/>
      <c r="O1872" s="515"/>
      <c r="P1872" s="10"/>
      <c r="Q1872" s="516" t="s">
        <v>17</v>
      </c>
      <c r="R1872" s="516"/>
      <c r="S1872" s="23">
        <f t="shared" ref="S1872" si="5462">IF(AND(S1870=I1870,S1870&gt;0.1),1,IF(S1870&gt;I1870,2,0))</f>
        <v>0</v>
      </c>
      <c r="T1872" s="191"/>
    </row>
    <row r="1874" spans="1:25" ht="15.75" thickBot="1" x14ac:dyDescent="0.3"/>
    <row r="1875" spans="1:25" ht="23.25" x14ac:dyDescent="0.35">
      <c r="A1875" s="6"/>
      <c r="B1875" s="523" t="s">
        <v>18</v>
      </c>
      <c r="C1875" s="523"/>
      <c r="D1875" s="524" t="s">
        <v>0</v>
      </c>
      <c r="E1875" s="524"/>
      <c r="F1875" s="524"/>
      <c r="G1875" s="524"/>
      <c r="H1875" s="524"/>
      <c r="I1875" s="524"/>
      <c r="J1875" s="94">
        <v>86</v>
      </c>
      <c r="K1875" s="190" t="s">
        <v>1</v>
      </c>
      <c r="L1875" s="525" t="s">
        <v>21</v>
      </c>
      <c r="M1875" s="525"/>
      <c r="N1875" s="525"/>
      <c r="O1875" s="526" t="s">
        <v>2</v>
      </c>
      <c r="P1875" s="526"/>
      <c r="Q1875" s="527">
        <v>43355</v>
      </c>
      <c r="R1875" s="528"/>
      <c r="S1875" s="528"/>
      <c r="T1875" s="191"/>
    </row>
    <row r="1876" spans="1:25" ht="24" thickBot="1" x14ac:dyDescent="0.3">
      <c r="A1876" s="7"/>
      <c r="B1876" s="16"/>
      <c r="C1876" s="16"/>
      <c r="D1876" s="15"/>
      <c r="E1876" s="15"/>
      <c r="F1876" s="15"/>
      <c r="G1876" s="15"/>
      <c r="H1876" s="15"/>
      <c r="I1876" s="15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191"/>
    </row>
    <row r="1877" spans="1:25" ht="18.75" thickBot="1" x14ac:dyDescent="0.3">
      <c r="A1877" s="1" t="s">
        <v>3</v>
      </c>
      <c r="B1877" s="535" t="s">
        <v>143</v>
      </c>
      <c r="C1877" s="535"/>
      <c r="D1877" s="535"/>
      <c r="E1877" s="535"/>
      <c r="F1877" s="535"/>
      <c r="G1877" s="535"/>
      <c r="H1877" s="535"/>
      <c r="I1877" s="536"/>
      <c r="J1877" s="537">
        <f t="shared" ref="J1877" si="5463">G1893-Q1893</f>
        <v>-30</v>
      </c>
      <c r="K1877" s="11" t="s">
        <v>4</v>
      </c>
      <c r="L1877" s="535" t="s">
        <v>187</v>
      </c>
      <c r="M1877" s="535"/>
      <c r="N1877" s="535"/>
      <c r="O1877" s="535"/>
      <c r="P1877" s="535"/>
      <c r="Q1877" s="535"/>
      <c r="R1877" s="535"/>
      <c r="S1877" s="536"/>
      <c r="T1877" s="191"/>
    </row>
    <row r="1878" spans="1:25" ht="15.75" thickBot="1" x14ac:dyDescent="0.3">
      <c r="A1878" s="7"/>
      <c r="B1878" s="2"/>
      <c r="C1878" s="2"/>
      <c r="D1878" s="2"/>
      <c r="E1878" s="2"/>
      <c r="F1878" s="2"/>
      <c r="G1878" s="2"/>
      <c r="H1878" s="2"/>
      <c r="I1878" s="2"/>
      <c r="J1878" s="538"/>
      <c r="K1878" s="2"/>
      <c r="L1878" s="2"/>
      <c r="M1878" s="2"/>
      <c r="N1878" s="2"/>
      <c r="O1878" s="2"/>
      <c r="P1878" s="2"/>
      <c r="Q1878" s="2"/>
      <c r="R1878" s="2"/>
      <c r="S1878" s="2"/>
      <c r="T1878" s="191"/>
    </row>
    <row r="1879" spans="1:25" x14ac:dyDescent="0.25">
      <c r="A1879" s="540" t="s">
        <v>5</v>
      </c>
      <c r="B1879" s="541"/>
      <c r="C1879" s="542" t="s">
        <v>6</v>
      </c>
      <c r="D1879" s="544" t="s">
        <v>7</v>
      </c>
      <c r="E1879" s="545"/>
      <c r="F1879" s="545"/>
      <c r="G1879" s="546"/>
      <c r="H1879" s="544" t="s">
        <v>8</v>
      </c>
      <c r="I1879" s="546"/>
      <c r="J1879" s="538"/>
      <c r="K1879" s="540" t="s">
        <v>5</v>
      </c>
      <c r="L1879" s="541"/>
      <c r="M1879" s="542" t="s">
        <v>6</v>
      </c>
      <c r="N1879" s="544" t="s">
        <v>7</v>
      </c>
      <c r="O1879" s="545"/>
      <c r="P1879" s="545"/>
      <c r="Q1879" s="546"/>
      <c r="R1879" s="544" t="s">
        <v>8</v>
      </c>
      <c r="S1879" s="546"/>
      <c r="T1879" s="191"/>
    </row>
    <row r="1880" spans="1:25" ht="15.75" thickBot="1" x14ac:dyDescent="0.3">
      <c r="A1880" s="547"/>
      <c r="B1880" s="548"/>
      <c r="C1880" s="543"/>
      <c r="D1880" s="110" t="s">
        <v>9</v>
      </c>
      <c r="E1880" s="111" t="s">
        <v>10</v>
      </c>
      <c r="F1880" s="111" t="s">
        <v>11</v>
      </c>
      <c r="G1880" s="112" t="s">
        <v>12</v>
      </c>
      <c r="H1880" s="113" t="s">
        <v>13</v>
      </c>
      <c r="I1880" s="114" t="s">
        <v>14</v>
      </c>
      <c r="J1880" s="539"/>
      <c r="K1880" s="547"/>
      <c r="L1880" s="548"/>
      <c r="M1880" s="543"/>
      <c r="N1880" s="110" t="s">
        <v>9</v>
      </c>
      <c r="O1880" s="111" t="s">
        <v>10</v>
      </c>
      <c r="P1880" s="111" t="s">
        <v>11</v>
      </c>
      <c r="Q1880" s="112" t="s">
        <v>12</v>
      </c>
      <c r="R1880" s="113" t="s">
        <v>13</v>
      </c>
      <c r="S1880" s="114" t="s">
        <v>14</v>
      </c>
      <c r="T1880" s="191"/>
    </row>
    <row r="1881" spans="1:25" ht="15.75" thickBot="1" x14ac:dyDescent="0.3">
      <c r="A1881" s="7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191"/>
    </row>
    <row r="1882" spans="1:25" x14ac:dyDescent="0.25">
      <c r="A1882" s="531" t="s">
        <v>212</v>
      </c>
      <c r="B1882" s="532"/>
      <c r="C1882" s="3"/>
      <c r="D1882" s="193">
        <v>77</v>
      </c>
      <c r="E1882" s="194">
        <v>23</v>
      </c>
      <c r="F1882" s="194">
        <v>5</v>
      </c>
      <c r="G1882" s="32">
        <f t="shared" ref="G1882:G1885" si="5464">D1882+E1882</f>
        <v>100</v>
      </c>
      <c r="H1882" s="33">
        <f t="shared" ref="H1882:H1885" si="5465">IF(AND(G1882=Q1882,G1882&gt;1),0.5,IF(G1882&gt;Q1882,1,0))</f>
        <v>0</v>
      </c>
      <c r="I1882" s="8"/>
      <c r="J1882" s="2"/>
      <c r="K1882" s="531" t="s">
        <v>202</v>
      </c>
      <c r="L1882" s="532"/>
      <c r="M1882" s="3"/>
      <c r="N1882" s="193">
        <v>83</v>
      </c>
      <c r="O1882" s="194">
        <v>36</v>
      </c>
      <c r="P1882" s="194">
        <v>3</v>
      </c>
      <c r="Q1882" s="32">
        <f t="shared" ref="Q1882" si="5466">SUM(N1882:O1882)</f>
        <v>119</v>
      </c>
      <c r="R1882" s="33">
        <f t="shared" ref="R1882:R1885" si="5467">IF(AND(Q1882=G1882,Q1882&gt;1),0.5,IF(Q1882&gt;G1882,1,0))</f>
        <v>1</v>
      </c>
      <c r="S1882" s="8"/>
      <c r="U1882" s="195" t="s">
        <v>124</v>
      </c>
      <c r="V1882" s="195">
        <f t="shared" ref="V1882" si="5468">G1882</f>
        <v>100</v>
      </c>
      <c r="W1882" s="195">
        <f t="shared" ref="W1882" si="5469">G1883</f>
        <v>133</v>
      </c>
      <c r="X1882" s="195">
        <f t="shared" ref="X1882" si="5470">G1884</f>
        <v>118</v>
      </c>
      <c r="Y1882" s="195">
        <f t="shared" ref="Y1882" si="5471">G1885</f>
        <v>111</v>
      </c>
    </row>
    <row r="1883" spans="1:25" x14ac:dyDescent="0.25">
      <c r="A1883" s="533"/>
      <c r="B1883" s="534"/>
      <c r="C1883" s="4"/>
      <c r="D1883" s="196">
        <v>89</v>
      </c>
      <c r="E1883" s="197">
        <v>44</v>
      </c>
      <c r="F1883" s="197">
        <v>2</v>
      </c>
      <c r="G1883" s="34">
        <f t="shared" si="5464"/>
        <v>133</v>
      </c>
      <c r="H1883" s="35">
        <f t="shared" si="5465"/>
        <v>1</v>
      </c>
      <c r="I1883" s="8"/>
      <c r="J1883" s="2"/>
      <c r="K1883" s="533"/>
      <c r="L1883" s="534"/>
      <c r="M1883" s="4"/>
      <c r="N1883" s="196">
        <v>61</v>
      </c>
      <c r="O1883" s="197">
        <v>24</v>
      </c>
      <c r="P1883" s="197">
        <v>6</v>
      </c>
      <c r="Q1883" s="34">
        <f t="shared" ref="Q1883:Q1885" si="5472">SUM(N1883:O1883)</f>
        <v>85</v>
      </c>
      <c r="R1883" s="35">
        <f t="shared" si="5467"/>
        <v>0</v>
      </c>
      <c r="S1883" s="8"/>
      <c r="U1883" s="195" t="s">
        <v>125</v>
      </c>
      <c r="V1883" s="195">
        <f t="shared" ref="V1883" si="5473">G1887</f>
        <v>87</v>
      </c>
      <c r="W1883" s="195">
        <f t="shared" ref="W1883" si="5474">G1888</f>
        <v>111</v>
      </c>
      <c r="X1883" s="195">
        <f t="shared" ref="X1883" si="5475">G1889</f>
        <v>101</v>
      </c>
      <c r="Y1883" s="195">
        <f t="shared" ref="Y1883" si="5476">G1890</f>
        <v>89</v>
      </c>
    </row>
    <row r="1884" spans="1:25" ht="15.75" thickBot="1" x14ac:dyDescent="0.3">
      <c r="A1884" s="517" t="s">
        <v>213</v>
      </c>
      <c r="B1884" s="518"/>
      <c r="C1884" s="4"/>
      <c r="D1884" s="196">
        <v>84</v>
      </c>
      <c r="E1884" s="197">
        <v>34</v>
      </c>
      <c r="F1884" s="197">
        <v>3</v>
      </c>
      <c r="G1884" s="34">
        <f t="shared" si="5464"/>
        <v>118</v>
      </c>
      <c r="H1884" s="35">
        <f t="shared" si="5465"/>
        <v>0</v>
      </c>
      <c r="I1884" s="13">
        <f t="shared" ref="I1884" si="5477">H1886*1000+G1886</f>
        <v>2462</v>
      </c>
      <c r="J1884" s="2"/>
      <c r="K1884" s="517" t="s">
        <v>203</v>
      </c>
      <c r="L1884" s="518"/>
      <c r="M1884" s="4"/>
      <c r="N1884" s="196">
        <v>89</v>
      </c>
      <c r="O1884" s="197">
        <v>32</v>
      </c>
      <c r="P1884" s="197">
        <v>3</v>
      </c>
      <c r="Q1884" s="34">
        <f t="shared" si="5472"/>
        <v>121</v>
      </c>
      <c r="R1884" s="35">
        <f t="shared" si="5467"/>
        <v>1</v>
      </c>
      <c r="S1884" s="13">
        <f t="shared" ref="S1884" si="5478">R1886*1000+Q1886</f>
        <v>2433</v>
      </c>
      <c r="T1884" s="191"/>
      <c r="U1884" s="195" t="s">
        <v>126</v>
      </c>
      <c r="V1884" s="195">
        <f t="shared" ref="V1884" si="5479">Q1882</f>
        <v>119</v>
      </c>
      <c r="W1884" s="195">
        <f t="shared" ref="W1884" si="5480">Q1883</f>
        <v>85</v>
      </c>
      <c r="X1884" s="195">
        <f t="shared" ref="X1884" si="5481">Q1884</f>
        <v>121</v>
      </c>
      <c r="Y1884" s="195">
        <f t="shared" ref="Y1884" si="5482">Q1885</f>
        <v>108</v>
      </c>
    </row>
    <row r="1885" spans="1:25" x14ac:dyDescent="0.25">
      <c r="A1885" s="519"/>
      <c r="B1885" s="520"/>
      <c r="C1885" s="5"/>
      <c r="D1885" s="198">
        <v>79</v>
      </c>
      <c r="E1885" s="199">
        <v>32</v>
      </c>
      <c r="F1885" s="199">
        <v>0</v>
      </c>
      <c r="G1885" s="36">
        <f t="shared" si="5464"/>
        <v>111</v>
      </c>
      <c r="H1885" s="35">
        <f t="shared" si="5465"/>
        <v>1</v>
      </c>
      <c r="I1885" s="521">
        <f t="shared" ref="I1885" si="5483">IF(AND(I1884=S1884,I1884&gt;0.1),1,IF(I1884&gt;S1884,2,0))</f>
        <v>2</v>
      </c>
      <c r="J1885" s="2"/>
      <c r="K1885" s="519"/>
      <c r="L1885" s="520"/>
      <c r="M1885" s="5"/>
      <c r="N1885" s="198">
        <v>74</v>
      </c>
      <c r="O1885" s="199">
        <v>34</v>
      </c>
      <c r="P1885" s="199">
        <v>3</v>
      </c>
      <c r="Q1885" s="34">
        <f t="shared" si="5472"/>
        <v>108</v>
      </c>
      <c r="R1885" s="39">
        <f t="shared" si="5467"/>
        <v>0</v>
      </c>
      <c r="S1885" s="521">
        <f t="shared" ref="S1885" si="5484">IF(AND(S1884=I1884,S1884&gt;0.1),1,IF(S1884&gt;I1884,2,0))</f>
        <v>0</v>
      </c>
      <c r="T1885" s="191"/>
      <c r="U1885" s="195" t="s">
        <v>127</v>
      </c>
      <c r="V1885" s="195">
        <f t="shared" ref="V1885" si="5485">Q1887</f>
        <v>129</v>
      </c>
      <c r="W1885" s="195">
        <f t="shared" ref="W1885" si="5486">Q1888</f>
        <v>118</v>
      </c>
      <c r="X1885" s="195">
        <f t="shared" ref="X1885" si="5487">Q1889</f>
        <v>96</v>
      </c>
      <c r="Y1885" s="195">
        <f t="shared" ref="Y1885" si="5488">Q1890</f>
        <v>104</v>
      </c>
    </row>
    <row r="1886" spans="1:25" ht="16.5" thickBot="1" x14ac:dyDescent="0.3">
      <c r="A1886" s="529">
        <v>1</v>
      </c>
      <c r="B1886" s="530"/>
      <c r="C1886" s="26" t="s">
        <v>12</v>
      </c>
      <c r="D1886" s="27">
        <f t="shared" ref="D1886" si="5489">D1882+D1883+D1884+D1885</f>
        <v>329</v>
      </c>
      <c r="E1886" s="28">
        <f t="shared" ref="E1886:H1886" si="5490">SUM(E1882:E1885)</f>
        <v>133</v>
      </c>
      <c r="F1886" s="28">
        <f t="shared" si="5490"/>
        <v>10</v>
      </c>
      <c r="G1886" s="29">
        <f t="shared" si="5490"/>
        <v>462</v>
      </c>
      <c r="H1886" s="30">
        <f t="shared" si="5490"/>
        <v>2</v>
      </c>
      <c r="I1886" s="522">
        <f t="shared" ref="I1886" si="5491">IF(AND(G1886=N1886,G1886&gt;1),1,IF(G1886&gt;N1886,2,0))</f>
        <v>2</v>
      </c>
      <c r="J1886" s="2"/>
      <c r="K1886" s="529">
        <v>1</v>
      </c>
      <c r="L1886" s="530"/>
      <c r="M1886" s="26" t="s">
        <v>12</v>
      </c>
      <c r="N1886" s="31">
        <f t="shared" ref="N1886" si="5492">SUM(N1882:N1885)</f>
        <v>307</v>
      </c>
      <c r="O1886" s="31">
        <f t="shared" ref="O1886:R1886" si="5493">SUM(O1882:O1885)</f>
        <v>126</v>
      </c>
      <c r="P1886" s="31">
        <f t="shared" si="5493"/>
        <v>15</v>
      </c>
      <c r="Q1886" s="31">
        <f t="shared" si="5493"/>
        <v>433</v>
      </c>
      <c r="R1886" s="30">
        <f t="shared" si="5493"/>
        <v>2</v>
      </c>
      <c r="S1886" s="522">
        <f t="shared" ref="S1886" si="5494">IF(AND(Q1886=J1886,Q1886&gt;1),1,IF(Q1886&gt;J1886,2,0))</f>
        <v>2</v>
      </c>
      <c r="T1886" s="191"/>
    </row>
    <row r="1887" spans="1:25" x14ac:dyDescent="0.25">
      <c r="A1887" s="531" t="s">
        <v>214</v>
      </c>
      <c r="B1887" s="532"/>
      <c r="C1887" s="3"/>
      <c r="D1887" s="193">
        <v>61</v>
      </c>
      <c r="E1887" s="194">
        <v>26</v>
      </c>
      <c r="F1887" s="194">
        <v>5</v>
      </c>
      <c r="G1887" s="37">
        <f t="shared" ref="G1887" si="5495">SUM(D1887:E1887)</f>
        <v>87</v>
      </c>
      <c r="H1887" s="33">
        <f t="shared" ref="H1887:H1890" si="5496">IF(AND(G1887=Q1887,G1887&gt;1),0.5,IF(G1887&gt;Q1887,1,0))</f>
        <v>0</v>
      </c>
      <c r="I1887" s="8"/>
      <c r="J1887" s="2"/>
      <c r="K1887" s="531" t="s">
        <v>200</v>
      </c>
      <c r="L1887" s="532"/>
      <c r="M1887" s="3"/>
      <c r="N1887" s="193">
        <v>85</v>
      </c>
      <c r="O1887" s="194">
        <v>44</v>
      </c>
      <c r="P1887" s="194">
        <v>1</v>
      </c>
      <c r="Q1887" s="32">
        <f t="shared" ref="Q1887:Q1890" si="5497">N1887+O1887</f>
        <v>129</v>
      </c>
      <c r="R1887" s="33">
        <f t="shared" ref="R1887:R1890" si="5498">IF(AND(Q1887=G1887,Q1887&gt;1),0.5,IF(Q1887&gt;G1887,1,0))</f>
        <v>1</v>
      </c>
      <c r="S1887" s="8"/>
      <c r="T1887" s="191"/>
      <c r="U1887" s="200" t="s">
        <v>92</v>
      </c>
      <c r="V1887" s="201" t="s">
        <v>93</v>
      </c>
      <c r="W1887" s="200" t="s">
        <v>93</v>
      </c>
      <c r="X1887" s="201" t="s">
        <v>92</v>
      </c>
    </row>
    <row r="1888" spans="1:25" x14ac:dyDescent="0.25">
      <c r="A1888" s="533"/>
      <c r="B1888" s="534"/>
      <c r="C1888" s="4"/>
      <c r="D1888" s="196">
        <v>85</v>
      </c>
      <c r="E1888" s="197">
        <v>26</v>
      </c>
      <c r="F1888" s="197">
        <v>6</v>
      </c>
      <c r="G1888" s="34">
        <f t="shared" ref="G1888:G1890" si="5499">SUM(D1888:E1888)</f>
        <v>111</v>
      </c>
      <c r="H1888" s="35">
        <f t="shared" si="5496"/>
        <v>0</v>
      </c>
      <c r="I1888" s="8"/>
      <c r="J1888" s="2"/>
      <c r="K1888" s="533"/>
      <c r="L1888" s="534"/>
      <c r="M1888" s="4"/>
      <c r="N1888" s="196">
        <v>86</v>
      </c>
      <c r="O1888" s="197">
        <v>32</v>
      </c>
      <c r="P1888" s="197">
        <v>5</v>
      </c>
      <c r="Q1888" s="34">
        <f t="shared" si="5497"/>
        <v>118</v>
      </c>
      <c r="R1888" s="35">
        <f t="shared" si="5498"/>
        <v>1</v>
      </c>
      <c r="S1888" s="8"/>
      <c r="T1888" s="191"/>
      <c r="U1888" s="202">
        <f t="shared" ref="U1888" si="5500">I1893</f>
        <v>2</v>
      </c>
      <c r="V1888" s="203">
        <f t="shared" ref="V1888" si="5501">S1893</f>
        <v>4</v>
      </c>
      <c r="W1888" s="202">
        <f t="shared" ref="W1888" si="5502">S1893</f>
        <v>4</v>
      </c>
      <c r="X1888" s="203">
        <f t="shared" ref="X1888" si="5503">I1893</f>
        <v>2</v>
      </c>
    </row>
    <row r="1889" spans="1:25" ht="15.75" thickBot="1" x14ac:dyDescent="0.3">
      <c r="A1889" s="517" t="s">
        <v>237</v>
      </c>
      <c r="B1889" s="518"/>
      <c r="C1889" s="4"/>
      <c r="D1889" s="196">
        <v>84</v>
      </c>
      <c r="E1889" s="197">
        <v>17</v>
      </c>
      <c r="F1889" s="197">
        <v>10</v>
      </c>
      <c r="G1889" s="34">
        <f t="shared" si="5499"/>
        <v>101</v>
      </c>
      <c r="H1889" s="35">
        <f t="shared" si="5496"/>
        <v>1</v>
      </c>
      <c r="I1889" s="13">
        <f t="shared" ref="I1889" si="5504">H1891*1000+G1891</f>
        <v>1388</v>
      </c>
      <c r="J1889" s="2"/>
      <c r="K1889" s="517" t="s">
        <v>201</v>
      </c>
      <c r="L1889" s="518"/>
      <c r="M1889" s="4"/>
      <c r="N1889" s="196">
        <v>79</v>
      </c>
      <c r="O1889" s="197">
        <v>17</v>
      </c>
      <c r="P1889" s="197">
        <v>8</v>
      </c>
      <c r="Q1889" s="34">
        <f t="shared" si="5497"/>
        <v>96</v>
      </c>
      <c r="R1889" s="35">
        <f t="shared" si="5498"/>
        <v>0</v>
      </c>
      <c r="S1889" s="13">
        <f t="shared" ref="S1889" si="5505">R1891*1000+Q1891</f>
        <v>3447</v>
      </c>
      <c r="T1889" s="191"/>
      <c r="U1889" s="202">
        <f t="shared" ref="U1889" si="5506">H1893</f>
        <v>3</v>
      </c>
      <c r="V1889" s="203">
        <f t="shared" ref="V1889" si="5507">R1893</f>
        <v>5</v>
      </c>
      <c r="W1889" s="202">
        <f t="shared" ref="W1889" si="5508">R1893</f>
        <v>5</v>
      </c>
      <c r="X1889" s="203">
        <f t="shared" ref="X1889" si="5509">H1893</f>
        <v>3</v>
      </c>
    </row>
    <row r="1890" spans="1:25" x14ac:dyDescent="0.25">
      <c r="A1890" s="519"/>
      <c r="B1890" s="520"/>
      <c r="C1890" s="5"/>
      <c r="D1890" s="198">
        <v>72</v>
      </c>
      <c r="E1890" s="199">
        <v>17</v>
      </c>
      <c r="F1890" s="199">
        <v>5</v>
      </c>
      <c r="G1890" s="38">
        <f t="shared" si="5499"/>
        <v>89</v>
      </c>
      <c r="H1890" s="35">
        <f t="shared" si="5496"/>
        <v>0</v>
      </c>
      <c r="I1890" s="521">
        <f t="shared" ref="I1890" si="5510">IF(AND(I1889=S1889,I1889&gt;0.1),1,IF(I1889&gt;S1889,2,0))</f>
        <v>0</v>
      </c>
      <c r="J1890" s="2"/>
      <c r="K1890" s="519"/>
      <c r="L1890" s="520"/>
      <c r="M1890" s="5"/>
      <c r="N1890" s="198">
        <v>80</v>
      </c>
      <c r="O1890" s="199">
        <v>24</v>
      </c>
      <c r="P1890" s="199">
        <v>4</v>
      </c>
      <c r="Q1890" s="34">
        <f t="shared" si="5497"/>
        <v>104</v>
      </c>
      <c r="R1890" s="39">
        <f t="shared" si="5498"/>
        <v>1</v>
      </c>
      <c r="S1890" s="521">
        <f t="shared" ref="S1890" si="5511">IF(AND(S1889=I1889,S1889&gt;0.1),1,IF(S1889&gt;I1889,2,0))</f>
        <v>2</v>
      </c>
      <c r="T1890" s="191"/>
      <c r="U1890" s="204">
        <f t="shared" ref="U1890" si="5512">G1893</f>
        <v>850</v>
      </c>
      <c r="V1890" s="205">
        <f t="shared" ref="V1890" si="5513">Q1893</f>
        <v>880</v>
      </c>
      <c r="W1890" s="204">
        <f t="shared" ref="W1890" si="5514">Q1893</f>
        <v>880</v>
      </c>
      <c r="X1890" s="205">
        <f t="shared" ref="X1890" si="5515">G1893</f>
        <v>850</v>
      </c>
    </row>
    <row r="1891" spans="1:25" ht="16.5" thickBot="1" x14ac:dyDescent="0.3">
      <c r="A1891" s="529">
        <v>2</v>
      </c>
      <c r="B1891" s="530"/>
      <c r="C1891" s="26" t="s">
        <v>12</v>
      </c>
      <c r="D1891" s="31">
        <f t="shared" ref="D1891" si="5516">SUM(D1887:D1890)</f>
        <v>302</v>
      </c>
      <c r="E1891" s="31">
        <f t="shared" ref="E1891:H1891" si="5517">SUM(E1887:E1890)</f>
        <v>86</v>
      </c>
      <c r="F1891" s="31">
        <f t="shared" si="5517"/>
        <v>26</v>
      </c>
      <c r="G1891" s="31">
        <f t="shared" si="5517"/>
        <v>388</v>
      </c>
      <c r="H1891" s="30">
        <f t="shared" si="5517"/>
        <v>1</v>
      </c>
      <c r="I1891" s="522">
        <f t="shared" ref="I1891" si="5518">IF(AND(G1891=N1891,G1891&gt;1),1,IF(G1891&gt;N1891,2,0))</f>
        <v>2</v>
      </c>
      <c r="J1891" s="2"/>
      <c r="K1891" s="529">
        <v>2</v>
      </c>
      <c r="L1891" s="530"/>
      <c r="M1891" s="26" t="s">
        <v>12</v>
      </c>
      <c r="N1891" s="31">
        <f t="shared" ref="N1891" si="5519">SUM(N1887:N1890)</f>
        <v>330</v>
      </c>
      <c r="O1891" s="31">
        <f t="shared" ref="O1891:R1891" si="5520">SUM(O1887:O1890)</f>
        <v>117</v>
      </c>
      <c r="P1891" s="31">
        <f t="shared" si="5520"/>
        <v>18</v>
      </c>
      <c r="Q1891" s="40">
        <f t="shared" si="5520"/>
        <v>447</v>
      </c>
      <c r="R1891" s="30">
        <f t="shared" si="5520"/>
        <v>3</v>
      </c>
      <c r="S1891" s="522">
        <f t="shared" ref="S1891" si="5521">IF(AND(Q1891=X1891,Q1891&gt;1),1,IF(Q1891&gt;X1891,2,0))</f>
        <v>2</v>
      </c>
      <c r="T1891" s="191"/>
    </row>
    <row r="1892" spans="1:25" ht="15.75" thickBot="1" x14ac:dyDescent="0.3">
      <c r="A1892" s="7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191"/>
    </row>
    <row r="1893" spans="1:25" ht="21" thickBot="1" x14ac:dyDescent="0.3">
      <c r="A1893" s="17"/>
      <c r="B1893" s="18"/>
      <c r="C1893" s="19" t="s">
        <v>15</v>
      </c>
      <c r="D1893" s="20">
        <f t="shared" ref="D1893:H1893" si="5522">D1886+D1891</f>
        <v>631</v>
      </c>
      <c r="E1893" s="21">
        <f t="shared" si="5522"/>
        <v>219</v>
      </c>
      <c r="F1893" s="21">
        <f t="shared" si="5522"/>
        <v>36</v>
      </c>
      <c r="G1893" s="22">
        <f t="shared" si="5522"/>
        <v>850</v>
      </c>
      <c r="H1893" s="22">
        <f t="shared" si="5522"/>
        <v>3</v>
      </c>
      <c r="I1893" s="23">
        <f t="shared" ref="I1893" si="5523">I1885+I1890+J1893</f>
        <v>2</v>
      </c>
      <c r="J1893" s="206">
        <f t="shared" ref="J1893" si="5524">IF(AND(G1893=Q1893,G1893&gt;0.1),1,IF(G1893&gt;Q1893,2,0))</f>
        <v>0</v>
      </c>
      <c r="K1893" s="17"/>
      <c r="L1893" s="18"/>
      <c r="M1893" s="24" t="s">
        <v>15</v>
      </c>
      <c r="N1893" s="20">
        <f t="shared" ref="N1893:R1893" si="5525">N1886+N1891</f>
        <v>637</v>
      </c>
      <c r="O1893" s="21">
        <f t="shared" si="5525"/>
        <v>243</v>
      </c>
      <c r="P1893" s="21">
        <f t="shared" si="5525"/>
        <v>33</v>
      </c>
      <c r="Q1893" s="22">
        <f t="shared" si="5525"/>
        <v>880</v>
      </c>
      <c r="R1893" s="22">
        <f t="shared" si="5525"/>
        <v>5</v>
      </c>
      <c r="S1893" s="25">
        <f t="shared" ref="S1893" si="5526">S1885+S1890+T1893</f>
        <v>4</v>
      </c>
      <c r="T1893" s="206">
        <f t="shared" ref="T1893" si="5527">IF(AND(Q1893=G1893,Q1893&gt;0.1),1,IF(Q1893&gt;G1893,2,0))</f>
        <v>2</v>
      </c>
    </row>
    <row r="1894" spans="1:25" ht="15.75" thickBot="1" x14ac:dyDescent="0.3">
      <c r="A1894" s="7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191"/>
    </row>
    <row r="1895" spans="1:25" ht="21" thickBot="1" x14ac:dyDescent="0.3">
      <c r="A1895" s="109" t="s">
        <v>19</v>
      </c>
      <c r="B1895" s="9" t="s">
        <v>16</v>
      </c>
      <c r="C1895" s="515"/>
      <c r="D1895" s="515"/>
      <c r="E1895" s="515"/>
      <c r="F1895" s="10"/>
      <c r="G1895" s="516" t="s">
        <v>17</v>
      </c>
      <c r="H1895" s="516"/>
      <c r="I1895" s="23">
        <f t="shared" ref="I1895" si="5528">IF(AND(I1893=S1893,I1893&gt;0.1),1,IF(I1893&gt;S1893,2,0))</f>
        <v>0</v>
      </c>
      <c r="J1895" s="12"/>
      <c r="K1895" s="14" t="s">
        <v>19</v>
      </c>
      <c r="L1895" s="9" t="s">
        <v>20</v>
      </c>
      <c r="M1895" s="515"/>
      <c r="N1895" s="515"/>
      <c r="O1895" s="515"/>
      <c r="P1895" s="10"/>
      <c r="Q1895" s="516" t="s">
        <v>17</v>
      </c>
      <c r="R1895" s="516"/>
      <c r="S1895" s="23">
        <f t="shared" ref="S1895" si="5529">IF(AND(S1893=I1893,S1893&gt;0.1),1,IF(S1893&gt;I1893,2,0))</f>
        <v>2</v>
      </c>
      <c r="T1895" s="191"/>
    </row>
    <row r="1896" spans="1:25" ht="23.25" x14ac:dyDescent="0.35">
      <c r="A1896" s="6"/>
      <c r="B1896" s="523" t="s">
        <v>18</v>
      </c>
      <c r="C1896" s="523"/>
      <c r="D1896" s="524" t="s">
        <v>0</v>
      </c>
      <c r="E1896" s="524"/>
      <c r="F1896" s="524"/>
      <c r="G1896" s="524"/>
      <c r="H1896" s="524"/>
      <c r="I1896" s="524"/>
      <c r="J1896" s="94">
        <v>87</v>
      </c>
      <c r="K1896" s="190" t="s">
        <v>1</v>
      </c>
      <c r="L1896" s="525" t="s">
        <v>21</v>
      </c>
      <c r="M1896" s="525"/>
      <c r="N1896" s="525"/>
      <c r="O1896" s="526" t="s">
        <v>2</v>
      </c>
      <c r="P1896" s="526"/>
      <c r="Q1896" s="527">
        <v>43230</v>
      </c>
      <c r="R1896" s="528"/>
      <c r="S1896" s="528"/>
      <c r="T1896" s="191"/>
    </row>
    <row r="1897" spans="1:25" ht="24" thickBot="1" x14ac:dyDescent="0.3">
      <c r="A1897" s="7"/>
      <c r="B1897" s="16"/>
      <c r="C1897" s="16"/>
      <c r="D1897" s="15"/>
      <c r="E1897" s="15"/>
      <c r="F1897" s="15"/>
      <c r="G1897" s="15"/>
      <c r="H1897" s="15"/>
      <c r="I1897" s="15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191"/>
    </row>
    <row r="1898" spans="1:25" ht="18.75" thickBot="1" x14ac:dyDescent="0.3">
      <c r="A1898" s="1" t="s">
        <v>3</v>
      </c>
      <c r="B1898" s="535" t="s">
        <v>149</v>
      </c>
      <c r="C1898" s="535"/>
      <c r="D1898" s="535"/>
      <c r="E1898" s="535"/>
      <c r="F1898" s="535"/>
      <c r="G1898" s="535"/>
      <c r="H1898" s="535"/>
      <c r="I1898" s="536"/>
      <c r="J1898" s="537">
        <f t="shared" ref="J1898" si="5530">G1914-Q1914</f>
        <v>-36</v>
      </c>
      <c r="K1898" s="11" t="s">
        <v>4</v>
      </c>
      <c r="L1898" s="535" t="s">
        <v>140</v>
      </c>
      <c r="M1898" s="535"/>
      <c r="N1898" s="535"/>
      <c r="O1898" s="535"/>
      <c r="P1898" s="535"/>
      <c r="Q1898" s="535"/>
      <c r="R1898" s="535"/>
      <c r="S1898" s="536"/>
      <c r="T1898" s="191"/>
    </row>
    <row r="1899" spans="1:25" ht="15.75" thickBot="1" x14ac:dyDescent="0.3">
      <c r="A1899" s="7"/>
      <c r="B1899" s="2"/>
      <c r="C1899" s="2"/>
      <c r="D1899" s="2"/>
      <c r="E1899" s="2"/>
      <c r="F1899" s="2"/>
      <c r="G1899" s="2"/>
      <c r="H1899" s="2"/>
      <c r="I1899" s="2"/>
      <c r="J1899" s="538"/>
      <c r="K1899" s="2"/>
      <c r="L1899" s="2"/>
      <c r="M1899" s="2"/>
      <c r="N1899" s="2"/>
      <c r="O1899" s="2"/>
      <c r="P1899" s="2"/>
      <c r="Q1899" s="2"/>
      <c r="R1899" s="2"/>
      <c r="S1899" s="2"/>
      <c r="T1899" s="191"/>
    </row>
    <row r="1900" spans="1:25" x14ac:dyDescent="0.25">
      <c r="A1900" s="540" t="s">
        <v>5</v>
      </c>
      <c r="B1900" s="541"/>
      <c r="C1900" s="542" t="s">
        <v>6</v>
      </c>
      <c r="D1900" s="544" t="s">
        <v>7</v>
      </c>
      <c r="E1900" s="545"/>
      <c r="F1900" s="545"/>
      <c r="G1900" s="546"/>
      <c r="H1900" s="544" t="s">
        <v>8</v>
      </c>
      <c r="I1900" s="546"/>
      <c r="J1900" s="538"/>
      <c r="K1900" s="540" t="s">
        <v>5</v>
      </c>
      <c r="L1900" s="541"/>
      <c r="M1900" s="542" t="s">
        <v>6</v>
      </c>
      <c r="N1900" s="544" t="s">
        <v>7</v>
      </c>
      <c r="O1900" s="545"/>
      <c r="P1900" s="545"/>
      <c r="Q1900" s="546"/>
      <c r="R1900" s="544" t="s">
        <v>8</v>
      </c>
      <c r="S1900" s="546"/>
      <c r="T1900" s="191"/>
    </row>
    <row r="1901" spans="1:25" ht="15.75" thickBot="1" x14ac:dyDescent="0.3">
      <c r="A1901" s="547"/>
      <c r="B1901" s="548"/>
      <c r="C1901" s="543"/>
      <c r="D1901" s="110" t="s">
        <v>9</v>
      </c>
      <c r="E1901" s="111" t="s">
        <v>10</v>
      </c>
      <c r="F1901" s="111" t="s">
        <v>11</v>
      </c>
      <c r="G1901" s="112" t="s">
        <v>12</v>
      </c>
      <c r="H1901" s="113" t="s">
        <v>13</v>
      </c>
      <c r="I1901" s="114" t="s">
        <v>14</v>
      </c>
      <c r="J1901" s="539"/>
      <c r="K1901" s="547"/>
      <c r="L1901" s="548"/>
      <c r="M1901" s="543"/>
      <c r="N1901" s="110" t="s">
        <v>9</v>
      </c>
      <c r="O1901" s="111" t="s">
        <v>10</v>
      </c>
      <c r="P1901" s="111" t="s">
        <v>11</v>
      </c>
      <c r="Q1901" s="112" t="s">
        <v>12</v>
      </c>
      <c r="R1901" s="113" t="s">
        <v>13</v>
      </c>
      <c r="S1901" s="114" t="s">
        <v>14</v>
      </c>
      <c r="T1901" s="191"/>
    </row>
    <row r="1902" spans="1:25" ht="15.75" thickBot="1" x14ac:dyDescent="0.3">
      <c r="A1902" s="7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191"/>
    </row>
    <row r="1903" spans="1:25" x14ac:dyDescent="0.25">
      <c r="A1903" s="555" t="s">
        <v>251</v>
      </c>
      <c r="B1903" s="556"/>
      <c r="C1903" s="3">
        <v>1</v>
      </c>
      <c r="D1903" s="213">
        <v>89</v>
      </c>
      <c r="E1903" s="214">
        <v>36</v>
      </c>
      <c r="F1903" s="214">
        <v>2</v>
      </c>
      <c r="G1903" s="32">
        <f t="shared" ref="G1903:G1906" si="5531">D1903+E1903</f>
        <v>125</v>
      </c>
      <c r="H1903" s="33">
        <f t="shared" ref="H1903:H1906" si="5532">IF(AND(G1903=Q1903,G1903&gt;1),0.5,IF(G1903&gt;Q1903,1,0))</f>
        <v>0</v>
      </c>
      <c r="I1903" s="8"/>
      <c r="J1903" s="2"/>
      <c r="K1903" s="555" t="s">
        <v>220</v>
      </c>
      <c r="L1903" s="556"/>
      <c r="M1903" s="3">
        <v>1</v>
      </c>
      <c r="N1903" s="213">
        <v>85</v>
      </c>
      <c r="O1903" s="214">
        <v>67</v>
      </c>
      <c r="P1903" s="214">
        <v>0</v>
      </c>
      <c r="Q1903" s="32">
        <f t="shared" ref="Q1903" si="5533">SUM(N1903:O1903)</f>
        <v>152</v>
      </c>
      <c r="R1903" s="33">
        <f t="shared" ref="R1903:R1906" si="5534">IF(AND(Q1903=G1903,Q1903&gt;1),0.5,IF(Q1903&gt;G1903,1,0))</f>
        <v>1</v>
      </c>
      <c r="S1903" s="8"/>
      <c r="U1903" s="195" t="s">
        <v>124</v>
      </c>
      <c r="V1903" s="195">
        <f t="shared" ref="V1903" si="5535">G1903</f>
        <v>125</v>
      </c>
      <c r="W1903" s="195">
        <f t="shared" ref="W1903" si="5536">G1904</f>
        <v>130</v>
      </c>
      <c r="X1903" s="195">
        <f t="shared" ref="X1903" si="5537">G1905</f>
        <v>107</v>
      </c>
      <c r="Y1903" s="195">
        <f t="shared" ref="Y1903" si="5538">G1906</f>
        <v>137</v>
      </c>
    </row>
    <row r="1904" spans="1:25" x14ac:dyDescent="0.25">
      <c r="A1904" s="557"/>
      <c r="B1904" s="558"/>
      <c r="C1904" s="4">
        <v>2</v>
      </c>
      <c r="D1904" s="215">
        <v>96</v>
      </c>
      <c r="E1904" s="216">
        <v>34</v>
      </c>
      <c r="F1904" s="216">
        <v>2</v>
      </c>
      <c r="G1904" s="34">
        <f t="shared" si="5531"/>
        <v>130</v>
      </c>
      <c r="H1904" s="35">
        <f t="shared" si="5532"/>
        <v>1</v>
      </c>
      <c r="I1904" s="8"/>
      <c r="J1904" s="2"/>
      <c r="K1904" s="557"/>
      <c r="L1904" s="558"/>
      <c r="M1904" s="4">
        <v>2</v>
      </c>
      <c r="N1904" s="215">
        <v>80</v>
      </c>
      <c r="O1904" s="216">
        <v>39</v>
      </c>
      <c r="P1904" s="216">
        <v>1</v>
      </c>
      <c r="Q1904" s="34">
        <f t="shared" ref="Q1904:Q1906" si="5539">SUM(N1904:O1904)</f>
        <v>119</v>
      </c>
      <c r="R1904" s="35">
        <f t="shared" si="5534"/>
        <v>0</v>
      </c>
      <c r="S1904" s="8"/>
      <c r="U1904" s="195" t="s">
        <v>125</v>
      </c>
      <c r="V1904" s="195">
        <f t="shared" ref="V1904" si="5540">G1908</f>
        <v>116</v>
      </c>
      <c r="W1904" s="195">
        <f t="shared" ref="W1904" si="5541">G1909</f>
        <v>135</v>
      </c>
      <c r="X1904" s="195">
        <f t="shared" ref="X1904" si="5542">G1910</f>
        <v>111</v>
      </c>
      <c r="Y1904" s="195">
        <f t="shared" ref="Y1904" si="5543">G1911</f>
        <v>106</v>
      </c>
    </row>
    <row r="1905" spans="1:25" ht="15.75" thickBot="1" x14ac:dyDescent="0.3">
      <c r="A1905" s="549" t="s">
        <v>257</v>
      </c>
      <c r="B1905" s="550"/>
      <c r="C1905" s="4">
        <v>3</v>
      </c>
      <c r="D1905" s="215">
        <v>74</v>
      </c>
      <c r="E1905" s="216">
        <v>33</v>
      </c>
      <c r="F1905" s="216">
        <v>3</v>
      </c>
      <c r="G1905" s="34">
        <f t="shared" si="5531"/>
        <v>107</v>
      </c>
      <c r="H1905" s="35">
        <f t="shared" si="5532"/>
        <v>0</v>
      </c>
      <c r="I1905" s="13">
        <f t="shared" ref="I1905" si="5544">H1907*1000+G1907</f>
        <v>2499</v>
      </c>
      <c r="J1905" s="2"/>
      <c r="K1905" s="549" t="s">
        <v>221</v>
      </c>
      <c r="L1905" s="550"/>
      <c r="M1905" s="4">
        <v>3</v>
      </c>
      <c r="N1905" s="215">
        <v>77</v>
      </c>
      <c r="O1905" s="216">
        <v>42</v>
      </c>
      <c r="P1905" s="216">
        <v>1</v>
      </c>
      <c r="Q1905" s="34">
        <f t="shared" si="5539"/>
        <v>119</v>
      </c>
      <c r="R1905" s="35">
        <f t="shared" si="5534"/>
        <v>1</v>
      </c>
      <c r="S1905" s="13">
        <f t="shared" ref="S1905" si="5545">R1907*1000+Q1907</f>
        <v>2519</v>
      </c>
      <c r="T1905" s="191"/>
      <c r="U1905" s="195" t="s">
        <v>126</v>
      </c>
      <c r="V1905" s="195">
        <f t="shared" ref="V1905" si="5546">Q1903</f>
        <v>152</v>
      </c>
      <c r="W1905" s="195">
        <f t="shared" ref="W1905" si="5547">Q1904</f>
        <v>119</v>
      </c>
      <c r="X1905" s="195">
        <f t="shared" ref="X1905" si="5548">Q1905</f>
        <v>119</v>
      </c>
      <c r="Y1905" s="195">
        <f t="shared" ref="Y1905" si="5549">Q1906</f>
        <v>129</v>
      </c>
    </row>
    <row r="1906" spans="1:25" x14ac:dyDescent="0.25">
      <c r="A1906" s="551"/>
      <c r="B1906" s="552"/>
      <c r="C1906" s="5">
        <v>4</v>
      </c>
      <c r="D1906" s="217">
        <v>93</v>
      </c>
      <c r="E1906" s="218">
        <v>44</v>
      </c>
      <c r="F1906" s="218">
        <v>3</v>
      </c>
      <c r="G1906" s="36">
        <f t="shared" si="5531"/>
        <v>137</v>
      </c>
      <c r="H1906" s="35">
        <f t="shared" si="5532"/>
        <v>1</v>
      </c>
      <c r="I1906" s="521">
        <f t="shared" ref="I1906" si="5550">IF(AND(I1905=S1905,I1905&gt;0.1),1,IF(I1905&gt;S1905,2,0))</f>
        <v>0</v>
      </c>
      <c r="J1906" s="2"/>
      <c r="K1906" s="551"/>
      <c r="L1906" s="552"/>
      <c r="M1906" s="5">
        <v>4</v>
      </c>
      <c r="N1906" s="217">
        <v>94</v>
      </c>
      <c r="O1906" s="218">
        <v>35</v>
      </c>
      <c r="P1906" s="218">
        <v>4</v>
      </c>
      <c r="Q1906" s="34">
        <f t="shared" si="5539"/>
        <v>129</v>
      </c>
      <c r="R1906" s="39">
        <f t="shared" si="5534"/>
        <v>0</v>
      </c>
      <c r="S1906" s="521">
        <f t="shared" ref="S1906" si="5551">IF(AND(S1905=I1905,S1905&gt;0.1),1,IF(S1905&gt;I1905,2,0))</f>
        <v>2</v>
      </c>
      <c r="T1906" s="191"/>
      <c r="U1906" s="195" t="s">
        <v>127</v>
      </c>
      <c r="V1906" s="195">
        <f t="shared" ref="V1906" si="5552">Q1908</f>
        <v>100</v>
      </c>
      <c r="W1906" s="195">
        <f t="shared" ref="W1906" si="5553">Q1909</f>
        <v>143</v>
      </c>
      <c r="X1906" s="195">
        <f t="shared" ref="X1906" si="5554">Q1910</f>
        <v>108</v>
      </c>
      <c r="Y1906" s="195">
        <f t="shared" ref="Y1906" si="5555">Q1911</f>
        <v>133</v>
      </c>
    </row>
    <row r="1907" spans="1:25" ht="16.5" thickBot="1" x14ac:dyDescent="0.3">
      <c r="A1907" s="529">
        <v>1</v>
      </c>
      <c r="B1907" s="530"/>
      <c r="C1907" s="26" t="s">
        <v>12</v>
      </c>
      <c r="D1907" s="122">
        <f t="shared" ref="D1907" si="5556">D1903+D1904+D1905+D1906</f>
        <v>352</v>
      </c>
      <c r="E1907" s="28">
        <f t="shared" ref="E1907:H1907" si="5557">SUM(E1903:E1906)</f>
        <v>147</v>
      </c>
      <c r="F1907" s="28">
        <f t="shared" si="5557"/>
        <v>10</v>
      </c>
      <c r="G1907" s="29">
        <f t="shared" si="5557"/>
        <v>499</v>
      </c>
      <c r="H1907" s="30">
        <f t="shared" si="5557"/>
        <v>2</v>
      </c>
      <c r="I1907" s="522">
        <f t="shared" ref="I1907" si="5558">IF(AND(G1907=N1907,G1907&gt;1),1,IF(G1907&gt;N1907,2,0))</f>
        <v>2</v>
      </c>
      <c r="J1907" s="2"/>
      <c r="K1907" s="529">
        <v>1</v>
      </c>
      <c r="L1907" s="530"/>
      <c r="M1907" s="26" t="s">
        <v>12</v>
      </c>
      <c r="N1907" s="31">
        <f t="shared" ref="N1907" si="5559">SUM(N1903:N1906)</f>
        <v>336</v>
      </c>
      <c r="O1907" s="31">
        <f t="shared" ref="O1907:R1907" si="5560">SUM(O1903:O1906)</f>
        <v>183</v>
      </c>
      <c r="P1907" s="31">
        <f t="shared" si="5560"/>
        <v>6</v>
      </c>
      <c r="Q1907" s="31">
        <f t="shared" si="5560"/>
        <v>519</v>
      </c>
      <c r="R1907" s="30">
        <f t="shared" si="5560"/>
        <v>2</v>
      </c>
      <c r="S1907" s="522">
        <f t="shared" ref="S1907" si="5561">IF(AND(Q1907=J1907,Q1907&gt;1),1,IF(Q1907&gt;J1907,2,0))</f>
        <v>2</v>
      </c>
      <c r="T1907" s="191"/>
    </row>
    <row r="1908" spans="1:25" x14ac:dyDescent="0.25">
      <c r="A1908" s="555" t="s">
        <v>253</v>
      </c>
      <c r="B1908" s="556"/>
      <c r="C1908" s="3">
        <v>1</v>
      </c>
      <c r="D1908" s="213">
        <v>72</v>
      </c>
      <c r="E1908" s="214">
        <v>44</v>
      </c>
      <c r="F1908" s="214">
        <v>0</v>
      </c>
      <c r="G1908" s="37">
        <f t="shared" ref="G1908" si="5562">SUM(D1908:E1908)</f>
        <v>116</v>
      </c>
      <c r="H1908" s="33">
        <f t="shared" ref="H1908:H1911" si="5563">IF(AND(G1908=Q1908,G1908&gt;1),0.5,IF(G1908&gt;Q1908,1,0))</f>
        <v>1</v>
      </c>
      <c r="I1908" s="8"/>
      <c r="J1908" s="2"/>
      <c r="K1908" s="555" t="s">
        <v>222</v>
      </c>
      <c r="L1908" s="556"/>
      <c r="M1908" s="3">
        <v>1</v>
      </c>
      <c r="N1908" s="213">
        <v>75</v>
      </c>
      <c r="O1908" s="214">
        <v>25</v>
      </c>
      <c r="P1908" s="214">
        <v>6</v>
      </c>
      <c r="Q1908" s="32">
        <f t="shared" ref="Q1908:Q1911" si="5564">N1908+O1908</f>
        <v>100</v>
      </c>
      <c r="R1908" s="33">
        <f t="shared" ref="R1908:R1911" si="5565">IF(AND(Q1908=G1908,Q1908&gt;1),0.5,IF(Q1908&gt;G1908,1,0))</f>
        <v>0</v>
      </c>
      <c r="S1908" s="8"/>
      <c r="T1908" s="191"/>
      <c r="U1908" s="200" t="s">
        <v>92</v>
      </c>
      <c r="V1908" s="201" t="s">
        <v>93</v>
      </c>
      <c r="W1908" s="200" t="s">
        <v>93</v>
      </c>
      <c r="X1908" s="201" t="s">
        <v>92</v>
      </c>
    </row>
    <row r="1909" spans="1:25" x14ac:dyDescent="0.25">
      <c r="A1909" s="557"/>
      <c r="B1909" s="558"/>
      <c r="C1909" s="4">
        <v>2</v>
      </c>
      <c r="D1909" s="215">
        <v>100</v>
      </c>
      <c r="E1909" s="216">
        <v>35</v>
      </c>
      <c r="F1909" s="216">
        <v>3</v>
      </c>
      <c r="G1909" s="34">
        <f t="shared" ref="G1909:G1911" si="5566">SUM(D1909:E1909)</f>
        <v>135</v>
      </c>
      <c r="H1909" s="35">
        <f t="shared" si="5563"/>
        <v>0</v>
      </c>
      <c r="I1909" s="8"/>
      <c r="J1909" s="2"/>
      <c r="K1909" s="557"/>
      <c r="L1909" s="558"/>
      <c r="M1909" s="4">
        <v>2</v>
      </c>
      <c r="N1909" s="215">
        <v>90</v>
      </c>
      <c r="O1909" s="216">
        <v>53</v>
      </c>
      <c r="P1909" s="216">
        <v>2</v>
      </c>
      <c r="Q1909" s="34">
        <f t="shared" si="5564"/>
        <v>143</v>
      </c>
      <c r="R1909" s="35">
        <f t="shared" si="5565"/>
        <v>1</v>
      </c>
      <c r="S1909" s="8"/>
      <c r="T1909" s="191"/>
      <c r="U1909" s="202">
        <f t="shared" ref="U1909" si="5567">I1914</f>
        <v>0</v>
      </c>
      <c r="V1909" s="203">
        <f t="shared" ref="V1909" si="5568">S1914</f>
        <v>6</v>
      </c>
      <c r="W1909" s="202">
        <f t="shared" ref="W1909" si="5569">S1914</f>
        <v>6</v>
      </c>
      <c r="X1909" s="203">
        <f t="shared" ref="X1909" si="5570">I1914</f>
        <v>0</v>
      </c>
    </row>
    <row r="1910" spans="1:25" ht="15.75" thickBot="1" x14ac:dyDescent="0.3">
      <c r="A1910" s="549" t="s">
        <v>254</v>
      </c>
      <c r="B1910" s="550"/>
      <c r="C1910" s="4">
        <v>3</v>
      </c>
      <c r="D1910" s="215">
        <v>79</v>
      </c>
      <c r="E1910" s="216">
        <v>32</v>
      </c>
      <c r="F1910" s="216">
        <v>4</v>
      </c>
      <c r="G1910" s="34">
        <f t="shared" si="5566"/>
        <v>111</v>
      </c>
      <c r="H1910" s="35">
        <f t="shared" si="5563"/>
        <v>1</v>
      </c>
      <c r="I1910" s="13">
        <f t="shared" ref="I1910" si="5571">H1912*1000+G1912</f>
        <v>2468</v>
      </c>
      <c r="J1910" s="2"/>
      <c r="K1910" s="549" t="s">
        <v>223</v>
      </c>
      <c r="L1910" s="550"/>
      <c r="M1910" s="4">
        <v>3</v>
      </c>
      <c r="N1910" s="215">
        <v>81</v>
      </c>
      <c r="O1910" s="216">
        <v>27</v>
      </c>
      <c r="P1910" s="216">
        <v>4</v>
      </c>
      <c r="Q1910" s="34">
        <f t="shared" si="5564"/>
        <v>108</v>
      </c>
      <c r="R1910" s="35">
        <f t="shared" si="5565"/>
        <v>0</v>
      </c>
      <c r="S1910" s="13">
        <f t="shared" ref="S1910" si="5572">R1912*1000+Q1912</f>
        <v>2484</v>
      </c>
      <c r="T1910" s="191"/>
      <c r="U1910" s="202">
        <f t="shared" ref="U1910" si="5573">H1914</f>
        <v>4</v>
      </c>
      <c r="V1910" s="203">
        <f t="shared" ref="V1910" si="5574">R1914</f>
        <v>4</v>
      </c>
      <c r="W1910" s="202">
        <f t="shared" ref="W1910" si="5575">R1914</f>
        <v>4</v>
      </c>
      <c r="X1910" s="203">
        <f t="shared" ref="X1910" si="5576">H1914</f>
        <v>4</v>
      </c>
    </row>
    <row r="1911" spans="1:25" x14ac:dyDescent="0.25">
      <c r="A1911" s="551"/>
      <c r="B1911" s="552"/>
      <c r="C1911" s="5">
        <v>4</v>
      </c>
      <c r="D1911" s="217">
        <v>79</v>
      </c>
      <c r="E1911" s="218">
        <v>27</v>
      </c>
      <c r="F1911" s="218">
        <v>3</v>
      </c>
      <c r="G1911" s="38">
        <f t="shared" si="5566"/>
        <v>106</v>
      </c>
      <c r="H1911" s="35">
        <f t="shared" si="5563"/>
        <v>0</v>
      </c>
      <c r="I1911" s="521">
        <f t="shared" ref="I1911" si="5577">IF(AND(I1910=S1910,I1910&gt;0.1),1,IF(I1910&gt;S1910,2,0))</f>
        <v>0</v>
      </c>
      <c r="J1911" s="2"/>
      <c r="K1911" s="551"/>
      <c r="L1911" s="552"/>
      <c r="M1911" s="5">
        <v>4</v>
      </c>
      <c r="N1911" s="217">
        <v>97</v>
      </c>
      <c r="O1911" s="218">
        <v>36</v>
      </c>
      <c r="P1911" s="218">
        <v>3</v>
      </c>
      <c r="Q1911" s="34">
        <f t="shared" si="5564"/>
        <v>133</v>
      </c>
      <c r="R1911" s="39">
        <f t="shared" si="5565"/>
        <v>1</v>
      </c>
      <c r="S1911" s="521">
        <f t="shared" ref="S1911" si="5578">IF(AND(S1910=I1910,S1910&gt;0.1),1,IF(S1910&gt;I1910,2,0))</f>
        <v>2</v>
      </c>
      <c r="T1911" s="191"/>
      <c r="U1911" s="204">
        <f t="shared" ref="U1911" si="5579">G1914</f>
        <v>967</v>
      </c>
      <c r="V1911" s="205">
        <f t="shared" ref="V1911" si="5580">Q1914</f>
        <v>1003</v>
      </c>
      <c r="W1911" s="204">
        <f t="shared" ref="W1911" si="5581">Q1914</f>
        <v>1003</v>
      </c>
      <c r="X1911" s="205">
        <f t="shared" ref="X1911" si="5582">G1914</f>
        <v>967</v>
      </c>
    </row>
    <row r="1912" spans="1:25" ht="16.5" thickBot="1" x14ac:dyDescent="0.3">
      <c r="A1912" s="529">
        <v>2</v>
      </c>
      <c r="B1912" s="530"/>
      <c r="C1912" s="26" t="s">
        <v>12</v>
      </c>
      <c r="D1912" s="31">
        <f t="shared" ref="D1912" si="5583">SUM(D1908:D1911)</f>
        <v>330</v>
      </c>
      <c r="E1912" s="31">
        <f t="shared" ref="E1912:H1912" si="5584">SUM(E1908:E1911)</f>
        <v>138</v>
      </c>
      <c r="F1912" s="31">
        <f t="shared" si="5584"/>
        <v>10</v>
      </c>
      <c r="G1912" s="31">
        <f t="shared" si="5584"/>
        <v>468</v>
      </c>
      <c r="H1912" s="30">
        <f t="shared" si="5584"/>
        <v>2</v>
      </c>
      <c r="I1912" s="522">
        <f t="shared" ref="I1912" si="5585">IF(AND(G1912=N1912,G1912&gt;1),1,IF(G1912&gt;N1912,2,0))</f>
        <v>2</v>
      </c>
      <c r="J1912" s="2"/>
      <c r="K1912" s="529">
        <v>2</v>
      </c>
      <c r="L1912" s="530"/>
      <c r="M1912" s="26" t="s">
        <v>12</v>
      </c>
      <c r="N1912" s="31">
        <f t="shared" ref="N1912" si="5586">SUM(N1908:N1911)</f>
        <v>343</v>
      </c>
      <c r="O1912" s="31">
        <f t="shared" ref="O1912:R1912" si="5587">SUM(O1908:O1911)</f>
        <v>141</v>
      </c>
      <c r="P1912" s="31">
        <f t="shared" si="5587"/>
        <v>15</v>
      </c>
      <c r="Q1912" s="40">
        <f t="shared" si="5587"/>
        <v>484</v>
      </c>
      <c r="R1912" s="30">
        <f t="shared" si="5587"/>
        <v>2</v>
      </c>
      <c r="S1912" s="522">
        <f t="shared" ref="S1912" si="5588">IF(AND(Q1912=X1912,Q1912&gt;1),1,IF(Q1912&gt;X1912,2,0))</f>
        <v>2</v>
      </c>
      <c r="T1912" s="191"/>
    </row>
    <row r="1913" spans="1:25" ht="15.75" thickBot="1" x14ac:dyDescent="0.3">
      <c r="A1913" s="7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191"/>
    </row>
    <row r="1914" spans="1:25" ht="21" thickBot="1" x14ac:dyDescent="0.3">
      <c r="A1914" s="17"/>
      <c r="B1914" s="18"/>
      <c r="C1914" s="19" t="s">
        <v>15</v>
      </c>
      <c r="D1914" s="20">
        <f t="shared" ref="D1914:H1914" si="5589">D1907+D1912</f>
        <v>682</v>
      </c>
      <c r="E1914" s="21">
        <f t="shared" si="5589"/>
        <v>285</v>
      </c>
      <c r="F1914" s="21">
        <f t="shared" si="5589"/>
        <v>20</v>
      </c>
      <c r="G1914" s="22">
        <f t="shared" si="5589"/>
        <v>967</v>
      </c>
      <c r="H1914" s="22">
        <f t="shared" si="5589"/>
        <v>4</v>
      </c>
      <c r="I1914" s="23">
        <f t="shared" ref="I1914" si="5590">I1906+I1911+J1914</f>
        <v>0</v>
      </c>
      <c r="J1914" s="206">
        <f t="shared" ref="J1914" si="5591">IF(AND(G1914=Q1914,G1914&gt;0.1),1,IF(G1914&gt;Q1914,2,0))</f>
        <v>0</v>
      </c>
      <c r="K1914" s="17"/>
      <c r="L1914" s="18"/>
      <c r="M1914" s="24" t="s">
        <v>15</v>
      </c>
      <c r="N1914" s="20">
        <f t="shared" ref="N1914:R1914" si="5592">N1907+N1912</f>
        <v>679</v>
      </c>
      <c r="O1914" s="21">
        <f t="shared" si="5592"/>
        <v>324</v>
      </c>
      <c r="P1914" s="21">
        <f t="shared" si="5592"/>
        <v>21</v>
      </c>
      <c r="Q1914" s="22">
        <f t="shared" si="5592"/>
        <v>1003</v>
      </c>
      <c r="R1914" s="22">
        <f t="shared" si="5592"/>
        <v>4</v>
      </c>
      <c r="S1914" s="25">
        <f t="shared" ref="S1914" si="5593">S1906+S1911+T1914</f>
        <v>6</v>
      </c>
      <c r="T1914" s="206">
        <f t="shared" ref="T1914" si="5594">IF(AND(Q1914=G1914,Q1914&gt;0.1),1,IF(Q1914&gt;G1914,2,0))</f>
        <v>2</v>
      </c>
    </row>
    <row r="1915" spans="1:25" ht="15.75" thickBot="1" x14ac:dyDescent="0.3">
      <c r="A1915" s="7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191"/>
    </row>
    <row r="1916" spans="1:25" ht="21" thickBot="1" x14ac:dyDescent="0.3">
      <c r="A1916" s="109" t="s">
        <v>19</v>
      </c>
      <c r="B1916" s="9" t="s">
        <v>16</v>
      </c>
      <c r="C1916" s="515"/>
      <c r="D1916" s="515"/>
      <c r="E1916" s="515"/>
      <c r="F1916" s="10"/>
      <c r="G1916" s="516" t="s">
        <v>17</v>
      </c>
      <c r="H1916" s="516"/>
      <c r="I1916" s="23">
        <f t="shared" ref="I1916" si="5595">IF(AND(I1914=S1914,I1914&gt;0.1),1,IF(I1914&gt;S1914,2,0))</f>
        <v>0</v>
      </c>
      <c r="J1916" s="12"/>
      <c r="K1916" s="14" t="s">
        <v>19</v>
      </c>
      <c r="L1916" s="9" t="s">
        <v>20</v>
      </c>
      <c r="M1916" s="515"/>
      <c r="N1916" s="515"/>
      <c r="O1916" s="515"/>
      <c r="P1916" s="10"/>
      <c r="Q1916" s="516" t="s">
        <v>17</v>
      </c>
      <c r="R1916" s="516"/>
      <c r="S1916" s="23">
        <f t="shared" ref="S1916" si="5596">IF(AND(S1914=I1914,S1914&gt;0.1),1,IF(S1914&gt;I1914,2,0))</f>
        <v>2</v>
      </c>
      <c r="T1916" s="191"/>
    </row>
    <row r="1918" spans="1:25" ht="15.75" thickBot="1" x14ac:dyDescent="0.3"/>
    <row r="1919" spans="1:25" ht="23.25" x14ac:dyDescent="0.35">
      <c r="A1919" s="6"/>
      <c r="B1919" s="523" t="s">
        <v>18</v>
      </c>
      <c r="C1919" s="523"/>
      <c r="D1919" s="524" t="s">
        <v>0</v>
      </c>
      <c r="E1919" s="524"/>
      <c r="F1919" s="524"/>
      <c r="G1919" s="524"/>
      <c r="H1919" s="524"/>
      <c r="I1919" s="524"/>
      <c r="J1919" s="94">
        <v>88</v>
      </c>
      <c r="K1919" s="190" t="s">
        <v>1</v>
      </c>
      <c r="L1919" s="525" t="s">
        <v>21</v>
      </c>
      <c r="M1919" s="525"/>
      <c r="N1919" s="525"/>
      <c r="O1919" s="526" t="s">
        <v>2</v>
      </c>
      <c r="P1919" s="526"/>
      <c r="Q1919" s="527">
        <v>43369</v>
      </c>
      <c r="R1919" s="528"/>
      <c r="S1919" s="528"/>
      <c r="T1919" s="191"/>
    </row>
    <row r="1920" spans="1:25" ht="24" thickBot="1" x14ac:dyDescent="0.3">
      <c r="A1920" s="7"/>
      <c r="B1920" s="16"/>
      <c r="C1920" s="16"/>
      <c r="D1920" s="15"/>
      <c r="E1920" s="15"/>
      <c r="F1920" s="15"/>
      <c r="G1920" s="15"/>
      <c r="H1920" s="15"/>
      <c r="I1920" s="15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191"/>
    </row>
    <row r="1921" spans="1:25" ht="18.75" thickBot="1" x14ac:dyDescent="0.3">
      <c r="A1921" s="1" t="s">
        <v>3</v>
      </c>
      <c r="B1921" s="535" t="s">
        <v>146</v>
      </c>
      <c r="C1921" s="535"/>
      <c r="D1921" s="535"/>
      <c r="E1921" s="535"/>
      <c r="F1921" s="535"/>
      <c r="G1921" s="535"/>
      <c r="H1921" s="535"/>
      <c r="I1921" s="536"/>
      <c r="J1921" s="537">
        <f t="shared" ref="J1921" si="5597">G1937-Q1937</f>
        <v>15</v>
      </c>
      <c r="K1921" s="11" t="s">
        <v>4</v>
      </c>
      <c r="L1921" s="535" t="s">
        <v>130</v>
      </c>
      <c r="M1921" s="535"/>
      <c r="N1921" s="535"/>
      <c r="O1921" s="535"/>
      <c r="P1921" s="535"/>
      <c r="Q1921" s="535"/>
      <c r="R1921" s="535"/>
      <c r="S1921" s="536"/>
      <c r="T1921" s="191"/>
    </row>
    <row r="1922" spans="1:25" ht="15.75" thickBot="1" x14ac:dyDescent="0.3">
      <c r="A1922" s="7"/>
      <c r="B1922" s="2"/>
      <c r="C1922" s="2"/>
      <c r="D1922" s="2"/>
      <c r="E1922" s="2"/>
      <c r="F1922" s="2"/>
      <c r="G1922" s="2"/>
      <c r="H1922" s="2"/>
      <c r="I1922" s="2"/>
      <c r="J1922" s="538"/>
      <c r="K1922" s="2"/>
      <c r="L1922" s="2"/>
      <c r="M1922" s="2"/>
      <c r="N1922" s="2"/>
      <c r="O1922" s="2"/>
      <c r="P1922" s="2"/>
      <c r="Q1922" s="2"/>
      <c r="R1922" s="2"/>
      <c r="S1922" s="2"/>
      <c r="T1922" s="191"/>
    </row>
    <row r="1923" spans="1:25" x14ac:dyDescent="0.25">
      <c r="A1923" s="540" t="s">
        <v>5</v>
      </c>
      <c r="B1923" s="541"/>
      <c r="C1923" s="542" t="s">
        <v>6</v>
      </c>
      <c r="D1923" s="544" t="s">
        <v>7</v>
      </c>
      <c r="E1923" s="545"/>
      <c r="F1923" s="545"/>
      <c r="G1923" s="546"/>
      <c r="H1923" s="544" t="s">
        <v>8</v>
      </c>
      <c r="I1923" s="546"/>
      <c r="J1923" s="538"/>
      <c r="K1923" s="540" t="s">
        <v>5</v>
      </c>
      <c r="L1923" s="541"/>
      <c r="M1923" s="542" t="s">
        <v>6</v>
      </c>
      <c r="N1923" s="544" t="s">
        <v>7</v>
      </c>
      <c r="O1923" s="545"/>
      <c r="P1923" s="545"/>
      <c r="Q1923" s="546"/>
      <c r="R1923" s="544" t="s">
        <v>8</v>
      </c>
      <c r="S1923" s="546"/>
      <c r="T1923" s="191"/>
    </row>
    <row r="1924" spans="1:25" ht="15.75" thickBot="1" x14ac:dyDescent="0.3">
      <c r="A1924" s="547"/>
      <c r="B1924" s="548"/>
      <c r="C1924" s="543"/>
      <c r="D1924" s="110" t="s">
        <v>9</v>
      </c>
      <c r="E1924" s="111" t="s">
        <v>10</v>
      </c>
      <c r="F1924" s="111" t="s">
        <v>11</v>
      </c>
      <c r="G1924" s="112" t="s">
        <v>12</v>
      </c>
      <c r="H1924" s="113" t="s">
        <v>13</v>
      </c>
      <c r="I1924" s="114" t="s">
        <v>14</v>
      </c>
      <c r="J1924" s="539"/>
      <c r="K1924" s="547"/>
      <c r="L1924" s="548"/>
      <c r="M1924" s="543"/>
      <c r="N1924" s="110" t="s">
        <v>9</v>
      </c>
      <c r="O1924" s="111" t="s">
        <v>10</v>
      </c>
      <c r="P1924" s="111" t="s">
        <v>11</v>
      </c>
      <c r="Q1924" s="112" t="s">
        <v>12</v>
      </c>
      <c r="R1924" s="113" t="s">
        <v>13</v>
      </c>
      <c r="S1924" s="114" t="s">
        <v>14</v>
      </c>
      <c r="T1924" s="191"/>
    </row>
    <row r="1925" spans="1:25" ht="15.75" thickBot="1" x14ac:dyDescent="0.3">
      <c r="A1925" s="7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191"/>
    </row>
    <row r="1926" spans="1:25" x14ac:dyDescent="0.25">
      <c r="A1926" s="531" t="s">
        <v>210</v>
      </c>
      <c r="B1926" s="532"/>
      <c r="C1926" s="3"/>
      <c r="D1926" s="193">
        <v>82</v>
      </c>
      <c r="E1926" s="194">
        <v>33</v>
      </c>
      <c r="F1926" s="194">
        <v>0</v>
      </c>
      <c r="G1926" s="32">
        <f t="shared" ref="G1926:G1929" si="5598">D1926+E1926</f>
        <v>115</v>
      </c>
      <c r="H1926" s="33">
        <f t="shared" ref="H1926:H1929" si="5599">IF(AND(G1926=Q1926,G1926&gt;1),0.5,IF(G1926&gt;Q1926,1,0))</f>
        <v>0</v>
      </c>
      <c r="I1926" s="8"/>
      <c r="J1926" s="2"/>
      <c r="K1926" s="531" t="s">
        <v>234</v>
      </c>
      <c r="L1926" s="532"/>
      <c r="M1926" s="3"/>
      <c r="N1926" s="193">
        <v>83</v>
      </c>
      <c r="O1926" s="194">
        <v>36</v>
      </c>
      <c r="P1926" s="194">
        <v>3</v>
      </c>
      <c r="Q1926" s="32">
        <f t="shared" ref="Q1926" si="5600">SUM(N1926:O1926)</f>
        <v>119</v>
      </c>
      <c r="R1926" s="33">
        <f t="shared" ref="R1926:R1929" si="5601">IF(AND(Q1926=G1926,Q1926&gt;1),0.5,IF(Q1926&gt;G1926,1,0))</f>
        <v>1</v>
      </c>
      <c r="S1926" s="8"/>
      <c r="U1926" s="195" t="s">
        <v>124</v>
      </c>
      <c r="V1926" s="195">
        <f t="shared" ref="V1926" si="5602">G1926</f>
        <v>115</v>
      </c>
      <c r="W1926" s="195">
        <f t="shared" ref="W1926" si="5603">G1927</f>
        <v>140</v>
      </c>
      <c r="X1926" s="195">
        <f t="shared" ref="X1926" si="5604">G1928</f>
        <v>130</v>
      </c>
      <c r="Y1926" s="195">
        <f t="shared" ref="Y1926" si="5605">G1929</f>
        <v>123</v>
      </c>
    </row>
    <row r="1927" spans="1:25" x14ac:dyDescent="0.25">
      <c r="A1927" s="533"/>
      <c r="B1927" s="534"/>
      <c r="C1927" s="4"/>
      <c r="D1927" s="196">
        <v>89</v>
      </c>
      <c r="E1927" s="197">
        <v>51</v>
      </c>
      <c r="F1927" s="197">
        <v>1</v>
      </c>
      <c r="G1927" s="34">
        <f t="shared" si="5598"/>
        <v>140</v>
      </c>
      <c r="H1927" s="35">
        <f t="shared" si="5599"/>
        <v>1</v>
      </c>
      <c r="I1927" s="8"/>
      <c r="J1927" s="2"/>
      <c r="K1927" s="533"/>
      <c r="L1927" s="534"/>
      <c r="M1927" s="4"/>
      <c r="N1927" s="196">
        <v>78</v>
      </c>
      <c r="O1927" s="197">
        <v>33</v>
      </c>
      <c r="P1927" s="197">
        <v>5</v>
      </c>
      <c r="Q1927" s="34">
        <f t="shared" ref="Q1927:Q1929" si="5606">SUM(N1927:O1927)</f>
        <v>111</v>
      </c>
      <c r="R1927" s="35">
        <f t="shared" si="5601"/>
        <v>0</v>
      </c>
      <c r="S1927" s="8"/>
      <c r="U1927" s="195" t="s">
        <v>125</v>
      </c>
      <c r="V1927" s="195">
        <f t="shared" ref="V1927" si="5607">G1931</f>
        <v>99</v>
      </c>
      <c r="W1927" s="195">
        <f t="shared" ref="W1927" si="5608">G1932</f>
        <v>107</v>
      </c>
      <c r="X1927" s="195">
        <f t="shared" ref="X1927" si="5609">G1933</f>
        <v>122</v>
      </c>
      <c r="Y1927" s="195">
        <f t="shared" ref="Y1927" si="5610">G1934</f>
        <v>119</v>
      </c>
    </row>
    <row r="1928" spans="1:25" ht="15.75" thickBot="1" x14ac:dyDescent="0.3">
      <c r="A1928" s="517" t="s">
        <v>264</v>
      </c>
      <c r="B1928" s="518"/>
      <c r="C1928" s="4"/>
      <c r="D1928" s="196">
        <v>100</v>
      </c>
      <c r="E1928" s="197">
        <v>30</v>
      </c>
      <c r="F1928" s="197">
        <v>3</v>
      </c>
      <c r="G1928" s="34">
        <f t="shared" si="5598"/>
        <v>130</v>
      </c>
      <c r="H1928" s="35">
        <f t="shared" si="5599"/>
        <v>1</v>
      </c>
      <c r="I1928" s="13">
        <f t="shared" ref="I1928" si="5611">H1930*1000+G1930</f>
        <v>3508</v>
      </c>
      <c r="J1928" s="2"/>
      <c r="K1928" s="517" t="s">
        <v>235</v>
      </c>
      <c r="L1928" s="518"/>
      <c r="M1928" s="4"/>
      <c r="N1928" s="196">
        <v>85</v>
      </c>
      <c r="O1928" s="197">
        <v>44</v>
      </c>
      <c r="P1928" s="197">
        <v>2</v>
      </c>
      <c r="Q1928" s="34">
        <f t="shared" si="5606"/>
        <v>129</v>
      </c>
      <c r="R1928" s="35">
        <f t="shared" si="5601"/>
        <v>0</v>
      </c>
      <c r="S1928" s="13">
        <f t="shared" ref="S1928" si="5612">R1930*1000+Q1930</f>
        <v>1475</v>
      </c>
      <c r="T1928" s="191"/>
      <c r="U1928" s="195" t="s">
        <v>126</v>
      </c>
      <c r="V1928" s="195">
        <f t="shared" ref="V1928" si="5613">Q1926</f>
        <v>119</v>
      </c>
      <c r="W1928" s="195">
        <f t="shared" ref="W1928" si="5614">Q1927</f>
        <v>111</v>
      </c>
      <c r="X1928" s="195">
        <f t="shared" ref="X1928" si="5615">Q1928</f>
        <v>129</v>
      </c>
      <c r="Y1928" s="195">
        <f t="shared" ref="Y1928" si="5616">Q1929</f>
        <v>116</v>
      </c>
    </row>
    <row r="1929" spans="1:25" x14ac:dyDescent="0.25">
      <c r="A1929" s="519"/>
      <c r="B1929" s="520"/>
      <c r="C1929" s="5"/>
      <c r="D1929" s="198">
        <v>87</v>
      </c>
      <c r="E1929" s="199">
        <v>36</v>
      </c>
      <c r="F1929" s="199">
        <v>0</v>
      </c>
      <c r="G1929" s="36">
        <f t="shared" si="5598"/>
        <v>123</v>
      </c>
      <c r="H1929" s="35">
        <f t="shared" si="5599"/>
        <v>1</v>
      </c>
      <c r="I1929" s="521">
        <f t="shared" ref="I1929" si="5617">IF(AND(I1928=S1928,I1928&gt;0.1),1,IF(I1928&gt;S1928,2,0))</f>
        <v>2</v>
      </c>
      <c r="J1929" s="2"/>
      <c r="K1929" s="519"/>
      <c r="L1929" s="520"/>
      <c r="M1929" s="5"/>
      <c r="N1929" s="198">
        <v>80</v>
      </c>
      <c r="O1929" s="199">
        <v>36</v>
      </c>
      <c r="P1929" s="199">
        <v>1</v>
      </c>
      <c r="Q1929" s="34">
        <f t="shared" si="5606"/>
        <v>116</v>
      </c>
      <c r="R1929" s="39">
        <f t="shared" si="5601"/>
        <v>0</v>
      </c>
      <c r="S1929" s="521">
        <f t="shared" ref="S1929" si="5618">IF(AND(S1928=I1928,S1928&gt;0.1),1,IF(S1928&gt;I1928,2,0))</f>
        <v>0</v>
      </c>
      <c r="T1929" s="191"/>
      <c r="U1929" s="195" t="s">
        <v>127</v>
      </c>
      <c r="V1929" s="195">
        <f t="shared" ref="V1929" si="5619">Q1931</f>
        <v>126</v>
      </c>
      <c r="W1929" s="195">
        <f t="shared" ref="W1929" si="5620">Q1932</f>
        <v>114</v>
      </c>
      <c r="X1929" s="195">
        <f t="shared" ref="X1929" si="5621">Q1933</f>
        <v>98</v>
      </c>
      <c r="Y1929" s="195">
        <f t="shared" ref="Y1929" si="5622">Q1934</f>
        <v>127</v>
      </c>
    </row>
    <row r="1930" spans="1:25" ht="16.5" thickBot="1" x14ac:dyDescent="0.3">
      <c r="A1930" s="529">
        <v>1</v>
      </c>
      <c r="B1930" s="530"/>
      <c r="C1930" s="26" t="s">
        <v>12</v>
      </c>
      <c r="D1930" s="27">
        <f t="shared" ref="D1930" si="5623">D1926+D1927+D1928+D1929</f>
        <v>358</v>
      </c>
      <c r="E1930" s="28">
        <f t="shared" ref="E1930:H1930" si="5624">SUM(E1926:E1929)</f>
        <v>150</v>
      </c>
      <c r="F1930" s="28">
        <f t="shared" si="5624"/>
        <v>4</v>
      </c>
      <c r="G1930" s="29">
        <f t="shared" si="5624"/>
        <v>508</v>
      </c>
      <c r="H1930" s="30">
        <f t="shared" si="5624"/>
        <v>3</v>
      </c>
      <c r="I1930" s="522">
        <f t="shared" ref="I1930" si="5625">IF(AND(G1930=N1930,G1930&gt;1),1,IF(G1930&gt;N1930,2,0))</f>
        <v>2</v>
      </c>
      <c r="J1930" s="2"/>
      <c r="K1930" s="529">
        <v>1</v>
      </c>
      <c r="L1930" s="530"/>
      <c r="M1930" s="26" t="s">
        <v>12</v>
      </c>
      <c r="N1930" s="31">
        <f t="shared" ref="N1930" si="5626">SUM(N1926:N1929)</f>
        <v>326</v>
      </c>
      <c r="O1930" s="31">
        <f t="shared" ref="O1930:R1930" si="5627">SUM(O1926:O1929)</f>
        <v>149</v>
      </c>
      <c r="P1930" s="31">
        <f t="shared" si="5627"/>
        <v>11</v>
      </c>
      <c r="Q1930" s="31">
        <f t="shared" si="5627"/>
        <v>475</v>
      </c>
      <c r="R1930" s="30">
        <f t="shared" si="5627"/>
        <v>1</v>
      </c>
      <c r="S1930" s="522">
        <f t="shared" ref="S1930" si="5628">IF(AND(Q1930=J1930,Q1930&gt;1),1,IF(Q1930&gt;J1930,2,0))</f>
        <v>2</v>
      </c>
      <c r="T1930" s="191"/>
    </row>
    <row r="1931" spans="1:25" x14ac:dyDescent="0.25">
      <c r="A1931" s="531" t="s">
        <v>249</v>
      </c>
      <c r="B1931" s="532"/>
      <c r="C1931" s="3"/>
      <c r="D1931" s="193">
        <v>75</v>
      </c>
      <c r="E1931" s="194">
        <v>24</v>
      </c>
      <c r="F1931" s="194">
        <v>7</v>
      </c>
      <c r="G1931" s="37">
        <f t="shared" ref="G1931" si="5629">SUM(D1931:E1931)</f>
        <v>99</v>
      </c>
      <c r="H1931" s="33">
        <f t="shared" ref="H1931:H1934" si="5630">IF(AND(G1931=Q1931,G1931&gt;1),0.5,IF(G1931&gt;Q1931,1,0))</f>
        <v>0</v>
      </c>
      <c r="I1931" s="8"/>
      <c r="J1931" s="2"/>
      <c r="K1931" s="531" t="s">
        <v>236</v>
      </c>
      <c r="L1931" s="532"/>
      <c r="M1931" s="3"/>
      <c r="N1931" s="193">
        <v>86</v>
      </c>
      <c r="O1931" s="194">
        <v>40</v>
      </c>
      <c r="P1931" s="194">
        <v>2</v>
      </c>
      <c r="Q1931" s="32">
        <f t="shared" ref="Q1931:Q1934" si="5631">N1931+O1931</f>
        <v>126</v>
      </c>
      <c r="R1931" s="33">
        <f t="shared" ref="R1931:R1934" si="5632">IF(AND(Q1931=G1931,Q1931&gt;1),0.5,IF(Q1931&gt;G1931,1,0))</f>
        <v>1</v>
      </c>
      <c r="S1931" s="8"/>
      <c r="T1931" s="191"/>
      <c r="U1931" s="200" t="s">
        <v>92</v>
      </c>
      <c r="V1931" s="201" t="s">
        <v>93</v>
      </c>
      <c r="W1931" s="200" t="s">
        <v>93</v>
      </c>
      <c r="X1931" s="201" t="s">
        <v>92</v>
      </c>
    </row>
    <row r="1932" spans="1:25" x14ac:dyDescent="0.25">
      <c r="A1932" s="533"/>
      <c r="B1932" s="534"/>
      <c r="C1932" s="4"/>
      <c r="D1932" s="196">
        <v>75</v>
      </c>
      <c r="E1932" s="197">
        <v>32</v>
      </c>
      <c r="F1932" s="197">
        <v>2</v>
      </c>
      <c r="G1932" s="34">
        <f t="shared" ref="G1932:G1934" si="5633">SUM(D1932:E1932)</f>
        <v>107</v>
      </c>
      <c r="H1932" s="35">
        <f t="shared" si="5630"/>
        <v>0</v>
      </c>
      <c r="I1932" s="8"/>
      <c r="J1932" s="2"/>
      <c r="K1932" s="533"/>
      <c r="L1932" s="534"/>
      <c r="M1932" s="4"/>
      <c r="N1932" s="196">
        <v>80</v>
      </c>
      <c r="O1932" s="197">
        <v>34</v>
      </c>
      <c r="P1932" s="197">
        <v>3</v>
      </c>
      <c r="Q1932" s="34">
        <f t="shared" si="5631"/>
        <v>114</v>
      </c>
      <c r="R1932" s="35">
        <f t="shared" si="5632"/>
        <v>1</v>
      </c>
      <c r="S1932" s="8"/>
      <c r="T1932" s="191"/>
      <c r="U1932" s="202">
        <f t="shared" ref="U1932" si="5634">I1937</f>
        <v>4</v>
      </c>
      <c r="V1932" s="203">
        <f t="shared" ref="V1932" si="5635">S1937</f>
        <v>2</v>
      </c>
      <c r="W1932" s="202">
        <f t="shared" ref="W1932" si="5636">S1937</f>
        <v>2</v>
      </c>
      <c r="X1932" s="203">
        <f t="shared" ref="X1932" si="5637">I1937</f>
        <v>4</v>
      </c>
    </row>
    <row r="1933" spans="1:25" ht="15.75" thickBot="1" x14ac:dyDescent="0.3">
      <c r="A1933" s="517" t="s">
        <v>265</v>
      </c>
      <c r="B1933" s="518"/>
      <c r="C1933" s="4"/>
      <c r="D1933" s="196">
        <v>86</v>
      </c>
      <c r="E1933" s="197">
        <v>36</v>
      </c>
      <c r="F1933" s="197">
        <v>4</v>
      </c>
      <c r="G1933" s="34">
        <f t="shared" si="5633"/>
        <v>122</v>
      </c>
      <c r="H1933" s="35">
        <f t="shared" si="5630"/>
        <v>1</v>
      </c>
      <c r="I1933" s="13">
        <f t="shared" ref="I1933" si="5638">H1935*1000+G1935</f>
        <v>1447</v>
      </c>
      <c r="J1933" s="2"/>
      <c r="K1933" s="517" t="s">
        <v>190</v>
      </c>
      <c r="L1933" s="518"/>
      <c r="M1933" s="4"/>
      <c r="N1933" s="196">
        <v>89</v>
      </c>
      <c r="O1933" s="197">
        <v>9</v>
      </c>
      <c r="P1933" s="197">
        <v>9</v>
      </c>
      <c r="Q1933" s="34">
        <f t="shared" si="5631"/>
        <v>98</v>
      </c>
      <c r="R1933" s="35">
        <f t="shared" si="5632"/>
        <v>0</v>
      </c>
      <c r="S1933" s="13">
        <f t="shared" ref="S1933" si="5639">R1935*1000+Q1935</f>
        <v>3465</v>
      </c>
      <c r="T1933" s="191"/>
      <c r="U1933" s="202">
        <f t="shared" ref="U1933" si="5640">H1937</f>
        <v>4</v>
      </c>
      <c r="V1933" s="203">
        <f t="shared" ref="V1933" si="5641">R1937</f>
        <v>4</v>
      </c>
      <c r="W1933" s="202">
        <f t="shared" ref="W1933" si="5642">R1937</f>
        <v>4</v>
      </c>
      <c r="X1933" s="203">
        <f t="shared" ref="X1933" si="5643">H1937</f>
        <v>4</v>
      </c>
    </row>
    <row r="1934" spans="1:25" x14ac:dyDescent="0.25">
      <c r="A1934" s="519"/>
      <c r="B1934" s="520"/>
      <c r="C1934" s="5"/>
      <c r="D1934" s="198">
        <v>84</v>
      </c>
      <c r="E1934" s="199">
        <v>35</v>
      </c>
      <c r="F1934" s="199">
        <v>5</v>
      </c>
      <c r="G1934" s="38">
        <f t="shared" si="5633"/>
        <v>119</v>
      </c>
      <c r="H1934" s="35">
        <f t="shared" si="5630"/>
        <v>0</v>
      </c>
      <c r="I1934" s="521">
        <f t="shared" ref="I1934" si="5644">IF(AND(I1933=S1933,I1933&gt;0.1),1,IF(I1933&gt;S1933,2,0))</f>
        <v>0</v>
      </c>
      <c r="J1934" s="2"/>
      <c r="K1934" s="519"/>
      <c r="L1934" s="520"/>
      <c r="M1934" s="5"/>
      <c r="N1934" s="198">
        <v>93</v>
      </c>
      <c r="O1934" s="199">
        <v>34</v>
      </c>
      <c r="P1934" s="199">
        <v>2</v>
      </c>
      <c r="Q1934" s="34">
        <f t="shared" si="5631"/>
        <v>127</v>
      </c>
      <c r="R1934" s="39">
        <f t="shared" si="5632"/>
        <v>1</v>
      </c>
      <c r="S1934" s="521">
        <f t="shared" ref="S1934" si="5645">IF(AND(S1933=I1933,S1933&gt;0.1),1,IF(S1933&gt;I1933,2,0))</f>
        <v>2</v>
      </c>
      <c r="T1934" s="191"/>
      <c r="U1934" s="204">
        <f t="shared" ref="U1934" si="5646">G1937</f>
        <v>955</v>
      </c>
      <c r="V1934" s="205">
        <f t="shared" ref="V1934" si="5647">Q1937</f>
        <v>940</v>
      </c>
      <c r="W1934" s="204">
        <f t="shared" ref="W1934" si="5648">Q1937</f>
        <v>940</v>
      </c>
      <c r="X1934" s="205">
        <f t="shared" ref="X1934" si="5649">G1937</f>
        <v>955</v>
      </c>
    </row>
    <row r="1935" spans="1:25" ht="16.5" thickBot="1" x14ac:dyDescent="0.3">
      <c r="A1935" s="529">
        <v>2</v>
      </c>
      <c r="B1935" s="530"/>
      <c r="C1935" s="26" t="s">
        <v>12</v>
      </c>
      <c r="D1935" s="31">
        <f t="shared" ref="D1935" si="5650">SUM(D1931:D1934)</f>
        <v>320</v>
      </c>
      <c r="E1935" s="31">
        <f t="shared" ref="E1935:H1935" si="5651">SUM(E1931:E1934)</f>
        <v>127</v>
      </c>
      <c r="F1935" s="31">
        <f t="shared" si="5651"/>
        <v>18</v>
      </c>
      <c r="G1935" s="31">
        <f t="shared" si="5651"/>
        <v>447</v>
      </c>
      <c r="H1935" s="30">
        <f t="shared" si="5651"/>
        <v>1</v>
      </c>
      <c r="I1935" s="522">
        <f t="shared" ref="I1935" si="5652">IF(AND(G1935=N1935,G1935&gt;1),1,IF(G1935&gt;N1935,2,0))</f>
        <v>2</v>
      </c>
      <c r="J1935" s="2"/>
      <c r="K1935" s="529">
        <v>2</v>
      </c>
      <c r="L1935" s="530"/>
      <c r="M1935" s="26" t="s">
        <v>12</v>
      </c>
      <c r="N1935" s="31">
        <f t="shared" ref="N1935" si="5653">SUM(N1931:N1934)</f>
        <v>348</v>
      </c>
      <c r="O1935" s="31">
        <f t="shared" ref="O1935:R1935" si="5654">SUM(O1931:O1934)</f>
        <v>117</v>
      </c>
      <c r="P1935" s="31">
        <f t="shared" si="5654"/>
        <v>16</v>
      </c>
      <c r="Q1935" s="40">
        <f t="shared" si="5654"/>
        <v>465</v>
      </c>
      <c r="R1935" s="30">
        <f t="shared" si="5654"/>
        <v>3</v>
      </c>
      <c r="S1935" s="522">
        <f t="shared" ref="S1935" si="5655">IF(AND(Q1935=X1935,Q1935&gt;1),1,IF(Q1935&gt;X1935,2,0))</f>
        <v>2</v>
      </c>
      <c r="T1935" s="191"/>
    </row>
    <row r="1936" spans="1:25" ht="15.75" thickBot="1" x14ac:dyDescent="0.3">
      <c r="A1936" s="7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191"/>
    </row>
    <row r="1937" spans="1:25" ht="21" thickBot="1" x14ac:dyDescent="0.3">
      <c r="A1937" s="17"/>
      <c r="B1937" s="18"/>
      <c r="C1937" s="19" t="s">
        <v>15</v>
      </c>
      <c r="D1937" s="20">
        <f t="shared" ref="D1937:H1937" si="5656">D1930+D1935</f>
        <v>678</v>
      </c>
      <c r="E1937" s="21">
        <f t="shared" si="5656"/>
        <v>277</v>
      </c>
      <c r="F1937" s="21">
        <f t="shared" si="5656"/>
        <v>22</v>
      </c>
      <c r="G1937" s="22">
        <f t="shared" si="5656"/>
        <v>955</v>
      </c>
      <c r="H1937" s="22">
        <f t="shared" si="5656"/>
        <v>4</v>
      </c>
      <c r="I1937" s="23">
        <f t="shared" ref="I1937" si="5657">I1929+I1934+J1937</f>
        <v>4</v>
      </c>
      <c r="J1937" s="206">
        <f t="shared" ref="J1937" si="5658">IF(AND(G1937=Q1937,G1937&gt;0.1),1,IF(G1937&gt;Q1937,2,0))</f>
        <v>2</v>
      </c>
      <c r="K1937" s="17"/>
      <c r="L1937" s="18"/>
      <c r="M1937" s="24" t="s">
        <v>15</v>
      </c>
      <c r="N1937" s="20">
        <f t="shared" ref="N1937:R1937" si="5659">N1930+N1935</f>
        <v>674</v>
      </c>
      <c r="O1937" s="21">
        <f t="shared" si="5659"/>
        <v>266</v>
      </c>
      <c r="P1937" s="21">
        <f t="shared" si="5659"/>
        <v>27</v>
      </c>
      <c r="Q1937" s="22">
        <f t="shared" si="5659"/>
        <v>940</v>
      </c>
      <c r="R1937" s="22">
        <f t="shared" si="5659"/>
        <v>4</v>
      </c>
      <c r="S1937" s="25">
        <f t="shared" ref="S1937" si="5660">S1929+S1934+T1937</f>
        <v>2</v>
      </c>
      <c r="T1937" s="206">
        <f t="shared" ref="T1937" si="5661">IF(AND(Q1937=G1937,Q1937&gt;0.1),1,IF(Q1937&gt;G1937,2,0))</f>
        <v>0</v>
      </c>
    </row>
    <row r="1938" spans="1:25" ht="15.75" thickBot="1" x14ac:dyDescent="0.3">
      <c r="A1938" s="7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191"/>
    </row>
    <row r="1939" spans="1:25" ht="21" thickBot="1" x14ac:dyDescent="0.3">
      <c r="A1939" s="109" t="s">
        <v>19</v>
      </c>
      <c r="B1939" s="9" t="s">
        <v>16</v>
      </c>
      <c r="C1939" s="515"/>
      <c r="D1939" s="515"/>
      <c r="E1939" s="515"/>
      <c r="F1939" s="10"/>
      <c r="G1939" s="516" t="s">
        <v>17</v>
      </c>
      <c r="H1939" s="516"/>
      <c r="I1939" s="23">
        <f t="shared" ref="I1939" si="5662">IF(AND(I1937=S1937,I1937&gt;0.1),1,IF(I1937&gt;S1937,2,0))</f>
        <v>2</v>
      </c>
      <c r="J1939" s="12"/>
      <c r="K1939" s="14" t="s">
        <v>19</v>
      </c>
      <c r="L1939" s="9" t="s">
        <v>20</v>
      </c>
      <c r="M1939" s="515"/>
      <c r="N1939" s="515"/>
      <c r="O1939" s="515"/>
      <c r="P1939" s="10"/>
      <c r="Q1939" s="516" t="s">
        <v>17</v>
      </c>
      <c r="R1939" s="516"/>
      <c r="S1939" s="23">
        <f t="shared" ref="S1939" si="5663">IF(AND(S1937=I1937,S1937&gt;0.1),1,IF(S1937&gt;I1937,2,0))</f>
        <v>0</v>
      </c>
      <c r="T1939" s="191"/>
    </row>
    <row r="1940" spans="1:25" ht="23.25" x14ac:dyDescent="0.35">
      <c r="A1940" s="6"/>
      <c r="B1940" s="523" t="s">
        <v>18</v>
      </c>
      <c r="C1940" s="523"/>
      <c r="D1940" s="524" t="s">
        <v>0</v>
      </c>
      <c r="E1940" s="524"/>
      <c r="F1940" s="524"/>
      <c r="G1940" s="524"/>
      <c r="H1940" s="524"/>
      <c r="I1940" s="524"/>
      <c r="J1940" s="94">
        <v>89</v>
      </c>
      <c r="K1940" s="190" t="s">
        <v>1</v>
      </c>
      <c r="L1940" s="525" t="s">
        <v>21</v>
      </c>
      <c r="M1940" s="525"/>
      <c r="N1940" s="525"/>
      <c r="O1940" s="526" t="s">
        <v>2</v>
      </c>
      <c r="P1940" s="526"/>
      <c r="Q1940" s="527">
        <v>43391</v>
      </c>
      <c r="R1940" s="528"/>
      <c r="S1940" s="528"/>
      <c r="T1940" s="191"/>
    </row>
    <row r="1941" spans="1:25" ht="24" thickBot="1" x14ac:dyDescent="0.3">
      <c r="A1941" s="7"/>
      <c r="B1941" s="16"/>
      <c r="C1941" s="16"/>
      <c r="D1941" s="15"/>
      <c r="E1941" s="15"/>
      <c r="F1941" s="15"/>
      <c r="G1941" s="15"/>
      <c r="H1941" s="15"/>
      <c r="I1941" s="15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191"/>
    </row>
    <row r="1942" spans="1:25" ht="18.75" thickBot="1" x14ac:dyDescent="0.3">
      <c r="A1942" s="1" t="s">
        <v>3</v>
      </c>
      <c r="B1942" s="535" t="s">
        <v>185</v>
      </c>
      <c r="C1942" s="535"/>
      <c r="D1942" s="535"/>
      <c r="E1942" s="535"/>
      <c r="F1942" s="535"/>
      <c r="G1942" s="535"/>
      <c r="H1942" s="535"/>
      <c r="I1942" s="536"/>
      <c r="J1942" s="537">
        <f t="shared" ref="J1942" si="5664">G1958-Q1958</f>
        <v>4</v>
      </c>
      <c r="K1942" s="11" t="s">
        <v>4</v>
      </c>
      <c r="L1942" s="535" t="s">
        <v>150</v>
      </c>
      <c r="M1942" s="535"/>
      <c r="N1942" s="535"/>
      <c r="O1942" s="535"/>
      <c r="P1942" s="535"/>
      <c r="Q1942" s="535"/>
      <c r="R1942" s="535"/>
      <c r="S1942" s="536"/>
      <c r="T1942" s="191"/>
    </row>
    <row r="1943" spans="1:25" ht="15.75" thickBot="1" x14ac:dyDescent="0.3">
      <c r="A1943" s="7"/>
      <c r="B1943" s="2"/>
      <c r="C1943" s="2"/>
      <c r="D1943" s="2"/>
      <c r="E1943" s="2"/>
      <c r="F1943" s="2"/>
      <c r="G1943" s="2"/>
      <c r="H1943" s="2"/>
      <c r="I1943" s="2"/>
      <c r="J1943" s="538"/>
      <c r="K1943" s="2"/>
      <c r="L1943" s="2"/>
      <c r="M1943" s="2"/>
      <c r="N1943" s="2"/>
      <c r="O1943" s="2"/>
      <c r="P1943" s="2"/>
      <c r="Q1943" s="2"/>
      <c r="R1943" s="2"/>
      <c r="S1943" s="2"/>
      <c r="T1943" s="191"/>
    </row>
    <row r="1944" spans="1:25" x14ac:dyDescent="0.25">
      <c r="A1944" s="540" t="s">
        <v>5</v>
      </c>
      <c r="B1944" s="541"/>
      <c r="C1944" s="542" t="s">
        <v>6</v>
      </c>
      <c r="D1944" s="544" t="s">
        <v>7</v>
      </c>
      <c r="E1944" s="545"/>
      <c r="F1944" s="545"/>
      <c r="G1944" s="546"/>
      <c r="H1944" s="544" t="s">
        <v>8</v>
      </c>
      <c r="I1944" s="546"/>
      <c r="J1944" s="538"/>
      <c r="K1944" s="540" t="s">
        <v>5</v>
      </c>
      <c r="L1944" s="541"/>
      <c r="M1944" s="542" t="s">
        <v>6</v>
      </c>
      <c r="N1944" s="544" t="s">
        <v>7</v>
      </c>
      <c r="O1944" s="545"/>
      <c r="P1944" s="545"/>
      <c r="Q1944" s="546"/>
      <c r="R1944" s="544" t="s">
        <v>8</v>
      </c>
      <c r="S1944" s="546"/>
      <c r="T1944" s="191"/>
    </row>
    <row r="1945" spans="1:25" ht="15.75" thickBot="1" x14ac:dyDescent="0.3">
      <c r="A1945" s="547"/>
      <c r="B1945" s="548"/>
      <c r="C1945" s="543"/>
      <c r="D1945" s="110" t="s">
        <v>9</v>
      </c>
      <c r="E1945" s="111" t="s">
        <v>10</v>
      </c>
      <c r="F1945" s="111" t="s">
        <v>11</v>
      </c>
      <c r="G1945" s="112" t="s">
        <v>12</v>
      </c>
      <c r="H1945" s="113" t="s">
        <v>13</v>
      </c>
      <c r="I1945" s="114" t="s">
        <v>14</v>
      </c>
      <c r="J1945" s="539"/>
      <c r="K1945" s="547"/>
      <c r="L1945" s="548"/>
      <c r="M1945" s="543"/>
      <c r="N1945" s="110" t="s">
        <v>9</v>
      </c>
      <c r="O1945" s="111" t="s">
        <v>10</v>
      </c>
      <c r="P1945" s="111" t="s">
        <v>11</v>
      </c>
      <c r="Q1945" s="112" t="s">
        <v>12</v>
      </c>
      <c r="R1945" s="113" t="s">
        <v>13</v>
      </c>
      <c r="S1945" s="114" t="s">
        <v>14</v>
      </c>
      <c r="T1945" s="191"/>
    </row>
    <row r="1946" spans="1:25" ht="15.75" thickBot="1" x14ac:dyDescent="0.3">
      <c r="A1946" s="7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191"/>
    </row>
    <row r="1947" spans="1:25" x14ac:dyDescent="0.25">
      <c r="A1947" s="555" t="s">
        <v>216</v>
      </c>
      <c r="B1947" s="556"/>
      <c r="C1947" s="3">
        <v>1</v>
      </c>
      <c r="D1947" s="213">
        <v>81</v>
      </c>
      <c r="E1947" s="214">
        <v>41</v>
      </c>
      <c r="F1947" s="214">
        <v>0</v>
      </c>
      <c r="G1947" s="32">
        <f t="shared" ref="G1947:G1950" si="5665">D1947+E1947</f>
        <v>122</v>
      </c>
      <c r="H1947" s="33">
        <f t="shared" ref="H1947:H1950" si="5666">IF(AND(G1947=Q1947,G1947&gt;1),0.5,IF(G1947&gt;Q1947,1,0))</f>
        <v>0</v>
      </c>
      <c r="I1947" s="8"/>
      <c r="J1947" s="2"/>
      <c r="K1947" s="555" t="s">
        <v>194</v>
      </c>
      <c r="L1947" s="556"/>
      <c r="M1947" s="3">
        <v>1</v>
      </c>
      <c r="N1947" s="213">
        <v>86</v>
      </c>
      <c r="O1947" s="214">
        <v>41</v>
      </c>
      <c r="P1947" s="214">
        <v>0</v>
      </c>
      <c r="Q1947" s="32">
        <f t="shared" ref="Q1947" si="5667">SUM(N1947:O1947)</f>
        <v>127</v>
      </c>
      <c r="R1947" s="33">
        <f t="shared" ref="R1947:R1950" si="5668">IF(AND(Q1947=G1947,Q1947&gt;1),0.5,IF(Q1947&gt;G1947,1,0))</f>
        <v>1</v>
      </c>
      <c r="S1947" s="8"/>
      <c r="U1947" s="195" t="s">
        <v>124</v>
      </c>
      <c r="V1947" s="195">
        <f t="shared" ref="V1947" si="5669">G1947</f>
        <v>122</v>
      </c>
      <c r="W1947" s="195">
        <f t="shared" ref="W1947" si="5670">G1948</f>
        <v>140</v>
      </c>
      <c r="X1947" s="195">
        <f t="shared" ref="X1947" si="5671">G1949</f>
        <v>127</v>
      </c>
      <c r="Y1947" s="195">
        <f t="shared" ref="Y1947" si="5672">G1950</f>
        <v>130</v>
      </c>
    </row>
    <row r="1948" spans="1:25" x14ac:dyDescent="0.25">
      <c r="A1948" s="557"/>
      <c r="B1948" s="558"/>
      <c r="C1948" s="4">
        <v>2</v>
      </c>
      <c r="D1948" s="215">
        <v>87</v>
      </c>
      <c r="E1948" s="216">
        <v>53</v>
      </c>
      <c r="F1948" s="216">
        <v>1</v>
      </c>
      <c r="G1948" s="34">
        <f t="shared" si="5665"/>
        <v>140</v>
      </c>
      <c r="H1948" s="35">
        <f t="shared" si="5666"/>
        <v>1</v>
      </c>
      <c r="I1948" s="8"/>
      <c r="J1948" s="2"/>
      <c r="K1948" s="557"/>
      <c r="L1948" s="558"/>
      <c r="M1948" s="4">
        <v>2</v>
      </c>
      <c r="N1948" s="215">
        <v>78</v>
      </c>
      <c r="O1948" s="216">
        <v>53</v>
      </c>
      <c r="P1948" s="216">
        <v>0</v>
      </c>
      <c r="Q1948" s="34">
        <f t="shared" ref="Q1948:Q1950" si="5673">SUM(N1948:O1948)</f>
        <v>131</v>
      </c>
      <c r="R1948" s="35">
        <f t="shared" si="5668"/>
        <v>0</v>
      </c>
      <c r="S1948" s="8"/>
      <c r="U1948" s="195" t="s">
        <v>125</v>
      </c>
      <c r="V1948" s="195">
        <f t="shared" ref="V1948" si="5674">G1952</f>
        <v>139</v>
      </c>
      <c r="W1948" s="195">
        <f t="shared" ref="W1948" si="5675">G1953</f>
        <v>145</v>
      </c>
      <c r="X1948" s="195">
        <f t="shared" ref="X1948" si="5676">G1954</f>
        <v>126</v>
      </c>
      <c r="Y1948" s="195">
        <f t="shared" ref="Y1948" si="5677">G1955</f>
        <v>107</v>
      </c>
    </row>
    <row r="1949" spans="1:25" ht="15.75" thickBot="1" x14ac:dyDescent="0.3">
      <c r="A1949" s="549" t="s">
        <v>217</v>
      </c>
      <c r="B1949" s="550"/>
      <c r="C1949" s="4">
        <v>3</v>
      </c>
      <c r="D1949" s="215">
        <v>92</v>
      </c>
      <c r="E1949" s="216">
        <v>35</v>
      </c>
      <c r="F1949" s="216">
        <v>6</v>
      </c>
      <c r="G1949" s="34">
        <f t="shared" si="5665"/>
        <v>127</v>
      </c>
      <c r="H1949" s="35">
        <f t="shared" si="5666"/>
        <v>1</v>
      </c>
      <c r="I1949" s="13">
        <f t="shared" ref="I1949" si="5678">H1951*1000+G1951</f>
        <v>3519</v>
      </c>
      <c r="J1949" s="2"/>
      <c r="K1949" s="549" t="s">
        <v>195</v>
      </c>
      <c r="L1949" s="550"/>
      <c r="M1949" s="4">
        <v>3</v>
      </c>
      <c r="N1949" s="215">
        <v>87</v>
      </c>
      <c r="O1949" s="216">
        <v>32</v>
      </c>
      <c r="P1949" s="216">
        <v>3</v>
      </c>
      <c r="Q1949" s="34">
        <f t="shared" si="5673"/>
        <v>119</v>
      </c>
      <c r="R1949" s="35">
        <f t="shared" si="5668"/>
        <v>0</v>
      </c>
      <c r="S1949" s="13">
        <f t="shared" ref="S1949" si="5679">R1951*1000+Q1951</f>
        <v>1500</v>
      </c>
      <c r="T1949" s="191"/>
      <c r="U1949" s="195" t="s">
        <v>126</v>
      </c>
      <c r="V1949" s="195">
        <f t="shared" ref="V1949" si="5680">Q1947</f>
        <v>127</v>
      </c>
      <c r="W1949" s="195">
        <f t="shared" ref="W1949" si="5681">Q1948</f>
        <v>131</v>
      </c>
      <c r="X1949" s="195">
        <f t="shared" ref="X1949" si="5682">Q1949</f>
        <v>119</v>
      </c>
      <c r="Y1949" s="195">
        <f t="shared" ref="Y1949" si="5683">Q1950</f>
        <v>123</v>
      </c>
    </row>
    <row r="1950" spans="1:25" x14ac:dyDescent="0.25">
      <c r="A1950" s="551"/>
      <c r="B1950" s="552"/>
      <c r="C1950" s="5">
        <v>4</v>
      </c>
      <c r="D1950" s="217">
        <v>85</v>
      </c>
      <c r="E1950" s="218">
        <v>45</v>
      </c>
      <c r="F1950" s="218">
        <v>1</v>
      </c>
      <c r="G1950" s="36">
        <f t="shared" si="5665"/>
        <v>130</v>
      </c>
      <c r="H1950" s="35">
        <f t="shared" si="5666"/>
        <v>1</v>
      </c>
      <c r="I1950" s="521">
        <f t="shared" ref="I1950" si="5684">IF(AND(I1949=S1949,I1949&gt;0.1),1,IF(I1949&gt;S1949,2,0))</f>
        <v>2</v>
      </c>
      <c r="J1950" s="2"/>
      <c r="K1950" s="551"/>
      <c r="L1950" s="552"/>
      <c r="M1950" s="5">
        <v>4</v>
      </c>
      <c r="N1950" s="217">
        <v>97</v>
      </c>
      <c r="O1950" s="218">
        <v>26</v>
      </c>
      <c r="P1950" s="218">
        <v>3</v>
      </c>
      <c r="Q1950" s="34">
        <f t="shared" si="5673"/>
        <v>123</v>
      </c>
      <c r="R1950" s="39">
        <f t="shared" si="5668"/>
        <v>0</v>
      </c>
      <c r="S1950" s="521">
        <f t="shared" ref="S1950" si="5685">IF(AND(S1949=I1949,S1949&gt;0.1),1,IF(S1949&gt;I1949,2,0))</f>
        <v>0</v>
      </c>
      <c r="T1950" s="191"/>
      <c r="U1950" s="195" t="s">
        <v>127</v>
      </c>
      <c r="V1950" s="195">
        <f t="shared" ref="V1950" si="5686">Q1952</f>
        <v>142</v>
      </c>
      <c r="W1950" s="195">
        <f t="shared" ref="W1950" si="5687">Q1953</f>
        <v>138</v>
      </c>
      <c r="X1950" s="195">
        <f t="shared" ref="X1950" si="5688">Q1954</f>
        <v>125</v>
      </c>
      <c r="Y1950" s="195">
        <f t="shared" ref="Y1950" si="5689">Q1955</f>
        <v>127</v>
      </c>
    </row>
    <row r="1951" spans="1:25" ht="16.5" thickBot="1" x14ac:dyDescent="0.3">
      <c r="A1951" s="553"/>
      <c r="B1951" s="554"/>
      <c r="C1951" s="221" t="s">
        <v>12</v>
      </c>
      <c r="D1951" s="222">
        <v>345</v>
      </c>
      <c r="E1951" s="223">
        <v>174</v>
      </c>
      <c r="F1951" s="223">
        <v>8</v>
      </c>
      <c r="G1951" s="29">
        <f t="shared" ref="G1951:H1951" si="5690">SUM(G1947:G1950)</f>
        <v>519</v>
      </c>
      <c r="H1951" s="30">
        <f t="shared" si="5690"/>
        <v>3</v>
      </c>
      <c r="I1951" s="522">
        <f t="shared" ref="I1951" si="5691">IF(AND(G1951=N1951,G1951&gt;1),1,IF(G1951&gt;N1951,2,0))</f>
        <v>2</v>
      </c>
      <c r="J1951" s="2"/>
      <c r="K1951" s="553"/>
      <c r="L1951" s="554"/>
      <c r="M1951" s="221" t="s">
        <v>12</v>
      </c>
      <c r="N1951" s="222">
        <v>348</v>
      </c>
      <c r="O1951" s="223">
        <v>152</v>
      </c>
      <c r="P1951" s="223">
        <v>6</v>
      </c>
      <c r="Q1951" s="31">
        <f t="shared" ref="Q1951:R1951" si="5692">SUM(Q1947:Q1950)</f>
        <v>500</v>
      </c>
      <c r="R1951" s="30">
        <f t="shared" si="5692"/>
        <v>1</v>
      </c>
      <c r="S1951" s="522">
        <f t="shared" ref="S1951" si="5693">IF(AND(Q1951=J1951,Q1951&gt;1),1,IF(Q1951&gt;J1951,2,0))</f>
        <v>2</v>
      </c>
      <c r="T1951" s="191"/>
    </row>
    <row r="1952" spans="1:25" x14ac:dyDescent="0.25">
      <c r="A1952" s="555" t="s">
        <v>218</v>
      </c>
      <c r="B1952" s="556"/>
      <c r="C1952" s="3">
        <v>1</v>
      </c>
      <c r="D1952" s="213">
        <v>89</v>
      </c>
      <c r="E1952" s="214">
        <v>50</v>
      </c>
      <c r="F1952" s="214">
        <v>0</v>
      </c>
      <c r="G1952" s="37">
        <f t="shared" ref="G1952" si="5694">SUM(D1952:E1952)</f>
        <v>139</v>
      </c>
      <c r="H1952" s="33">
        <f t="shared" ref="H1952:H1955" si="5695">IF(AND(G1952=Q1952,G1952&gt;1),0.5,IF(G1952&gt;Q1952,1,0))</f>
        <v>0</v>
      </c>
      <c r="I1952" s="8"/>
      <c r="J1952" s="2"/>
      <c r="K1952" s="555" t="s">
        <v>192</v>
      </c>
      <c r="L1952" s="556"/>
      <c r="M1952" s="3">
        <v>1</v>
      </c>
      <c r="N1952" s="213">
        <v>89</v>
      </c>
      <c r="O1952" s="214">
        <v>53</v>
      </c>
      <c r="P1952" s="214">
        <v>2</v>
      </c>
      <c r="Q1952" s="32">
        <f t="shared" ref="Q1952:Q1955" si="5696">N1952+O1952</f>
        <v>142</v>
      </c>
      <c r="R1952" s="33">
        <f t="shared" ref="R1952:R1955" si="5697">IF(AND(Q1952=G1952,Q1952&gt;1),0.5,IF(Q1952&gt;G1952,1,0))</f>
        <v>1</v>
      </c>
      <c r="S1952" s="8"/>
      <c r="T1952" s="191"/>
      <c r="U1952" s="200" t="s">
        <v>92</v>
      </c>
      <c r="V1952" s="201" t="s">
        <v>93</v>
      </c>
      <c r="W1952" s="200" t="s">
        <v>93</v>
      </c>
      <c r="X1952" s="201" t="s">
        <v>92</v>
      </c>
    </row>
    <row r="1953" spans="1:24" x14ac:dyDescent="0.25">
      <c r="A1953" s="557"/>
      <c r="B1953" s="558"/>
      <c r="C1953" s="4">
        <v>2</v>
      </c>
      <c r="D1953" s="215">
        <v>91</v>
      </c>
      <c r="E1953" s="216">
        <v>54</v>
      </c>
      <c r="F1953" s="216">
        <v>0</v>
      </c>
      <c r="G1953" s="34">
        <f t="shared" ref="G1953:G1955" si="5698">SUM(D1953:E1953)</f>
        <v>145</v>
      </c>
      <c r="H1953" s="35">
        <f t="shared" si="5695"/>
        <v>1</v>
      </c>
      <c r="I1953" s="8"/>
      <c r="J1953" s="2"/>
      <c r="K1953" s="557"/>
      <c r="L1953" s="558"/>
      <c r="M1953" s="4">
        <v>2</v>
      </c>
      <c r="N1953" s="215">
        <v>94</v>
      </c>
      <c r="O1953" s="216">
        <v>44</v>
      </c>
      <c r="P1953" s="216">
        <v>1</v>
      </c>
      <c r="Q1953" s="34">
        <f t="shared" si="5696"/>
        <v>138</v>
      </c>
      <c r="R1953" s="35">
        <f t="shared" si="5697"/>
        <v>0</v>
      </c>
      <c r="S1953" s="8"/>
      <c r="T1953" s="191"/>
      <c r="U1953" s="202">
        <f t="shared" ref="U1953" si="5699">I1958</f>
        <v>4</v>
      </c>
      <c r="V1953" s="203">
        <f t="shared" ref="V1953" si="5700">S1958</f>
        <v>2</v>
      </c>
      <c r="W1953" s="202">
        <f t="shared" ref="W1953" si="5701">S1958</f>
        <v>2</v>
      </c>
      <c r="X1953" s="203">
        <f t="shared" ref="X1953" si="5702">I1958</f>
        <v>4</v>
      </c>
    </row>
    <row r="1954" spans="1:24" ht="15.75" thickBot="1" x14ac:dyDescent="0.3">
      <c r="A1954" s="549" t="s">
        <v>219</v>
      </c>
      <c r="B1954" s="550"/>
      <c r="C1954" s="4">
        <v>3</v>
      </c>
      <c r="D1954" s="215">
        <v>81</v>
      </c>
      <c r="E1954" s="216">
        <v>45</v>
      </c>
      <c r="F1954" s="216">
        <v>2</v>
      </c>
      <c r="G1954" s="34">
        <f t="shared" si="5698"/>
        <v>126</v>
      </c>
      <c r="H1954" s="35">
        <f t="shared" si="5695"/>
        <v>1</v>
      </c>
      <c r="I1954" s="13">
        <f t="shared" ref="I1954" si="5703">H1956*1000+G1956</f>
        <v>2517</v>
      </c>
      <c r="J1954" s="2"/>
      <c r="K1954" s="549" t="s">
        <v>193</v>
      </c>
      <c r="L1954" s="550"/>
      <c r="M1954" s="4">
        <v>3</v>
      </c>
      <c r="N1954" s="215">
        <v>83</v>
      </c>
      <c r="O1954" s="216">
        <v>42</v>
      </c>
      <c r="P1954" s="216">
        <v>1</v>
      </c>
      <c r="Q1954" s="34">
        <f t="shared" si="5696"/>
        <v>125</v>
      </c>
      <c r="R1954" s="35">
        <f t="shared" si="5697"/>
        <v>0</v>
      </c>
      <c r="S1954" s="13">
        <f t="shared" ref="S1954" si="5704">R1956*1000+Q1956</f>
        <v>2532</v>
      </c>
      <c r="T1954" s="191"/>
      <c r="U1954" s="202">
        <f t="shared" ref="U1954" si="5705">H1958</f>
        <v>5</v>
      </c>
      <c r="V1954" s="203">
        <f t="shared" ref="V1954" si="5706">R1958</f>
        <v>3</v>
      </c>
      <c r="W1954" s="202">
        <f t="shared" ref="W1954" si="5707">R1958</f>
        <v>3</v>
      </c>
      <c r="X1954" s="203">
        <f t="shared" ref="X1954" si="5708">H1958</f>
        <v>5</v>
      </c>
    </row>
    <row r="1955" spans="1:24" x14ac:dyDescent="0.25">
      <c r="A1955" s="551"/>
      <c r="B1955" s="552"/>
      <c r="C1955" s="5">
        <v>4</v>
      </c>
      <c r="D1955" s="217">
        <v>80</v>
      </c>
      <c r="E1955" s="218">
        <v>27</v>
      </c>
      <c r="F1955" s="218">
        <v>5</v>
      </c>
      <c r="G1955" s="38">
        <f t="shared" si="5698"/>
        <v>107</v>
      </c>
      <c r="H1955" s="35">
        <f t="shared" si="5695"/>
        <v>0</v>
      </c>
      <c r="I1955" s="521">
        <f t="shared" ref="I1955" si="5709">IF(AND(I1954=S1954,I1954&gt;0.1),1,IF(I1954&gt;S1954,2,0))</f>
        <v>0</v>
      </c>
      <c r="J1955" s="2"/>
      <c r="K1955" s="551"/>
      <c r="L1955" s="552"/>
      <c r="M1955" s="5">
        <v>4</v>
      </c>
      <c r="N1955" s="217">
        <v>92</v>
      </c>
      <c r="O1955" s="218">
        <v>35</v>
      </c>
      <c r="P1955" s="218">
        <v>5</v>
      </c>
      <c r="Q1955" s="34">
        <f t="shared" si="5696"/>
        <v>127</v>
      </c>
      <c r="R1955" s="39">
        <f t="shared" si="5697"/>
        <v>1</v>
      </c>
      <c r="S1955" s="521">
        <f t="shared" ref="S1955" si="5710">IF(AND(S1954=I1954,S1954&gt;0.1),1,IF(S1954&gt;I1954,2,0))</f>
        <v>2</v>
      </c>
      <c r="T1955" s="191"/>
      <c r="U1955" s="204">
        <f t="shared" ref="U1955" si="5711">G1958</f>
        <v>1036</v>
      </c>
      <c r="V1955" s="205">
        <f t="shared" ref="V1955" si="5712">Q1958</f>
        <v>1032</v>
      </c>
      <c r="W1955" s="204">
        <f t="shared" ref="W1955" si="5713">Q1958</f>
        <v>1032</v>
      </c>
      <c r="X1955" s="205">
        <f t="shared" ref="X1955" si="5714">G1958</f>
        <v>1036</v>
      </c>
    </row>
    <row r="1956" spans="1:24" ht="16.5" thickBot="1" x14ac:dyDescent="0.3">
      <c r="A1956" s="553"/>
      <c r="B1956" s="554"/>
      <c r="C1956" s="221" t="s">
        <v>12</v>
      </c>
      <c r="D1956" s="222">
        <v>341</v>
      </c>
      <c r="E1956" s="223">
        <v>176</v>
      </c>
      <c r="F1956" s="223">
        <v>7</v>
      </c>
      <c r="G1956" s="31">
        <f t="shared" ref="G1956:H1956" si="5715">SUM(G1952:G1955)</f>
        <v>517</v>
      </c>
      <c r="H1956" s="30">
        <f t="shared" si="5715"/>
        <v>2</v>
      </c>
      <c r="I1956" s="522">
        <f t="shared" ref="I1956" si="5716">IF(AND(G1956=N1956,G1956&gt;1),1,IF(G1956&gt;N1956,2,0))</f>
        <v>2</v>
      </c>
      <c r="J1956" s="2"/>
      <c r="K1956" s="553"/>
      <c r="L1956" s="554"/>
      <c r="M1956" s="221" t="s">
        <v>12</v>
      </c>
      <c r="N1956" s="222">
        <v>358</v>
      </c>
      <c r="O1956" s="223">
        <v>174</v>
      </c>
      <c r="P1956" s="223">
        <v>9</v>
      </c>
      <c r="Q1956" s="40">
        <f t="shared" ref="Q1956:R1956" si="5717">SUM(Q1952:Q1955)</f>
        <v>532</v>
      </c>
      <c r="R1956" s="30">
        <f t="shared" si="5717"/>
        <v>2</v>
      </c>
      <c r="S1956" s="522">
        <f t="shared" ref="S1956" si="5718">IF(AND(Q1956=X1956,Q1956&gt;1),1,IF(Q1956&gt;X1956,2,0))</f>
        <v>2</v>
      </c>
      <c r="T1956" s="191"/>
    </row>
    <row r="1957" spans="1:24" ht="15.75" thickBot="1" x14ac:dyDescent="0.3">
      <c r="A1957" s="7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191"/>
    </row>
    <row r="1958" spans="1:24" ht="21" thickBot="1" x14ac:dyDescent="0.3">
      <c r="A1958" s="17"/>
      <c r="B1958" s="18"/>
      <c r="C1958" s="19" t="s">
        <v>15</v>
      </c>
      <c r="D1958" s="20">
        <f t="shared" ref="D1958:H1958" si="5719">D1951+D1956</f>
        <v>686</v>
      </c>
      <c r="E1958" s="21">
        <f t="shared" si="5719"/>
        <v>350</v>
      </c>
      <c r="F1958" s="21">
        <f t="shared" si="5719"/>
        <v>15</v>
      </c>
      <c r="G1958" s="22">
        <f t="shared" si="5719"/>
        <v>1036</v>
      </c>
      <c r="H1958" s="22">
        <f t="shared" si="5719"/>
        <v>5</v>
      </c>
      <c r="I1958" s="23">
        <f t="shared" ref="I1958" si="5720">I1950+I1955+J1958</f>
        <v>4</v>
      </c>
      <c r="J1958" s="206">
        <f t="shared" ref="J1958" si="5721">IF(AND(G1958=Q1958,G1958&gt;0.1),1,IF(G1958&gt;Q1958,2,0))</f>
        <v>2</v>
      </c>
      <c r="K1958" s="17"/>
      <c r="L1958" s="18"/>
      <c r="M1958" s="24" t="s">
        <v>15</v>
      </c>
      <c r="N1958" s="20">
        <f t="shared" ref="N1958:R1958" si="5722">N1951+N1956</f>
        <v>706</v>
      </c>
      <c r="O1958" s="21">
        <f t="shared" si="5722"/>
        <v>326</v>
      </c>
      <c r="P1958" s="21">
        <f t="shared" si="5722"/>
        <v>15</v>
      </c>
      <c r="Q1958" s="22">
        <f t="shared" si="5722"/>
        <v>1032</v>
      </c>
      <c r="R1958" s="22">
        <f t="shared" si="5722"/>
        <v>3</v>
      </c>
      <c r="S1958" s="25">
        <f t="shared" ref="S1958" si="5723">S1950+S1955+T1958</f>
        <v>2</v>
      </c>
      <c r="T1958" s="206">
        <f t="shared" ref="T1958" si="5724">IF(AND(Q1958=G1958,Q1958&gt;0.1),1,IF(Q1958&gt;G1958,2,0))</f>
        <v>0</v>
      </c>
    </row>
    <row r="1959" spans="1:24" ht="15.75" thickBot="1" x14ac:dyDescent="0.3">
      <c r="A1959" s="7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191"/>
    </row>
    <row r="1960" spans="1:24" ht="21" thickBot="1" x14ac:dyDescent="0.3">
      <c r="A1960" s="109" t="s">
        <v>19</v>
      </c>
      <c r="B1960" s="9" t="s">
        <v>16</v>
      </c>
      <c r="C1960" s="515"/>
      <c r="D1960" s="515"/>
      <c r="E1960" s="515"/>
      <c r="F1960" s="10"/>
      <c r="G1960" s="516" t="s">
        <v>17</v>
      </c>
      <c r="H1960" s="516"/>
      <c r="I1960" s="23">
        <f t="shared" ref="I1960" si="5725">IF(AND(I1958=S1958,I1958&gt;0.1),1,IF(I1958&gt;S1958,2,0))</f>
        <v>2</v>
      </c>
      <c r="J1960" s="12"/>
      <c r="K1960" s="14" t="s">
        <v>19</v>
      </c>
      <c r="L1960" s="9" t="s">
        <v>20</v>
      </c>
      <c r="M1960" s="515"/>
      <c r="N1960" s="515"/>
      <c r="O1960" s="515"/>
      <c r="P1960" s="10"/>
      <c r="Q1960" s="516" t="s">
        <v>17</v>
      </c>
      <c r="R1960" s="516"/>
      <c r="S1960" s="23">
        <f t="shared" ref="S1960" si="5726">IF(AND(S1958=I1958,S1958&gt;0.1),1,IF(S1958&gt;I1958,2,0))</f>
        <v>0</v>
      </c>
      <c r="T1960" s="191"/>
    </row>
    <row r="1962" spans="1:24" ht="15.75" thickBot="1" x14ac:dyDescent="0.3"/>
    <row r="1963" spans="1:24" ht="23.25" x14ac:dyDescent="0.35">
      <c r="A1963" s="6"/>
      <c r="B1963" s="523" t="s">
        <v>18</v>
      </c>
      <c r="C1963" s="523"/>
      <c r="D1963" s="524" t="s">
        <v>0</v>
      </c>
      <c r="E1963" s="524"/>
      <c r="F1963" s="524"/>
      <c r="G1963" s="524"/>
      <c r="H1963" s="524"/>
      <c r="I1963" s="524"/>
      <c r="J1963" s="94">
        <v>90</v>
      </c>
      <c r="K1963" s="190" t="s">
        <v>1</v>
      </c>
      <c r="L1963" s="525" t="s">
        <v>21</v>
      </c>
      <c r="M1963" s="525"/>
      <c r="N1963" s="525"/>
      <c r="O1963" s="526" t="s">
        <v>2</v>
      </c>
      <c r="P1963" s="526"/>
      <c r="Q1963" s="527">
        <v>43215</v>
      </c>
      <c r="R1963" s="528"/>
      <c r="S1963" s="528"/>
      <c r="T1963" s="191"/>
    </row>
    <row r="1964" spans="1:24" ht="24" thickBot="1" x14ac:dyDescent="0.3">
      <c r="A1964" s="7"/>
      <c r="B1964" s="16"/>
      <c r="C1964" s="16"/>
      <c r="D1964" s="15"/>
      <c r="E1964" s="15"/>
      <c r="F1964" s="15"/>
      <c r="G1964" s="15"/>
      <c r="H1964" s="15"/>
      <c r="I1964" s="15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191"/>
    </row>
    <row r="1965" spans="1:24" ht="18.75" thickBot="1" x14ac:dyDescent="0.3">
      <c r="A1965" s="1" t="s">
        <v>3</v>
      </c>
      <c r="B1965" s="535" t="s">
        <v>169</v>
      </c>
      <c r="C1965" s="535"/>
      <c r="D1965" s="535"/>
      <c r="E1965" s="535"/>
      <c r="F1965" s="535"/>
      <c r="G1965" s="535"/>
      <c r="H1965" s="535"/>
      <c r="I1965" s="536"/>
      <c r="J1965" s="537">
        <f t="shared" ref="J1965" si="5727">G1981-Q1981</f>
        <v>18</v>
      </c>
      <c r="K1965" s="11" t="s">
        <v>4</v>
      </c>
      <c r="L1965" s="535" t="s">
        <v>108</v>
      </c>
      <c r="M1965" s="535"/>
      <c r="N1965" s="535"/>
      <c r="O1965" s="535"/>
      <c r="P1965" s="535"/>
      <c r="Q1965" s="535"/>
      <c r="R1965" s="535"/>
      <c r="S1965" s="536"/>
      <c r="T1965" s="191"/>
    </row>
    <row r="1966" spans="1:24" ht="15.75" thickBot="1" x14ac:dyDescent="0.3">
      <c r="A1966" s="7"/>
      <c r="B1966" s="2"/>
      <c r="C1966" s="2"/>
      <c r="D1966" s="2"/>
      <c r="E1966" s="2"/>
      <c r="F1966" s="2"/>
      <c r="G1966" s="2"/>
      <c r="H1966" s="2"/>
      <c r="I1966" s="2"/>
      <c r="J1966" s="538"/>
      <c r="K1966" s="2"/>
      <c r="L1966" s="2"/>
      <c r="M1966" s="2"/>
      <c r="N1966" s="2"/>
      <c r="O1966" s="2"/>
      <c r="P1966" s="2"/>
      <c r="Q1966" s="2"/>
      <c r="R1966" s="2"/>
      <c r="S1966" s="2"/>
      <c r="T1966" s="191"/>
    </row>
    <row r="1967" spans="1:24" x14ac:dyDescent="0.25">
      <c r="A1967" s="540" t="s">
        <v>5</v>
      </c>
      <c r="B1967" s="541"/>
      <c r="C1967" s="542" t="s">
        <v>6</v>
      </c>
      <c r="D1967" s="544" t="s">
        <v>7</v>
      </c>
      <c r="E1967" s="545"/>
      <c r="F1967" s="545"/>
      <c r="G1967" s="546"/>
      <c r="H1967" s="544" t="s">
        <v>8</v>
      </c>
      <c r="I1967" s="546"/>
      <c r="J1967" s="538"/>
      <c r="K1967" s="540" t="s">
        <v>5</v>
      </c>
      <c r="L1967" s="541"/>
      <c r="M1967" s="542" t="s">
        <v>6</v>
      </c>
      <c r="N1967" s="544" t="s">
        <v>7</v>
      </c>
      <c r="O1967" s="545"/>
      <c r="P1967" s="545"/>
      <c r="Q1967" s="546"/>
      <c r="R1967" s="544" t="s">
        <v>8</v>
      </c>
      <c r="S1967" s="546"/>
      <c r="T1967" s="191"/>
    </row>
    <row r="1968" spans="1:24" ht="15.75" thickBot="1" x14ac:dyDescent="0.3">
      <c r="A1968" s="547"/>
      <c r="B1968" s="548"/>
      <c r="C1968" s="543"/>
      <c r="D1968" s="110" t="s">
        <v>9</v>
      </c>
      <c r="E1968" s="111" t="s">
        <v>10</v>
      </c>
      <c r="F1968" s="111" t="s">
        <v>11</v>
      </c>
      <c r="G1968" s="112" t="s">
        <v>12</v>
      </c>
      <c r="H1968" s="113" t="s">
        <v>13</v>
      </c>
      <c r="I1968" s="114" t="s">
        <v>14</v>
      </c>
      <c r="J1968" s="539"/>
      <c r="K1968" s="547"/>
      <c r="L1968" s="548"/>
      <c r="M1968" s="543"/>
      <c r="N1968" s="110" t="s">
        <v>9</v>
      </c>
      <c r="O1968" s="111" t="s">
        <v>10</v>
      </c>
      <c r="P1968" s="111" t="s">
        <v>11</v>
      </c>
      <c r="Q1968" s="112" t="s">
        <v>12</v>
      </c>
      <c r="R1968" s="113" t="s">
        <v>13</v>
      </c>
      <c r="S1968" s="114" t="s">
        <v>14</v>
      </c>
      <c r="T1968" s="191"/>
    </row>
    <row r="1969" spans="1:25" ht="15.75" thickBot="1" x14ac:dyDescent="0.3">
      <c r="A1969" s="7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191"/>
    </row>
    <row r="1970" spans="1:25" x14ac:dyDescent="0.25">
      <c r="A1970" s="531" t="s">
        <v>196</v>
      </c>
      <c r="B1970" s="532"/>
      <c r="C1970" s="3">
        <v>1</v>
      </c>
      <c r="D1970" s="193">
        <v>86</v>
      </c>
      <c r="E1970" s="194">
        <v>36</v>
      </c>
      <c r="F1970" s="194">
        <v>3</v>
      </c>
      <c r="G1970" s="32">
        <f t="shared" ref="G1970:G1973" si="5728">D1970+E1970</f>
        <v>122</v>
      </c>
      <c r="H1970" s="33">
        <f t="shared" ref="H1970:H1973" si="5729">IF(AND(G1970=Q1970,G1970&gt;1),0.5,IF(G1970&gt;Q1970,1,0))</f>
        <v>0.5</v>
      </c>
      <c r="I1970" s="8"/>
      <c r="J1970" s="2"/>
      <c r="K1970" s="531" t="s">
        <v>188</v>
      </c>
      <c r="L1970" s="532"/>
      <c r="M1970" s="3">
        <v>1</v>
      </c>
      <c r="N1970" s="193">
        <v>87</v>
      </c>
      <c r="O1970" s="194">
        <v>35</v>
      </c>
      <c r="P1970" s="194">
        <v>3</v>
      </c>
      <c r="Q1970" s="32">
        <f t="shared" ref="Q1970" si="5730">SUM(N1970:O1970)</f>
        <v>122</v>
      </c>
      <c r="R1970" s="33">
        <f t="shared" ref="R1970:R1973" si="5731">IF(AND(Q1970=G1970,Q1970&gt;1),0.5,IF(Q1970&gt;G1970,1,0))</f>
        <v>0.5</v>
      </c>
      <c r="S1970" s="8"/>
      <c r="U1970" s="195" t="s">
        <v>124</v>
      </c>
      <c r="V1970" s="195">
        <f t="shared" ref="V1970" si="5732">G1970</f>
        <v>122</v>
      </c>
      <c r="W1970" s="195">
        <f t="shared" ref="W1970" si="5733">G1971</f>
        <v>132</v>
      </c>
      <c r="X1970" s="195">
        <f t="shared" ref="X1970" si="5734">G1972</f>
        <v>119</v>
      </c>
      <c r="Y1970" s="195">
        <f t="shared" ref="Y1970" si="5735">G1973</f>
        <v>120</v>
      </c>
    </row>
    <row r="1971" spans="1:25" x14ac:dyDescent="0.25">
      <c r="A1971" s="533"/>
      <c r="B1971" s="534"/>
      <c r="C1971" s="4">
        <v>2</v>
      </c>
      <c r="D1971" s="196">
        <v>90</v>
      </c>
      <c r="E1971" s="197">
        <v>42</v>
      </c>
      <c r="F1971" s="197">
        <v>0</v>
      </c>
      <c r="G1971" s="34">
        <f t="shared" si="5728"/>
        <v>132</v>
      </c>
      <c r="H1971" s="35">
        <f t="shared" si="5729"/>
        <v>1</v>
      </c>
      <c r="I1971" s="8"/>
      <c r="J1971" s="2"/>
      <c r="K1971" s="533"/>
      <c r="L1971" s="534"/>
      <c r="M1971" s="4">
        <v>2</v>
      </c>
      <c r="N1971" s="196">
        <v>75</v>
      </c>
      <c r="O1971" s="197">
        <v>27</v>
      </c>
      <c r="P1971" s="197">
        <v>5</v>
      </c>
      <c r="Q1971" s="34">
        <f t="shared" ref="Q1971:Q1973" si="5736">SUM(N1971:O1971)</f>
        <v>102</v>
      </c>
      <c r="R1971" s="35">
        <f t="shared" si="5731"/>
        <v>0</v>
      </c>
      <c r="S1971" s="8"/>
      <c r="U1971" s="195" t="s">
        <v>125</v>
      </c>
      <c r="V1971" s="195">
        <f t="shared" ref="V1971" si="5737">G1975</f>
        <v>130</v>
      </c>
      <c r="W1971" s="195">
        <f t="shared" ref="W1971" si="5738">G1976</f>
        <v>131</v>
      </c>
      <c r="X1971" s="195">
        <f t="shared" ref="X1971" si="5739">G1977</f>
        <v>121</v>
      </c>
      <c r="Y1971" s="195">
        <f t="shared" ref="Y1971" si="5740">G1978</f>
        <v>124</v>
      </c>
    </row>
    <row r="1972" spans="1:25" ht="15.75" thickBot="1" x14ac:dyDescent="0.3">
      <c r="A1972" s="517" t="s">
        <v>197</v>
      </c>
      <c r="B1972" s="518"/>
      <c r="C1972" s="4">
        <v>3</v>
      </c>
      <c r="D1972" s="196">
        <v>84</v>
      </c>
      <c r="E1972" s="197">
        <v>35</v>
      </c>
      <c r="F1972" s="197">
        <v>2</v>
      </c>
      <c r="G1972" s="34">
        <f t="shared" si="5728"/>
        <v>119</v>
      </c>
      <c r="H1972" s="35">
        <f t="shared" si="5729"/>
        <v>0</v>
      </c>
      <c r="I1972" s="13">
        <f t="shared" ref="I1972" si="5741">H1974*1000+G1974</f>
        <v>1993</v>
      </c>
      <c r="J1972" s="2"/>
      <c r="K1972" s="517" t="s">
        <v>189</v>
      </c>
      <c r="L1972" s="518"/>
      <c r="M1972" s="4">
        <v>3</v>
      </c>
      <c r="N1972" s="196">
        <v>85</v>
      </c>
      <c r="O1972" s="197">
        <v>35</v>
      </c>
      <c r="P1972" s="197">
        <v>3</v>
      </c>
      <c r="Q1972" s="34">
        <f t="shared" si="5736"/>
        <v>120</v>
      </c>
      <c r="R1972" s="35">
        <f t="shared" si="5731"/>
        <v>1</v>
      </c>
      <c r="S1972" s="13">
        <f t="shared" ref="S1972" si="5742">R1974*1000+Q1974</f>
        <v>2974</v>
      </c>
      <c r="T1972" s="191"/>
      <c r="U1972" s="195" t="s">
        <v>126</v>
      </c>
      <c r="V1972" s="195">
        <f t="shared" ref="V1972" si="5743">Q1970</f>
        <v>122</v>
      </c>
      <c r="W1972" s="195">
        <f t="shared" ref="W1972" si="5744">Q1971</f>
        <v>102</v>
      </c>
      <c r="X1972" s="195">
        <f t="shared" ref="X1972" si="5745">Q1972</f>
        <v>120</v>
      </c>
      <c r="Y1972" s="195">
        <f t="shared" ref="Y1972" si="5746">Q1973</f>
        <v>130</v>
      </c>
    </row>
    <row r="1973" spans="1:25" x14ac:dyDescent="0.25">
      <c r="A1973" s="519"/>
      <c r="B1973" s="520"/>
      <c r="C1973" s="5">
        <v>4</v>
      </c>
      <c r="D1973" s="198">
        <v>93</v>
      </c>
      <c r="E1973" s="199">
        <v>27</v>
      </c>
      <c r="F1973" s="199">
        <v>5</v>
      </c>
      <c r="G1973" s="36">
        <f t="shared" si="5728"/>
        <v>120</v>
      </c>
      <c r="H1973" s="35">
        <f t="shared" si="5729"/>
        <v>0</v>
      </c>
      <c r="I1973" s="521">
        <f t="shared" ref="I1973" si="5747">IF(AND(I1972=S1972,I1972&gt;0.1),1,IF(I1972&gt;S1972,2,0))</f>
        <v>0</v>
      </c>
      <c r="J1973" s="2"/>
      <c r="K1973" s="519"/>
      <c r="L1973" s="520"/>
      <c r="M1973" s="5">
        <v>4</v>
      </c>
      <c r="N1973" s="198">
        <v>94</v>
      </c>
      <c r="O1973" s="199">
        <v>36</v>
      </c>
      <c r="P1973" s="199">
        <v>2</v>
      </c>
      <c r="Q1973" s="34">
        <f t="shared" si="5736"/>
        <v>130</v>
      </c>
      <c r="R1973" s="39">
        <f t="shared" si="5731"/>
        <v>1</v>
      </c>
      <c r="S1973" s="521">
        <f t="shared" ref="S1973" si="5748">IF(AND(S1972=I1972,S1972&gt;0.1),1,IF(S1972&gt;I1972,2,0))</f>
        <v>2</v>
      </c>
      <c r="T1973" s="191"/>
      <c r="U1973" s="195" t="s">
        <v>127</v>
      </c>
      <c r="V1973" s="195">
        <f t="shared" ref="V1973" si="5749">Q1975</f>
        <v>145</v>
      </c>
      <c r="W1973" s="195">
        <f t="shared" ref="W1973" si="5750">Q1976</f>
        <v>128</v>
      </c>
      <c r="X1973" s="195">
        <f t="shared" ref="X1973" si="5751">Q1977</f>
        <v>123</v>
      </c>
      <c r="Y1973" s="195">
        <f t="shared" ref="Y1973" si="5752">Q1978</f>
        <v>111</v>
      </c>
    </row>
    <row r="1974" spans="1:25" ht="16.5" thickBot="1" x14ac:dyDescent="0.3">
      <c r="A1974" s="529">
        <v>1</v>
      </c>
      <c r="B1974" s="530"/>
      <c r="C1974" s="26" t="s">
        <v>12</v>
      </c>
      <c r="D1974" s="27">
        <f t="shared" ref="D1974" si="5753">D1970+D1971+D1972+D1973</f>
        <v>353</v>
      </c>
      <c r="E1974" s="28">
        <f t="shared" ref="E1974:H1974" si="5754">SUM(E1970:E1973)</f>
        <v>140</v>
      </c>
      <c r="F1974" s="28">
        <f t="shared" si="5754"/>
        <v>10</v>
      </c>
      <c r="G1974" s="29">
        <f t="shared" si="5754"/>
        <v>493</v>
      </c>
      <c r="H1974" s="30">
        <f t="shared" si="5754"/>
        <v>1.5</v>
      </c>
      <c r="I1974" s="522">
        <f t="shared" ref="I1974" si="5755">IF(AND(G1974=N1974,G1974&gt;1),1,IF(G1974&gt;N1974,2,0))</f>
        <v>2</v>
      </c>
      <c r="J1974" s="2"/>
      <c r="K1974" s="529">
        <v>1</v>
      </c>
      <c r="L1974" s="530"/>
      <c r="M1974" s="26" t="s">
        <v>12</v>
      </c>
      <c r="N1974" s="31">
        <f t="shared" ref="N1974" si="5756">SUM(N1970:N1973)</f>
        <v>341</v>
      </c>
      <c r="O1974" s="31">
        <f t="shared" ref="O1974:R1974" si="5757">SUM(O1970:O1973)</f>
        <v>133</v>
      </c>
      <c r="P1974" s="31">
        <f t="shared" si="5757"/>
        <v>13</v>
      </c>
      <c r="Q1974" s="31">
        <f t="shared" si="5757"/>
        <v>474</v>
      </c>
      <c r="R1974" s="30">
        <f t="shared" si="5757"/>
        <v>2.5</v>
      </c>
      <c r="S1974" s="522">
        <f t="shared" ref="S1974" si="5758">IF(AND(Q1974=J1974,Q1974&gt;1),1,IF(Q1974&gt;J1974,2,0))</f>
        <v>2</v>
      </c>
      <c r="T1974" s="191"/>
    </row>
    <row r="1975" spans="1:25" x14ac:dyDescent="0.25">
      <c r="A1975" s="531" t="s">
        <v>198</v>
      </c>
      <c r="B1975" s="532"/>
      <c r="C1975" s="3">
        <v>1</v>
      </c>
      <c r="D1975" s="193">
        <v>94</v>
      </c>
      <c r="E1975" s="194">
        <v>36</v>
      </c>
      <c r="F1975" s="194">
        <v>0</v>
      </c>
      <c r="G1975" s="37">
        <f t="shared" ref="G1975" si="5759">SUM(D1975:E1975)</f>
        <v>130</v>
      </c>
      <c r="H1975" s="33">
        <f t="shared" ref="H1975:H1978" si="5760">IF(AND(G1975=Q1975,G1975&gt;1),0.5,IF(G1975&gt;Q1975,1,0))</f>
        <v>0</v>
      </c>
      <c r="I1975" s="8"/>
      <c r="J1975" s="2"/>
      <c r="K1975" s="531" t="s">
        <v>191</v>
      </c>
      <c r="L1975" s="532"/>
      <c r="M1975" s="3">
        <v>1</v>
      </c>
      <c r="N1975" s="193">
        <v>92</v>
      </c>
      <c r="O1975" s="194">
        <v>53</v>
      </c>
      <c r="P1975" s="194">
        <v>0</v>
      </c>
      <c r="Q1975" s="32">
        <f t="shared" ref="Q1975:Q1978" si="5761">N1975+O1975</f>
        <v>145</v>
      </c>
      <c r="R1975" s="33">
        <f t="shared" ref="R1975:R1978" si="5762">IF(AND(Q1975=G1975,Q1975&gt;1),0.5,IF(Q1975&gt;G1975,1,0))</f>
        <v>1</v>
      </c>
      <c r="S1975" s="8"/>
      <c r="T1975" s="191"/>
      <c r="U1975" s="200" t="s">
        <v>92</v>
      </c>
      <c r="V1975" s="201" t="s">
        <v>93</v>
      </c>
      <c r="W1975" s="200" t="s">
        <v>93</v>
      </c>
      <c r="X1975" s="201" t="s">
        <v>92</v>
      </c>
    </row>
    <row r="1976" spans="1:25" x14ac:dyDescent="0.25">
      <c r="A1976" s="533"/>
      <c r="B1976" s="534"/>
      <c r="C1976" s="4">
        <v>2</v>
      </c>
      <c r="D1976" s="196">
        <v>98</v>
      </c>
      <c r="E1976" s="197">
        <v>33</v>
      </c>
      <c r="F1976" s="197">
        <v>2</v>
      </c>
      <c r="G1976" s="34">
        <f t="shared" ref="G1976:G1978" si="5763">SUM(D1976:E1976)</f>
        <v>131</v>
      </c>
      <c r="H1976" s="35">
        <f t="shared" si="5760"/>
        <v>1</v>
      </c>
      <c r="I1976" s="8"/>
      <c r="J1976" s="2"/>
      <c r="K1976" s="533"/>
      <c r="L1976" s="534"/>
      <c r="M1976" s="4">
        <v>2</v>
      </c>
      <c r="N1976" s="196">
        <v>86</v>
      </c>
      <c r="O1976" s="197">
        <v>42</v>
      </c>
      <c r="P1976" s="197">
        <v>0</v>
      </c>
      <c r="Q1976" s="34">
        <f t="shared" si="5761"/>
        <v>128</v>
      </c>
      <c r="R1976" s="35">
        <f t="shared" si="5762"/>
        <v>0</v>
      </c>
      <c r="S1976" s="8"/>
      <c r="T1976" s="191"/>
      <c r="U1976" s="202">
        <f t="shared" ref="U1976" si="5764">I1981</f>
        <v>2</v>
      </c>
      <c r="V1976" s="203">
        <f t="shared" ref="V1976" si="5765">S1981</f>
        <v>4</v>
      </c>
      <c r="W1976" s="202">
        <f t="shared" ref="W1976" si="5766">S1981</f>
        <v>4</v>
      </c>
      <c r="X1976" s="203">
        <f t="shared" ref="X1976" si="5767">I1981</f>
        <v>2</v>
      </c>
    </row>
    <row r="1977" spans="1:25" ht="15.75" thickBot="1" x14ac:dyDescent="0.3">
      <c r="A1977" s="517" t="s">
        <v>199</v>
      </c>
      <c r="B1977" s="518"/>
      <c r="C1977" s="4">
        <v>3</v>
      </c>
      <c r="D1977" s="196">
        <v>77</v>
      </c>
      <c r="E1977" s="197">
        <v>44</v>
      </c>
      <c r="F1977" s="197">
        <v>1</v>
      </c>
      <c r="G1977" s="34">
        <f t="shared" si="5763"/>
        <v>121</v>
      </c>
      <c r="H1977" s="35">
        <f t="shared" si="5760"/>
        <v>0</v>
      </c>
      <c r="I1977" s="13">
        <f t="shared" ref="I1977" si="5768">H1979*1000+G1979</f>
        <v>2506</v>
      </c>
      <c r="J1977" s="2"/>
      <c r="K1977" s="517" t="s">
        <v>190</v>
      </c>
      <c r="L1977" s="518"/>
      <c r="M1977" s="4">
        <v>3</v>
      </c>
      <c r="N1977" s="196">
        <v>81</v>
      </c>
      <c r="O1977" s="197">
        <v>42</v>
      </c>
      <c r="P1977" s="197">
        <v>2</v>
      </c>
      <c r="Q1977" s="34">
        <f t="shared" si="5761"/>
        <v>123</v>
      </c>
      <c r="R1977" s="35">
        <f t="shared" si="5762"/>
        <v>1</v>
      </c>
      <c r="S1977" s="13">
        <f t="shared" ref="S1977" si="5769">R1979*1000+Q1979</f>
        <v>2507</v>
      </c>
      <c r="T1977" s="191"/>
      <c r="U1977" s="202">
        <f t="shared" ref="U1977" si="5770">H1981</f>
        <v>3.5</v>
      </c>
      <c r="V1977" s="203">
        <f t="shared" ref="V1977" si="5771">R1981</f>
        <v>4.5</v>
      </c>
      <c r="W1977" s="202">
        <f t="shared" ref="W1977" si="5772">R1981</f>
        <v>4.5</v>
      </c>
      <c r="X1977" s="203">
        <f t="shared" ref="X1977" si="5773">H1981</f>
        <v>3.5</v>
      </c>
    </row>
    <row r="1978" spans="1:25" x14ac:dyDescent="0.25">
      <c r="A1978" s="519"/>
      <c r="B1978" s="520"/>
      <c r="C1978" s="5">
        <v>4</v>
      </c>
      <c r="D1978" s="198">
        <v>90</v>
      </c>
      <c r="E1978" s="199">
        <v>34</v>
      </c>
      <c r="F1978" s="199">
        <v>2</v>
      </c>
      <c r="G1978" s="38">
        <f t="shared" si="5763"/>
        <v>124</v>
      </c>
      <c r="H1978" s="35">
        <f t="shared" si="5760"/>
        <v>1</v>
      </c>
      <c r="I1978" s="521">
        <f t="shared" ref="I1978" si="5774">IF(AND(I1977=S1977,I1977&gt;0.1),1,IF(I1977&gt;S1977,2,0))</f>
        <v>0</v>
      </c>
      <c r="J1978" s="2"/>
      <c r="K1978" s="519"/>
      <c r="L1978" s="520"/>
      <c r="M1978" s="5">
        <v>4</v>
      </c>
      <c r="N1978" s="198">
        <v>77</v>
      </c>
      <c r="O1978" s="199">
        <v>34</v>
      </c>
      <c r="P1978" s="199">
        <v>3</v>
      </c>
      <c r="Q1978" s="34">
        <f t="shared" si="5761"/>
        <v>111</v>
      </c>
      <c r="R1978" s="39">
        <f t="shared" si="5762"/>
        <v>0</v>
      </c>
      <c r="S1978" s="521">
        <f t="shared" ref="S1978" si="5775">IF(AND(S1977=I1977,S1977&gt;0.1),1,IF(S1977&gt;I1977,2,0))</f>
        <v>2</v>
      </c>
      <c r="T1978" s="191"/>
      <c r="U1978" s="204">
        <f t="shared" ref="U1978" si="5776">G1981</f>
        <v>999</v>
      </c>
      <c r="V1978" s="205">
        <f t="shared" ref="V1978" si="5777">Q1981</f>
        <v>981</v>
      </c>
      <c r="W1978" s="204">
        <f t="shared" ref="W1978" si="5778">Q1981</f>
        <v>981</v>
      </c>
      <c r="X1978" s="205">
        <f t="shared" ref="X1978" si="5779">G1981</f>
        <v>999</v>
      </c>
    </row>
    <row r="1979" spans="1:25" ht="16.5" thickBot="1" x14ac:dyDescent="0.3">
      <c r="A1979" s="529">
        <v>2</v>
      </c>
      <c r="B1979" s="530"/>
      <c r="C1979" s="26" t="s">
        <v>12</v>
      </c>
      <c r="D1979" s="31">
        <f t="shared" ref="D1979" si="5780">SUM(D1975:D1978)</f>
        <v>359</v>
      </c>
      <c r="E1979" s="31">
        <f t="shared" ref="E1979:H1979" si="5781">SUM(E1975:E1978)</f>
        <v>147</v>
      </c>
      <c r="F1979" s="31">
        <f t="shared" si="5781"/>
        <v>5</v>
      </c>
      <c r="G1979" s="31">
        <f t="shared" si="5781"/>
        <v>506</v>
      </c>
      <c r="H1979" s="30">
        <f t="shared" si="5781"/>
        <v>2</v>
      </c>
      <c r="I1979" s="522">
        <f t="shared" ref="I1979" si="5782">IF(AND(G1979=N1979,G1979&gt;1),1,IF(G1979&gt;N1979,2,0))</f>
        <v>2</v>
      </c>
      <c r="J1979" s="2"/>
      <c r="K1979" s="529">
        <v>2</v>
      </c>
      <c r="L1979" s="530"/>
      <c r="M1979" s="26" t="s">
        <v>12</v>
      </c>
      <c r="N1979" s="31">
        <f t="shared" ref="N1979" si="5783">SUM(N1975:N1978)</f>
        <v>336</v>
      </c>
      <c r="O1979" s="31">
        <f t="shared" ref="O1979:R1979" si="5784">SUM(O1975:O1978)</f>
        <v>171</v>
      </c>
      <c r="P1979" s="31">
        <f t="shared" si="5784"/>
        <v>5</v>
      </c>
      <c r="Q1979" s="40">
        <f t="shared" si="5784"/>
        <v>507</v>
      </c>
      <c r="R1979" s="30">
        <f t="shared" si="5784"/>
        <v>2</v>
      </c>
      <c r="S1979" s="522">
        <f t="shared" ref="S1979" si="5785">IF(AND(Q1979=X1979,Q1979&gt;1),1,IF(Q1979&gt;X1979,2,0))</f>
        <v>2</v>
      </c>
      <c r="T1979" s="191"/>
    </row>
    <row r="1980" spans="1:25" ht="15.75" thickBot="1" x14ac:dyDescent="0.3">
      <c r="A1980" s="7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191"/>
    </row>
    <row r="1981" spans="1:25" ht="21" thickBot="1" x14ac:dyDescent="0.3">
      <c r="A1981" s="17"/>
      <c r="B1981" s="18"/>
      <c r="C1981" s="19" t="s">
        <v>15</v>
      </c>
      <c r="D1981" s="20">
        <f t="shared" ref="D1981:H1981" si="5786">D1974+D1979</f>
        <v>712</v>
      </c>
      <c r="E1981" s="21">
        <f t="shared" si="5786"/>
        <v>287</v>
      </c>
      <c r="F1981" s="21">
        <f t="shared" si="5786"/>
        <v>15</v>
      </c>
      <c r="G1981" s="22">
        <f t="shared" si="5786"/>
        <v>999</v>
      </c>
      <c r="H1981" s="22">
        <f t="shared" si="5786"/>
        <v>3.5</v>
      </c>
      <c r="I1981" s="23">
        <f t="shared" ref="I1981" si="5787">I1973+I1978+J1981</f>
        <v>2</v>
      </c>
      <c r="J1981" s="206">
        <f t="shared" ref="J1981" si="5788">IF(AND(G1981=Q1981,G1981&gt;0.1),1,IF(G1981&gt;Q1981,2,0))</f>
        <v>2</v>
      </c>
      <c r="K1981" s="17"/>
      <c r="L1981" s="18"/>
      <c r="M1981" s="24" t="s">
        <v>15</v>
      </c>
      <c r="N1981" s="20">
        <f t="shared" ref="N1981:R1981" si="5789">N1974+N1979</f>
        <v>677</v>
      </c>
      <c r="O1981" s="21">
        <f t="shared" si="5789"/>
        <v>304</v>
      </c>
      <c r="P1981" s="21">
        <f t="shared" si="5789"/>
        <v>18</v>
      </c>
      <c r="Q1981" s="22">
        <f t="shared" si="5789"/>
        <v>981</v>
      </c>
      <c r="R1981" s="22">
        <f t="shared" si="5789"/>
        <v>4.5</v>
      </c>
      <c r="S1981" s="25">
        <f t="shared" ref="S1981" si="5790">S1973+S1978+T1981</f>
        <v>4</v>
      </c>
      <c r="T1981" s="206">
        <f t="shared" ref="T1981" si="5791">IF(AND(Q1981=G1981,Q1981&gt;0.1),1,IF(Q1981&gt;G1981,2,0))</f>
        <v>0</v>
      </c>
    </row>
    <row r="1982" spans="1:25" ht="15.75" thickBot="1" x14ac:dyDescent="0.3">
      <c r="A1982" s="7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191"/>
    </row>
    <row r="1983" spans="1:25" ht="21" thickBot="1" x14ac:dyDescent="0.3">
      <c r="A1983" s="109" t="s">
        <v>19</v>
      </c>
      <c r="B1983" s="9" t="s">
        <v>16</v>
      </c>
      <c r="C1983" s="515"/>
      <c r="D1983" s="515"/>
      <c r="E1983" s="515"/>
      <c r="F1983" s="10"/>
      <c r="G1983" s="516" t="s">
        <v>17</v>
      </c>
      <c r="H1983" s="516"/>
      <c r="I1983" s="23">
        <f t="shared" ref="I1983" si="5792">IF(AND(I1981=S1981,I1981&gt;0.1),1,IF(I1981&gt;S1981,2,0))</f>
        <v>0</v>
      </c>
      <c r="J1983" s="12"/>
      <c r="K1983" s="14" t="s">
        <v>19</v>
      </c>
      <c r="L1983" s="9" t="s">
        <v>20</v>
      </c>
      <c r="M1983" s="515"/>
      <c r="N1983" s="515"/>
      <c r="O1983" s="515"/>
      <c r="P1983" s="10"/>
      <c r="Q1983" s="516" t="s">
        <v>17</v>
      </c>
      <c r="R1983" s="516"/>
      <c r="S1983" s="23">
        <f t="shared" ref="S1983" si="5793">IF(AND(S1981=I1981,S1981&gt;0.1),1,IF(S1981&gt;I1981,2,0))</f>
        <v>2</v>
      </c>
      <c r="T1983" s="191"/>
    </row>
    <row r="1984" spans="1:25" ht="23.25" x14ac:dyDescent="0.35">
      <c r="A1984" s="6"/>
      <c r="B1984" s="523" t="s">
        <v>18</v>
      </c>
      <c r="C1984" s="523"/>
      <c r="D1984" s="524" t="s">
        <v>0</v>
      </c>
      <c r="E1984" s="524"/>
      <c r="F1984" s="524"/>
      <c r="G1984" s="524"/>
      <c r="H1984" s="524"/>
      <c r="I1984" s="524"/>
      <c r="J1984" s="94">
        <v>91</v>
      </c>
      <c r="K1984" s="190" t="s">
        <v>1</v>
      </c>
      <c r="L1984" s="525" t="s">
        <v>21</v>
      </c>
      <c r="M1984" s="525"/>
      <c r="N1984" s="525"/>
      <c r="O1984" s="526" t="s">
        <v>2</v>
      </c>
      <c r="P1984" s="526"/>
      <c r="Q1984" s="527">
        <v>43251</v>
      </c>
      <c r="R1984" s="528"/>
      <c r="S1984" s="528"/>
      <c r="T1984" s="191"/>
    </row>
    <row r="1985" spans="1:25" ht="24" thickBot="1" x14ac:dyDescent="0.3">
      <c r="A1985" s="7"/>
      <c r="B1985" s="16"/>
      <c r="C1985" s="16"/>
      <c r="D1985" s="15"/>
      <c r="E1985" s="15"/>
      <c r="F1985" s="15"/>
      <c r="G1985" s="15"/>
      <c r="H1985" s="15"/>
      <c r="I1985" s="15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191"/>
    </row>
    <row r="1986" spans="1:25" ht="18.75" thickBot="1" x14ac:dyDescent="0.3">
      <c r="A1986" s="1" t="s">
        <v>3</v>
      </c>
      <c r="B1986" s="535" t="s">
        <v>111</v>
      </c>
      <c r="C1986" s="535"/>
      <c r="D1986" s="535"/>
      <c r="E1986" s="535"/>
      <c r="F1986" s="535"/>
      <c r="G1986" s="535"/>
      <c r="H1986" s="535"/>
      <c r="I1986" s="536"/>
      <c r="J1986" s="537">
        <f t="shared" ref="J1986" si="5794">G2002-Q2002</f>
        <v>20</v>
      </c>
      <c r="K1986" s="11" t="s">
        <v>4</v>
      </c>
      <c r="L1986" s="535" t="s">
        <v>186</v>
      </c>
      <c r="M1986" s="535"/>
      <c r="N1986" s="535"/>
      <c r="O1986" s="535"/>
      <c r="P1986" s="535"/>
      <c r="Q1986" s="535"/>
      <c r="R1986" s="535"/>
      <c r="S1986" s="536"/>
      <c r="T1986" s="191"/>
    </row>
    <row r="1987" spans="1:25" ht="15.75" thickBot="1" x14ac:dyDescent="0.3">
      <c r="A1987" s="7"/>
      <c r="B1987" s="2"/>
      <c r="C1987" s="2"/>
      <c r="D1987" s="2"/>
      <c r="E1987" s="2"/>
      <c r="F1987" s="2"/>
      <c r="G1987" s="2"/>
      <c r="H1987" s="2"/>
      <c r="I1987" s="2"/>
      <c r="J1987" s="538"/>
      <c r="K1987" s="2"/>
      <c r="L1987" s="2"/>
      <c r="M1987" s="2"/>
      <c r="N1987" s="2"/>
      <c r="O1987" s="2"/>
      <c r="P1987" s="2"/>
      <c r="Q1987" s="2"/>
      <c r="R1987" s="2"/>
      <c r="S1987" s="2"/>
      <c r="T1987" s="191"/>
    </row>
    <row r="1988" spans="1:25" x14ac:dyDescent="0.25">
      <c r="A1988" s="540" t="s">
        <v>5</v>
      </c>
      <c r="B1988" s="541"/>
      <c r="C1988" s="542" t="s">
        <v>6</v>
      </c>
      <c r="D1988" s="544" t="s">
        <v>7</v>
      </c>
      <c r="E1988" s="545"/>
      <c r="F1988" s="545"/>
      <c r="G1988" s="546"/>
      <c r="H1988" s="544" t="s">
        <v>8</v>
      </c>
      <c r="I1988" s="546"/>
      <c r="J1988" s="538"/>
      <c r="K1988" s="540" t="s">
        <v>5</v>
      </c>
      <c r="L1988" s="541"/>
      <c r="M1988" s="542" t="s">
        <v>6</v>
      </c>
      <c r="N1988" s="544" t="s">
        <v>7</v>
      </c>
      <c r="O1988" s="545"/>
      <c r="P1988" s="545"/>
      <c r="Q1988" s="546"/>
      <c r="R1988" s="544" t="s">
        <v>8</v>
      </c>
      <c r="S1988" s="546"/>
      <c r="T1988" s="191"/>
    </row>
    <row r="1989" spans="1:25" ht="15.75" thickBot="1" x14ac:dyDescent="0.3">
      <c r="A1989" s="547"/>
      <c r="B1989" s="548"/>
      <c r="C1989" s="543"/>
      <c r="D1989" s="110" t="s">
        <v>9</v>
      </c>
      <c r="E1989" s="111" t="s">
        <v>10</v>
      </c>
      <c r="F1989" s="111" t="s">
        <v>11</v>
      </c>
      <c r="G1989" s="112" t="s">
        <v>12</v>
      </c>
      <c r="H1989" s="113" t="s">
        <v>13</v>
      </c>
      <c r="I1989" s="114" t="s">
        <v>14</v>
      </c>
      <c r="J1989" s="539"/>
      <c r="K1989" s="547"/>
      <c r="L1989" s="548"/>
      <c r="M1989" s="543"/>
      <c r="N1989" s="110" t="s">
        <v>9</v>
      </c>
      <c r="O1989" s="111" t="s">
        <v>10</v>
      </c>
      <c r="P1989" s="111" t="s">
        <v>11</v>
      </c>
      <c r="Q1989" s="112" t="s">
        <v>12</v>
      </c>
      <c r="R1989" s="113" t="s">
        <v>13</v>
      </c>
      <c r="S1989" s="114" t="s">
        <v>14</v>
      </c>
      <c r="T1989" s="191"/>
    </row>
    <row r="1990" spans="1:25" ht="15.75" thickBot="1" x14ac:dyDescent="0.3">
      <c r="A1990" s="7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191"/>
    </row>
    <row r="1991" spans="1:25" x14ac:dyDescent="0.25">
      <c r="A1991" s="555" t="s">
        <v>206</v>
      </c>
      <c r="B1991" s="556"/>
      <c r="C1991" s="3">
        <v>1</v>
      </c>
      <c r="D1991" s="213">
        <v>76</v>
      </c>
      <c r="E1991" s="214">
        <v>25</v>
      </c>
      <c r="F1991" s="214">
        <v>5</v>
      </c>
      <c r="G1991" s="32">
        <f t="shared" ref="G1991:G1994" si="5795">D1991+E1991</f>
        <v>101</v>
      </c>
      <c r="H1991" s="33">
        <f t="shared" ref="H1991:H1994" si="5796">IF(AND(G1991=Q1991,G1991&gt;1),0.5,IF(G1991&gt;Q1991,1,0))</f>
        <v>0</v>
      </c>
      <c r="I1991" s="8"/>
      <c r="J1991" s="2"/>
      <c r="K1991" s="555" t="s">
        <v>229</v>
      </c>
      <c r="L1991" s="556"/>
      <c r="M1991" s="3">
        <v>1</v>
      </c>
      <c r="N1991" s="213">
        <v>82</v>
      </c>
      <c r="O1991" s="214">
        <v>35</v>
      </c>
      <c r="P1991" s="214">
        <v>1</v>
      </c>
      <c r="Q1991" s="32">
        <f t="shared" ref="Q1991" si="5797">SUM(N1991:O1991)</f>
        <v>117</v>
      </c>
      <c r="R1991" s="33">
        <f t="shared" ref="R1991:R1994" si="5798">IF(AND(Q1991=G1991,Q1991&gt;1),0.5,IF(Q1991&gt;G1991,1,0))</f>
        <v>1</v>
      </c>
      <c r="S1991" s="8"/>
      <c r="U1991" s="195" t="s">
        <v>124</v>
      </c>
      <c r="V1991" s="195">
        <f t="shared" ref="V1991" si="5799">G1991</f>
        <v>101</v>
      </c>
      <c r="W1991" s="195">
        <f t="shared" ref="W1991" si="5800">G1992</f>
        <v>129</v>
      </c>
      <c r="X1991" s="195">
        <f t="shared" ref="X1991" si="5801">G1993</f>
        <v>113</v>
      </c>
      <c r="Y1991" s="195">
        <f t="shared" ref="Y1991" si="5802">G1994</f>
        <v>147</v>
      </c>
    </row>
    <row r="1992" spans="1:25" x14ac:dyDescent="0.25">
      <c r="A1992" s="557"/>
      <c r="B1992" s="558"/>
      <c r="C1992" s="4">
        <v>2</v>
      </c>
      <c r="D1992" s="215">
        <v>78</v>
      </c>
      <c r="E1992" s="216">
        <v>51</v>
      </c>
      <c r="F1992" s="216">
        <v>2</v>
      </c>
      <c r="G1992" s="34">
        <f t="shared" si="5795"/>
        <v>129</v>
      </c>
      <c r="H1992" s="35">
        <f t="shared" si="5796"/>
        <v>1</v>
      </c>
      <c r="I1992" s="8"/>
      <c r="J1992" s="2"/>
      <c r="K1992" s="557"/>
      <c r="L1992" s="558"/>
      <c r="M1992" s="4">
        <v>2</v>
      </c>
      <c r="N1992" s="215">
        <v>92</v>
      </c>
      <c r="O1992" s="216">
        <v>36</v>
      </c>
      <c r="P1992" s="216">
        <v>2</v>
      </c>
      <c r="Q1992" s="34">
        <f t="shared" ref="Q1992:Q1994" si="5803">SUM(N1992:O1992)</f>
        <v>128</v>
      </c>
      <c r="R1992" s="35">
        <f t="shared" si="5798"/>
        <v>0</v>
      </c>
      <c r="S1992" s="8"/>
      <c r="U1992" s="195" t="s">
        <v>125</v>
      </c>
      <c r="V1992" s="195">
        <f t="shared" ref="V1992" si="5804">G1996</f>
        <v>127</v>
      </c>
      <c r="W1992" s="195">
        <f t="shared" ref="W1992" si="5805">G1997</f>
        <v>136</v>
      </c>
      <c r="X1992" s="195">
        <f t="shared" ref="X1992" si="5806">G1998</f>
        <v>144</v>
      </c>
      <c r="Y1992" s="195">
        <f t="shared" ref="Y1992" si="5807">G1999</f>
        <v>131</v>
      </c>
    </row>
    <row r="1993" spans="1:25" ht="15.75" thickBot="1" x14ac:dyDescent="0.3">
      <c r="A1993" s="549" t="s">
        <v>207</v>
      </c>
      <c r="B1993" s="550"/>
      <c r="C1993" s="4">
        <v>3</v>
      </c>
      <c r="D1993" s="215">
        <v>77</v>
      </c>
      <c r="E1993" s="216">
        <v>36</v>
      </c>
      <c r="F1993" s="216">
        <v>0</v>
      </c>
      <c r="G1993" s="34">
        <f t="shared" si="5795"/>
        <v>113</v>
      </c>
      <c r="H1993" s="35">
        <f t="shared" si="5796"/>
        <v>1</v>
      </c>
      <c r="I1993" s="13">
        <f t="shared" ref="I1993" si="5808">H1995*1000+G1995</f>
        <v>3490</v>
      </c>
      <c r="J1993" s="2"/>
      <c r="K1993" s="549" t="s">
        <v>228</v>
      </c>
      <c r="L1993" s="550"/>
      <c r="M1993" s="4">
        <v>3</v>
      </c>
      <c r="N1993" s="215">
        <v>74</v>
      </c>
      <c r="O1993" s="216">
        <v>35</v>
      </c>
      <c r="P1993" s="216">
        <v>0</v>
      </c>
      <c r="Q1993" s="34">
        <f t="shared" si="5803"/>
        <v>109</v>
      </c>
      <c r="R1993" s="35">
        <f t="shared" si="5798"/>
        <v>0</v>
      </c>
      <c r="S1993" s="13">
        <f t="shared" ref="S1993" si="5809">R1995*1000+Q1995</f>
        <v>1488</v>
      </c>
      <c r="T1993" s="191"/>
      <c r="U1993" s="195" t="s">
        <v>126</v>
      </c>
      <c r="V1993" s="195">
        <f t="shared" ref="V1993" si="5810">Q1991</f>
        <v>117</v>
      </c>
      <c r="W1993" s="195">
        <f t="shared" ref="W1993" si="5811">Q1992</f>
        <v>128</v>
      </c>
      <c r="X1993" s="195">
        <f t="shared" ref="X1993" si="5812">Q1993</f>
        <v>109</v>
      </c>
      <c r="Y1993" s="195">
        <f t="shared" ref="Y1993" si="5813">Q1994</f>
        <v>134</v>
      </c>
    </row>
    <row r="1994" spans="1:25" x14ac:dyDescent="0.25">
      <c r="A1994" s="551"/>
      <c r="B1994" s="552"/>
      <c r="C1994" s="5">
        <v>4</v>
      </c>
      <c r="D1994" s="217">
        <v>87</v>
      </c>
      <c r="E1994" s="218">
        <v>60</v>
      </c>
      <c r="F1994" s="218">
        <v>0</v>
      </c>
      <c r="G1994" s="36">
        <f t="shared" si="5795"/>
        <v>147</v>
      </c>
      <c r="H1994" s="35">
        <f t="shared" si="5796"/>
        <v>1</v>
      </c>
      <c r="I1994" s="521">
        <f t="shared" ref="I1994" si="5814">IF(AND(I1993=S1993,I1993&gt;0.1),1,IF(I1993&gt;S1993,2,0))</f>
        <v>2</v>
      </c>
      <c r="J1994" s="2"/>
      <c r="K1994" s="551"/>
      <c r="L1994" s="552"/>
      <c r="M1994" s="5">
        <v>4</v>
      </c>
      <c r="N1994" s="217">
        <v>91</v>
      </c>
      <c r="O1994" s="218">
        <v>43</v>
      </c>
      <c r="P1994" s="218">
        <v>3</v>
      </c>
      <c r="Q1994" s="34">
        <f t="shared" si="5803"/>
        <v>134</v>
      </c>
      <c r="R1994" s="39">
        <f t="shared" si="5798"/>
        <v>0</v>
      </c>
      <c r="S1994" s="521">
        <f t="shared" ref="S1994" si="5815">IF(AND(S1993=I1993,S1993&gt;0.1),1,IF(S1993&gt;I1993,2,0))</f>
        <v>0</v>
      </c>
      <c r="T1994" s="191"/>
      <c r="U1994" s="195" t="s">
        <v>127</v>
      </c>
      <c r="V1994" s="195">
        <f t="shared" ref="V1994" si="5816">Q1996</f>
        <v>104</v>
      </c>
      <c r="W1994" s="195">
        <f t="shared" ref="W1994" si="5817">Q1997</f>
        <v>124</v>
      </c>
      <c r="X1994" s="195">
        <f t="shared" ref="X1994" si="5818">Q1998</f>
        <v>147</v>
      </c>
      <c r="Y1994" s="195">
        <f t="shared" ref="Y1994" si="5819">Q1999</f>
        <v>145</v>
      </c>
    </row>
    <row r="1995" spans="1:25" ht="16.5" thickBot="1" x14ac:dyDescent="0.3">
      <c r="A1995" s="553"/>
      <c r="B1995" s="554"/>
      <c r="C1995" s="221" t="s">
        <v>12</v>
      </c>
      <c r="D1995" s="222">
        <v>318</v>
      </c>
      <c r="E1995" s="223">
        <v>172</v>
      </c>
      <c r="F1995" s="223">
        <v>7</v>
      </c>
      <c r="G1995" s="29">
        <f t="shared" ref="G1995:H1995" si="5820">SUM(G1991:G1994)</f>
        <v>490</v>
      </c>
      <c r="H1995" s="30">
        <f t="shared" si="5820"/>
        <v>3</v>
      </c>
      <c r="I1995" s="522">
        <f t="shared" ref="I1995" si="5821">IF(AND(G1995=N1995,G1995&gt;1),1,IF(G1995&gt;N1995,2,0))</f>
        <v>2</v>
      </c>
      <c r="J1995" s="2"/>
      <c r="K1995" s="553"/>
      <c r="L1995" s="554"/>
      <c r="M1995" s="221" t="s">
        <v>12</v>
      </c>
      <c r="N1995" s="222">
        <v>339</v>
      </c>
      <c r="O1995" s="223">
        <v>149</v>
      </c>
      <c r="P1995" s="223">
        <v>6</v>
      </c>
      <c r="Q1995" s="31">
        <f t="shared" ref="Q1995:R1995" si="5822">SUM(Q1991:Q1994)</f>
        <v>488</v>
      </c>
      <c r="R1995" s="30">
        <f t="shared" si="5822"/>
        <v>1</v>
      </c>
      <c r="S1995" s="522">
        <f t="shared" ref="S1995" si="5823">IF(AND(Q1995=J1995,Q1995&gt;1),1,IF(Q1995&gt;J1995,2,0))</f>
        <v>2</v>
      </c>
      <c r="T1995" s="191"/>
    </row>
    <row r="1996" spans="1:25" x14ac:dyDescent="0.25">
      <c r="A1996" s="555" t="s">
        <v>204</v>
      </c>
      <c r="B1996" s="556"/>
      <c r="C1996" s="3">
        <v>1</v>
      </c>
      <c r="D1996" s="213">
        <v>83</v>
      </c>
      <c r="E1996" s="214">
        <v>44</v>
      </c>
      <c r="F1996" s="214">
        <v>1</v>
      </c>
      <c r="G1996" s="37">
        <f t="shared" ref="G1996" si="5824">SUM(D1996:E1996)</f>
        <v>127</v>
      </c>
      <c r="H1996" s="33">
        <f t="shared" ref="H1996:H1999" si="5825">IF(AND(G1996=Q1996,G1996&gt;1),0.5,IF(G1996&gt;Q1996,1,0))</f>
        <v>1</v>
      </c>
      <c r="I1996" s="8"/>
      <c r="J1996" s="2"/>
      <c r="K1996" s="555" t="s">
        <v>255</v>
      </c>
      <c r="L1996" s="556"/>
      <c r="M1996" s="3">
        <v>1</v>
      </c>
      <c r="N1996" s="213">
        <v>77</v>
      </c>
      <c r="O1996" s="214">
        <v>27</v>
      </c>
      <c r="P1996" s="214">
        <v>5</v>
      </c>
      <c r="Q1996" s="32">
        <f t="shared" ref="Q1996:Q1999" si="5826">N1996+O1996</f>
        <v>104</v>
      </c>
      <c r="R1996" s="33">
        <f t="shared" ref="R1996:R1999" si="5827">IF(AND(Q1996=G1996,Q1996&gt;1),0.5,IF(Q1996&gt;G1996,1,0))</f>
        <v>0</v>
      </c>
      <c r="S1996" s="8"/>
      <c r="T1996" s="191"/>
      <c r="U1996" s="200" t="s">
        <v>92</v>
      </c>
      <c r="V1996" s="201" t="s">
        <v>93</v>
      </c>
      <c r="W1996" s="200" t="s">
        <v>93</v>
      </c>
      <c r="X1996" s="201" t="s">
        <v>92</v>
      </c>
    </row>
    <row r="1997" spans="1:25" x14ac:dyDescent="0.25">
      <c r="A1997" s="557"/>
      <c r="B1997" s="558"/>
      <c r="C1997" s="4">
        <v>2</v>
      </c>
      <c r="D1997" s="215">
        <v>94</v>
      </c>
      <c r="E1997" s="216">
        <v>42</v>
      </c>
      <c r="F1997" s="216">
        <v>1</v>
      </c>
      <c r="G1997" s="34">
        <f t="shared" ref="G1997:G1999" si="5828">SUM(D1997:E1997)</f>
        <v>136</v>
      </c>
      <c r="H1997" s="35">
        <f t="shared" si="5825"/>
        <v>1</v>
      </c>
      <c r="I1997" s="8"/>
      <c r="J1997" s="2"/>
      <c r="K1997" s="557"/>
      <c r="L1997" s="558"/>
      <c r="M1997" s="4">
        <v>2</v>
      </c>
      <c r="N1997" s="215">
        <v>90</v>
      </c>
      <c r="O1997" s="216">
        <v>34</v>
      </c>
      <c r="P1997" s="216">
        <v>2</v>
      </c>
      <c r="Q1997" s="34">
        <f t="shared" si="5826"/>
        <v>124</v>
      </c>
      <c r="R1997" s="35">
        <f t="shared" si="5827"/>
        <v>0</v>
      </c>
      <c r="S1997" s="8"/>
      <c r="T1997" s="191"/>
      <c r="U1997" s="202">
        <f t="shared" ref="U1997" si="5829">I2002</f>
        <v>6</v>
      </c>
      <c r="V1997" s="203">
        <f t="shared" ref="V1997" si="5830">S2002</f>
        <v>0</v>
      </c>
      <c r="W1997" s="202">
        <f t="shared" ref="W1997" si="5831">S2002</f>
        <v>0</v>
      </c>
      <c r="X1997" s="203">
        <f t="shared" ref="X1997" si="5832">I2002</f>
        <v>6</v>
      </c>
    </row>
    <row r="1998" spans="1:25" ht="15.75" thickBot="1" x14ac:dyDescent="0.3">
      <c r="A1998" s="549" t="s">
        <v>205</v>
      </c>
      <c r="B1998" s="550"/>
      <c r="C1998" s="4">
        <v>3</v>
      </c>
      <c r="D1998" s="215">
        <v>90</v>
      </c>
      <c r="E1998" s="216">
        <v>54</v>
      </c>
      <c r="F1998" s="216">
        <v>1</v>
      </c>
      <c r="G1998" s="34">
        <f t="shared" si="5828"/>
        <v>144</v>
      </c>
      <c r="H1998" s="35">
        <f t="shared" si="5825"/>
        <v>0</v>
      </c>
      <c r="I1998" s="13">
        <f t="shared" ref="I1998" si="5833">H2000*1000+G2000</f>
        <v>2538</v>
      </c>
      <c r="J1998" s="2"/>
      <c r="K1998" s="549" t="s">
        <v>228</v>
      </c>
      <c r="L1998" s="550"/>
      <c r="M1998" s="4">
        <v>3</v>
      </c>
      <c r="N1998" s="215">
        <v>96</v>
      </c>
      <c r="O1998" s="216">
        <v>51</v>
      </c>
      <c r="P1998" s="216">
        <v>0</v>
      </c>
      <c r="Q1998" s="34">
        <f t="shared" si="5826"/>
        <v>147</v>
      </c>
      <c r="R1998" s="35">
        <f t="shared" si="5827"/>
        <v>1</v>
      </c>
      <c r="S1998" s="13">
        <f t="shared" ref="S1998" si="5834">R2000*1000+Q2000</f>
        <v>2520</v>
      </c>
      <c r="T1998" s="191"/>
      <c r="U1998" s="202">
        <f t="shared" ref="U1998" si="5835">H2002</f>
        <v>5</v>
      </c>
      <c r="V1998" s="203">
        <f t="shared" ref="V1998" si="5836">R2002</f>
        <v>3</v>
      </c>
      <c r="W1998" s="202">
        <f t="shared" ref="W1998" si="5837">R2002</f>
        <v>3</v>
      </c>
      <c r="X1998" s="203">
        <f t="shared" ref="X1998" si="5838">H2002</f>
        <v>5</v>
      </c>
    </row>
    <row r="1999" spans="1:25" x14ac:dyDescent="0.25">
      <c r="A1999" s="551"/>
      <c r="B1999" s="552"/>
      <c r="C1999" s="5">
        <v>4</v>
      </c>
      <c r="D1999" s="217">
        <v>79</v>
      </c>
      <c r="E1999" s="218">
        <v>52</v>
      </c>
      <c r="F1999" s="218">
        <v>0</v>
      </c>
      <c r="G1999" s="38">
        <f t="shared" si="5828"/>
        <v>131</v>
      </c>
      <c r="H1999" s="35">
        <f t="shared" si="5825"/>
        <v>0</v>
      </c>
      <c r="I1999" s="521">
        <f t="shared" ref="I1999" si="5839">IF(AND(I1998=S1998,I1998&gt;0.1),1,IF(I1998&gt;S1998,2,0))</f>
        <v>2</v>
      </c>
      <c r="J1999" s="2"/>
      <c r="K1999" s="551"/>
      <c r="L1999" s="552"/>
      <c r="M1999" s="5">
        <v>4</v>
      </c>
      <c r="N1999" s="217">
        <v>97</v>
      </c>
      <c r="O1999" s="218">
        <v>48</v>
      </c>
      <c r="P1999" s="218">
        <v>0</v>
      </c>
      <c r="Q1999" s="34">
        <f t="shared" si="5826"/>
        <v>145</v>
      </c>
      <c r="R1999" s="39">
        <f t="shared" si="5827"/>
        <v>1</v>
      </c>
      <c r="S1999" s="521">
        <f t="shared" ref="S1999" si="5840">IF(AND(S1998=I1998,S1998&gt;0.1),1,IF(S1998&gt;I1998,2,0))</f>
        <v>0</v>
      </c>
      <c r="T1999" s="191"/>
      <c r="U1999" s="204">
        <f t="shared" ref="U1999" si="5841">G2002</f>
        <v>1028</v>
      </c>
      <c r="V1999" s="205">
        <f t="shared" ref="V1999" si="5842">Q2002</f>
        <v>1008</v>
      </c>
      <c r="W1999" s="204">
        <f t="shared" ref="W1999" si="5843">Q2002</f>
        <v>1008</v>
      </c>
      <c r="X1999" s="205">
        <f t="shared" ref="X1999" si="5844">G2002</f>
        <v>1028</v>
      </c>
    </row>
    <row r="2000" spans="1:25" ht="16.5" thickBot="1" x14ac:dyDescent="0.3">
      <c r="A2000" s="553"/>
      <c r="B2000" s="554"/>
      <c r="C2000" s="221" t="s">
        <v>12</v>
      </c>
      <c r="D2000" s="222">
        <v>346</v>
      </c>
      <c r="E2000" s="223">
        <v>192</v>
      </c>
      <c r="F2000" s="223">
        <v>3</v>
      </c>
      <c r="G2000" s="31">
        <f t="shared" ref="G2000:H2000" si="5845">SUM(G1996:G1999)</f>
        <v>538</v>
      </c>
      <c r="H2000" s="30">
        <f t="shared" si="5845"/>
        <v>2</v>
      </c>
      <c r="I2000" s="522">
        <f t="shared" ref="I2000" si="5846">IF(AND(G2000=N2000,G2000&gt;1),1,IF(G2000&gt;N2000,2,0))</f>
        <v>2</v>
      </c>
      <c r="J2000" s="2"/>
      <c r="K2000" s="553"/>
      <c r="L2000" s="554"/>
      <c r="M2000" s="221" t="s">
        <v>12</v>
      </c>
      <c r="N2000" s="222">
        <v>360</v>
      </c>
      <c r="O2000" s="223">
        <v>160</v>
      </c>
      <c r="P2000" s="223">
        <v>7</v>
      </c>
      <c r="Q2000" s="40">
        <f t="shared" ref="Q2000:R2000" si="5847">SUM(Q1996:Q1999)</f>
        <v>520</v>
      </c>
      <c r="R2000" s="30">
        <f t="shared" si="5847"/>
        <v>2</v>
      </c>
      <c r="S2000" s="522">
        <f t="shared" ref="S2000" si="5848">IF(AND(Q2000=X2000,Q2000&gt;1),1,IF(Q2000&gt;X2000,2,0))</f>
        <v>2</v>
      </c>
      <c r="T2000" s="191"/>
    </row>
    <row r="2001" spans="1:25" ht="15.75" thickBot="1" x14ac:dyDescent="0.3">
      <c r="A2001" s="7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191"/>
    </row>
    <row r="2002" spans="1:25" ht="21" thickBot="1" x14ac:dyDescent="0.3">
      <c r="A2002" s="17"/>
      <c r="B2002" s="18"/>
      <c r="C2002" s="19" t="s">
        <v>15</v>
      </c>
      <c r="D2002" s="20">
        <f t="shared" ref="D2002:H2002" si="5849">D1995+D2000</f>
        <v>664</v>
      </c>
      <c r="E2002" s="21">
        <f t="shared" si="5849"/>
        <v>364</v>
      </c>
      <c r="F2002" s="21">
        <f t="shared" si="5849"/>
        <v>10</v>
      </c>
      <c r="G2002" s="22">
        <f t="shared" si="5849"/>
        <v>1028</v>
      </c>
      <c r="H2002" s="22">
        <f t="shared" si="5849"/>
        <v>5</v>
      </c>
      <c r="I2002" s="23">
        <f t="shared" ref="I2002" si="5850">I1994+I1999+J2002</f>
        <v>6</v>
      </c>
      <c r="J2002" s="206">
        <f t="shared" ref="J2002" si="5851">IF(AND(G2002=Q2002,G2002&gt;0.1),1,IF(G2002&gt;Q2002,2,0))</f>
        <v>2</v>
      </c>
      <c r="K2002" s="17"/>
      <c r="L2002" s="18"/>
      <c r="M2002" s="24" t="s">
        <v>15</v>
      </c>
      <c r="N2002" s="20">
        <f t="shared" ref="N2002:R2002" si="5852">N1995+N2000</f>
        <v>699</v>
      </c>
      <c r="O2002" s="21">
        <f t="shared" si="5852"/>
        <v>309</v>
      </c>
      <c r="P2002" s="21">
        <f t="shared" si="5852"/>
        <v>13</v>
      </c>
      <c r="Q2002" s="22">
        <f t="shared" si="5852"/>
        <v>1008</v>
      </c>
      <c r="R2002" s="22">
        <f t="shared" si="5852"/>
        <v>3</v>
      </c>
      <c r="S2002" s="25">
        <f t="shared" ref="S2002" si="5853">S1994+S1999+T2002</f>
        <v>0</v>
      </c>
      <c r="T2002" s="206">
        <f t="shared" ref="T2002" si="5854">IF(AND(Q2002=G2002,Q2002&gt;0.1),1,IF(Q2002&gt;G2002,2,0))</f>
        <v>0</v>
      </c>
    </row>
    <row r="2003" spans="1:25" ht="15.75" thickBot="1" x14ac:dyDescent="0.3">
      <c r="A2003" s="7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191"/>
    </row>
    <row r="2004" spans="1:25" ht="21" thickBot="1" x14ac:dyDescent="0.3">
      <c r="A2004" s="109" t="s">
        <v>19</v>
      </c>
      <c r="B2004" s="9" t="s">
        <v>16</v>
      </c>
      <c r="C2004" s="515"/>
      <c r="D2004" s="515"/>
      <c r="E2004" s="515"/>
      <c r="F2004" s="10"/>
      <c r="G2004" s="516" t="s">
        <v>17</v>
      </c>
      <c r="H2004" s="516"/>
      <c r="I2004" s="23">
        <f t="shared" ref="I2004" si="5855">IF(AND(I2002=S2002,I2002&gt;0.1),1,IF(I2002&gt;S2002,2,0))</f>
        <v>2</v>
      </c>
      <c r="J2004" s="12"/>
      <c r="K2004" s="14" t="s">
        <v>19</v>
      </c>
      <c r="L2004" s="9" t="s">
        <v>20</v>
      </c>
      <c r="M2004" s="515"/>
      <c r="N2004" s="515"/>
      <c r="O2004" s="515"/>
      <c r="P2004" s="10"/>
      <c r="Q2004" s="516" t="s">
        <v>17</v>
      </c>
      <c r="R2004" s="516"/>
      <c r="S2004" s="23">
        <f t="shared" ref="S2004" si="5856">IF(AND(S2002=I2002,S2002&gt;0.1),1,IF(S2002&gt;I2002,2,0))</f>
        <v>0</v>
      </c>
      <c r="T2004" s="191"/>
    </row>
    <row r="2006" spans="1:25" ht="15.75" thickBot="1" x14ac:dyDescent="0.3"/>
    <row r="2007" spans="1:25" ht="23.25" x14ac:dyDescent="0.35">
      <c r="A2007" s="6"/>
      <c r="B2007" s="523" t="s">
        <v>18</v>
      </c>
      <c r="C2007" s="523"/>
      <c r="D2007" s="524" t="s">
        <v>0</v>
      </c>
      <c r="E2007" s="524"/>
      <c r="F2007" s="524"/>
      <c r="G2007" s="524"/>
      <c r="H2007" s="524"/>
      <c r="I2007" s="524"/>
      <c r="J2007" s="94">
        <v>92</v>
      </c>
      <c r="K2007" s="190" t="s">
        <v>1</v>
      </c>
      <c r="L2007" s="525" t="s">
        <v>21</v>
      </c>
      <c r="M2007" s="525"/>
      <c r="N2007" s="525"/>
      <c r="O2007" s="526" t="s">
        <v>2</v>
      </c>
      <c r="P2007" s="526"/>
      <c r="Q2007" s="527">
        <v>43236</v>
      </c>
      <c r="R2007" s="528"/>
      <c r="S2007" s="528"/>
      <c r="T2007" s="191"/>
    </row>
    <row r="2008" spans="1:25" ht="24" thickBot="1" x14ac:dyDescent="0.3">
      <c r="A2008" s="7"/>
      <c r="B2008" s="16"/>
      <c r="C2008" s="16"/>
      <c r="D2008" s="15"/>
      <c r="E2008" s="15"/>
      <c r="F2008" s="15"/>
      <c r="G2008" s="15"/>
      <c r="H2008" s="15"/>
      <c r="I2008" s="15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191"/>
    </row>
    <row r="2009" spans="1:25" ht="18.75" thickBot="1" x14ac:dyDescent="0.3">
      <c r="A2009" s="1" t="s">
        <v>3</v>
      </c>
      <c r="B2009" s="535" t="s">
        <v>153</v>
      </c>
      <c r="C2009" s="535"/>
      <c r="D2009" s="535"/>
      <c r="E2009" s="535"/>
      <c r="F2009" s="535"/>
      <c r="G2009" s="535"/>
      <c r="H2009" s="535"/>
      <c r="I2009" s="536"/>
      <c r="J2009" s="537">
        <f t="shared" ref="J2009" si="5857">G2025-Q2025</f>
        <v>127</v>
      </c>
      <c r="K2009" s="11" t="s">
        <v>4</v>
      </c>
      <c r="L2009" s="535" t="s">
        <v>113</v>
      </c>
      <c r="M2009" s="535"/>
      <c r="N2009" s="535"/>
      <c r="O2009" s="535"/>
      <c r="P2009" s="535"/>
      <c r="Q2009" s="535"/>
      <c r="R2009" s="535"/>
      <c r="S2009" s="536"/>
      <c r="T2009" s="191"/>
    </row>
    <row r="2010" spans="1:25" ht="15.75" thickBot="1" x14ac:dyDescent="0.3">
      <c r="A2010" s="7"/>
      <c r="B2010" s="2"/>
      <c r="C2010" s="2"/>
      <c r="D2010" s="2"/>
      <c r="E2010" s="2"/>
      <c r="F2010" s="2"/>
      <c r="G2010" s="2"/>
      <c r="H2010" s="2"/>
      <c r="I2010" s="2"/>
      <c r="J2010" s="538"/>
      <c r="K2010" s="2"/>
      <c r="L2010" s="2"/>
      <c r="M2010" s="2"/>
      <c r="N2010" s="2"/>
      <c r="O2010" s="2"/>
      <c r="P2010" s="2"/>
      <c r="Q2010" s="2"/>
      <c r="R2010" s="2"/>
      <c r="S2010" s="2"/>
      <c r="T2010" s="191"/>
    </row>
    <row r="2011" spans="1:25" x14ac:dyDescent="0.25">
      <c r="A2011" s="540" t="s">
        <v>5</v>
      </c>
      <c r="B2011" s="541"/>
      <c r="C2011" s="542" t="s">
        <v>6</v>
      </c>
      <c r="D2011" s="544" t="s">
        <v>7</v>
      </c>
      <c r="E2011" s="545"/>
      <c r="F2011" s="545"/>
      <c r="G2011" s="546"/>
      <c r="H2011" s="544" t="s">
        <v>8</v>
      </c>
      <c r="I2011" s="546"/>
      <c r="J2011" s="538"/>
      <c r="K2011" s="540" t="s">
        <v>5</v>
      </c>
      <c r="L2011" s="541"/>
      <c r="M2011" s="542" t="s">
        <v>6</v>
      </c>
      <c r="N2011" s="544" t="s">
        <v>7</v>
      </c>
      <c r="O2011" s="545"/>
      <c r="P2011" s="545"/>
      <c r="Q2011" s="546"/>
      <c r="R2011" s="544" t="s">
        <v>8</v>
      </c>
      <c r="S2011" s="546"/>
      <c r="T2011" s="191"/>
    </row>
    <row r="2012" spans="1:25" ht="15.75" thickBot="1" x14ac:dyDescent="0.3">
      <c r="A2012" s="547"/>
      <c r="B2012" s="548"/>
      <c r="C2012" s="543"/>
      <c r="D2012" s="110" t="s">
        <v>9</v>
      </c>
      <c r="E2012" s="111" t="s">
        <v>10</v>
      </c>
      <c r="F2012" s="111" t="s">
        <v>11</v>
      </c>
      <c r="G2012" s="112" t="s">
        <v>12</v>
      </c>
      <c r="H2012" s="113" t="s">
        <v>13</v>
      </c>
      <c r="I2012" s="114" t="s">
        <v>14</v>
      </c>
      <c r="J2012" s="539"/>
      <c r="K2012" s="547"/>
      <c r="L2012" s="548"/>
      <c r="M2012" s="543"/>
      <c r="N2012" s="110" t="s">
        <v>9</v>
      </c>
      <c r="O2012" s="111" t="s">
        <v>10</v>
      </c>
      <c r="P2012" s="111" t="s">
        <v>11</v>
      </c>
      <c r="Q2012" s="112" t="s">
        <v>12</v>
      </c>
      <c r="R2012" s="113" t="s">
        <v>13</v>
      </c>
      <c r="S2012" s="114" t="s">
        <v>14</v>
      </c>
      <c r="T2012" s="191"/>
    </row>
    <row r="2013" spans="1:25" ht="15.75" thickBot="1" x14ac:dyDescent="0.3">
      <c r="A2013" s="7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191"/>
    </row>
    <row r="2014" spans="1:25" x14ac:dyDescent="0.25">
      <c r="A2014" s="555" t="s">
        <v>226</v>
      </c>
      <c r="B2014" s="556"/>
      <c r="C2014" s="3">
        <v>1</v>
      </c>
      <c r="D2014" s="213">
        <v>77</v>
      </c>
      <c r="E2014" s="214">
        <v>36</v>
      </c>
      <c r="F2014" s="214">
        <v>5</v>
      </c>
      <c r="G2014" s="32">
        <f t="shared" ref="G2014:G2017" si="5858">D2014+E2014</f>
        <v>113</v>
      </c>
      <c r="H2014" s="33">
        <f t="shared" ref="H2014:H2017" si="5859">IF(AND(G2014=Q2014,G2014&gt;1),0.5,IF(G2014&gt;Q2014,1,0))</f>
        <v>1</v>
      </c>
      <c r="I2014" s="8"/>
      <c r="J2014" s="2"/>
      <c r="K2014" s="555" t="s">
        <v>204</v>
      </c>
      <c r="L2014" s="556"/>
      <c r="M2014" s="3">
        <v>1</v>
      </c>
      <c r="N2014" s="213">
        <v>73</v>
      </c>
      <c r="O2014" s="214">
        <v>35</v>
      </c>
      <c r="P2014" s="214">
        <v>4</v>
      </c>
      <c r="Q2014" s="32">
        <f t="shared" ref="Q2014" si="5860">SUM(N2014:O2014)</f>
        <v>108</v>
      </c>
      <c r="R2014" s="33">
        <f t="shared" ref="R2014:R2017" si="5861">IF(AND(Q2014=G2014,Q2014&gt;1),0.5,IF(Q2014&gt;G2014,1,0))</f>
        <v>0</v>
      </c>
      <c r="S2014" s="8"/>
      <c r="U2014" s="195" t="s">
        <v>124</v>
      </c>
      <c r="V2014" s="195">
        <f t="shared" ref="V2014" si="5862">G2014</f>
        <v>113</v>
      </c>
      <c r="W2014" s="195">
        <f t="shared" ref="W2014" si="5863">G2015</f>
        <v>124</v>
      </c>
      <c r="X2014" s="195">
        <f t="shared" ref="X2014" si="5864">G2016</f>
        <v>127</v>
      </c>
      <c r="Y2014" s="195">
        <f t="shared" ref="Y2014" si="5865">G2017</f>
        <v>120</v>
      </c>
    </row>
    <row r="2015" spans="1:25" x14ac:dyDescent="0.25">
      <c r="A2015" s="557"/>
      <c r="B2015" s="558"/>
      <c r="C2015" s="4">
        <v>2</v>
      </c>
      <c r="D2015" s="215">
        <v>91</v>
      </c>
      <c r="E2015" s="216">
        <v>33</v>
      </c>
      <c r="F2015" s="216">
        <v>0</v>
      </c>
      <c r="G2015" s="34">
        <f t="shared" si="5858"/>
        <v>124</v>
      </c>
      <c r="H2015" s="35">
        <f t="shared" si="5859"/>
        <v>1</v>
      </c>
      <c r="I2015" s="8"/>
      <c r="J2015" s="2"/>
      <c r="K2015" s="557"/>
      <c r="L2015" s="558"/>
      <c r="M2015" s="4">
        <v>2</v>
      </c>
      <c r="N2015" s="215">
        <v>69</v>
      </c>
      <c r="O2015" s="216">
        <v>26</v>
      </c>
      <c r="P2015" s="216">
        <v>4</v>
      </c>
      <c r="Q2015" s="34">
        <f t="shared" ref="Q2015:Q2017" si="5866">SUM(N2015:O2015)</f>
        <v>95</v>
      </c>
      <c r="R2015" s="35">
        <f t="shared" si="5861"/>
        <v>0</v>
      </c>
      <c r="S2015" s="8"/>
      <c r="U2015" s="195" t="s">
        <v>125</v>
      </c>
      <c r="V2015" s="195">
        <f t="shared" ref="V2015" si="5867">G2019</f>
        <v>126</v>
      </c>
      <c r="W2015" s="195">
        <f t="shared" ref="W2015" si="5868">G2020</f>
        <v>148</v>
      </c>
      <c r="X2015" s="195">
        <f t="shared" ref="X2015" si="5869">G2021</f>
        <v>138</v>
      </c>
      <c r="Y2015" s="195">
        <f t="shared" ref="Y2015" si="5870">G2022</f>
        <v>132</v>
      </c>
    </row>
    <row r="2016" spans="1:25" ht="15.75" thickBot="1" x14ac:dyDescent="0.3">
      <c r="A2016" s="549" t="s">
        <v>227</v>
      </c>
      <c r="B2016" s="550"/>
      <c r="C2016" s="4">
        <v>3</v>
      </c>
      <c r="D2016" s="215">
        <v>86</v>
      </c>
      <c r="E2016" s="216">
        <v>41</v>
      </c>
      <c r="F2016" s="216">
        <v>3</v>
      </c>
      <c r="G2016" s="34">
        <f t="shared" si="5858"/>
        <v>127</v>
      </c>
      <c r="H2016" s="35">
        <f t="shared" si="5859"/>
        <v>1</v>
      </c>
      <c r="I2016" s="13">
        <f t="shared" ref="I2016" si="5871">H2018*1000+G2018</f>
        <v>4484</v>
      </c>
      <c r="J2016" s="2"/>
      <c r="K2016" s="549" t="s">
        <v>237</v>
      </c>
      <c r="L2016" s="550"/>
      <c r="M2016" s="4">
        <v>3</v>
      </c>
      <c r="N2016" s="215">
        <v>81</v>
      </c>
      <c r="O2016" s="216">
        <v>43</v>
      </c>
      <c r="P2016" s="216">
        <v>3</v>
      </c>
      <c r="Q2016" s="34">
        <f t="shared" si="5866"/>
        <v>124</v>
      </c>
      <c r="R2016" s="35">
        <f t="shared" si="5861"/>
        <v>0</v>
      </c>
      <c r="S2016" s="13">
        <f t="shared" ref="S2016" si="5872">R2018*1000+Q2018</f>
        <v>441</v>
      </c>
      <c r="T2016" s="191"/>
      <c r="U2016" s="195" t="s">
        <v>126</v>
      </c>
      <c r="V2016" s="195">
        <f t="shared" ref="V2016" si="5873">Q2014</f>
        <v>108</v>
      </c>
      <c r="W2016" s="195">
        <f t="shared" ref="W2016" si="5874">Q2015</f>
        <v>95</v>
      </c>
      <c r="X2016" s="195">
        <f t="shared" ref="X2016" si="5875">Q2016</f>
        <v>124</v>
      </c>
      <c r="Y2016" s="195">
        <f t="shared" ref="Y2016" si="5876">Q2017</f>
        <v>114</v>
      </c>
    </row>
    <row r="2017" spans="1:25" x14ac:dyDescent="0.25">
      <c r="A2017" s="551"/>
      <c r="B2017" s="552"/>
      <c r="C2017" s="5">
        <v>4</v>
      </c>
      <c r="D2017" s="217">
        <v>75</v>
      </c>
      <c r="E2017" s="218">
        <v>45</v>
      </c>
      <c r="F2017" s="218">
        <v>2</v>
      </c>
      <c r="G2017" s="36">
        <f t="shared" si="5858"/>
        <v>120</v>
      </c>
      <c r="H2017" s="35">
        <f t="shared" si="5859"/>
        <v>1</v>
      </c>
      <c r="I2017" s="521">
        <f t="shared" ref="I2017" si="5877">IF(AND(I2016=S2016,I2016&gt;0.1),1,IF(I2016&gt;S2016,2,0))</f>
        <v>2</v>
      </c>
      <c r="J2017" s="2"/>
      <c r="K2017" s="551"/>
      <c r="L2017" s="552"/>
      <c r="M2017" s="5">
        <v>4</v>
      </c>
      <c r="N2017" s="217">
        <v>81</v>
      </c>
      <c r="O2017" s="218">
        <v>33</v>
      </c>
      <c r="P2017" s="218">
        <v>3</v>
      </c>
      <c r="Q2017" s="34">
        <f t="shared" si="5866"/>
        <v>114</v>
      </c>
      <c r="R2017" s="39">
        <f t="shared" si="5861"/>
        <v>0</v>
      </c>
      <c r="S2017" s="521">
        <f t="shared" ref="S2017" si="5878">IF(AND(S2016=I2016,S2016&gt;0.1),1,IF(S2016&gt;I2016,2,0))</f>
        <v>0</v>
      </c>
      <c r="T2017" s="191"/>
      <c r="U2017" s="195" t="s">
        <v>127</v>
      </c>
      <c r="V2017" s="195">
        <f t="shared" ref="V2017" si="5879">Q2019</f>
        <v>114</v>
      </c>
      <c r="W2017" s="195">
        <f t="shared" ref="W2017" si="5880">Q2020</f>
        <v>124</v>
      </c>
      <c r="X2017" s="195">
        <f t="shared" ref="X2017" si="5881">Q2021</f>
        <v>131</v>
      </c>
      <c r="Y2017" s="195">
        <f t="shared" ref="Y2017" si="5882">Q2022</f>
        <v>91</v>
      </c>
    </row>
    <row r="2018" spans="1:25" ht="16.5" thickBot="1" x14ac:dyDescent="0.3">
      <c r="A2018" s="529">
        <v>1</v>
      </c>
      <c r="B2018" s="530"/>
      <c r="C2018" s="26" t="s">
        <v>12</v>
      </c>
      <c r="D2018" s="27">
        <f t="shared" ref="D2018" si="5883">D2014+D2015+D2016+D2017</f>
        <v>329</v>
      </c>
      <c r="E2018" s="28">
        <f t="shared" ref="E2018:H2018" si="5884">SUM(E2014:E2017)</f>
        <v>155</v>
      </c>
      <c r="F2018" s="28">
        <f t="shared" si="5884"/>
        <v>10</v>
      </c>
      <c r="G2018" s="29">
        <f t="shared" si="5884"/>
        <v>484</v>
      </c>
      <c r="H2018" s="30">
        <f t="shared" si="5884"/>
        <v>4</v>
      </c>
      <c r="I2018" s="522">
        <f t="shared" ref="I2018" si="5885">IF(AND(G2018=N2018,G2018&gt;1),1,IF(G2018&gt;N2018,2,0))</f>
        <v>2</v>
      </c>
      <c r="J2018" s="2"/>
      <c r="K2018" s="529">
        <v>1</v>
      </c>
      <c r="L2018" s="530"/>
      <c r="M2018" s="26" t="s">
        <v>12</v>
      </c>
      <c r="N2018" s="31">
        <f t="shared" ref="N2018" si="5886">SUM(N2014:N2017)</f>
        <v>304</v>
      </c>
      <c r="O2018" s="31">
        <f t="shared" ref="O2018:R2018" si="5887">SUM(O2014:O2017)</f>
        <v>137</v>
      </c>
      <c r="P2018" s="31">
        <f t="shared" si="5887"/>
        <v>14</v>
      </c>
      <c r="Q2018" s="31">
        <f t="shared" si="5887"/>
        <v>441</v>
      </c>
      <c r="R2018" s="30">
        <f t="shared" si="5887"/>
        <v>0</v>
      </c>
      <c r="S2018" s="522">
        <f t="shared" ref="S2018" si="5888">IF(AND(Q2018=J2018,Q2018&gt;1),1,IF(Q2018&gt;J2018,2,0))</f>
        <v>2</v>
      </c>
      <c r="T2018" s="191"/>
    </row>
    <row r="2019" spans="1:25" x14ac:dyDescent="0.25">
      <c r="A2019" s="555" t="s">
        <v>224</v>
      </c>
      <c r="B2019" s="556"/>
      <c r="C2019" s="3">
        <v>1</v>
      </c>
      <c r="D2019" s="213">
        <v>82</v>
      </c>
      <c r="E2019" s="214">
        <v>44</v>
      </c>
      <c r="F2019" s="214">
        <v>2</v>
      </c>
      <c r="G2019" s="37">
        <f t="shared" ref="G2019" si="5889">SUM(D2019:E2019)</f>
        <v>126</v>
      </c>
      <c r="H2019" s="33">
        <f t="shared" ref="H2019:H2022" si="5890">IF(AND(G2019=Q2019,G2019&gt;1),0.5,IF(G2019&gt;Q2019,1,0))</f>
        <v>1</v>
      </c>
      <c r="I2019" s="8"/>
      <c r="J2019" s="2"/>
      <c r="K2019" s="555" t="s">
        <v>240</v>
      </c>
      <c r="L2019" s="556"/>
      <c r="M2019" s="3">
        <v>1</v>
      </c>
      <c r="N2019" s="213">
        <v>91</v>
      </c>
      <c r="O2019" s="214">
        <v>23</v>
      </c>
      <c r="P2019" s="214">
        <v>2</v>
      </c>
      <c r="Q2019" s="32">
        <f t="shared" ref="Q2019:Q2022" si="5891">N2019+O2019</f>
        <v>114</v>
      </c>
      <c r="R2019" s="33">
        <f t="shared" ref="R2019:R2022" si="5892">IF(AND(Q2019=G2019,Q2019&gt;1),0.5,IF(Q2019&gt;G2019,1,0))</f>
        <v>0</v>
      </c>
      <c r="S2019" s="8"/>
      <c r="T2019" s="191"/>
      <c r="U2019" s="200" t="s">
        <v>92</v>
      </c>
      <c r="V2019" s="201" t="s">
        <v>93</v>
      </c>
      <c r="W2019" s="200" t="s">
        <v>93</v>
      </c>
      <c r="X2019" s="201" t="s">
        <v>92</v>
      </c>
    </row>
    <row r="2020" spans="1:25" x14ac:dyDescent="0.25">
      <c r="A2020" s="557"/>
      <c r="B2020" s="558"/>
      <c r="C2020" s="4">
        <v>2</v>
      </c>
      <c r="D2020" s="215">
        <v>98</v>
      </c>
      <c r="E2020" s="216">
        <v>50</v>
      </c>
      <c r="F2020" s="216">
        <v>1</v>
      </c>
      <c r="G2020" s="34">
        <f t="shared" ref="G2020:G2022" si="5893">SUM(D2020:E2020)</f>
        <v>148</v>
      </c>
      <c r="H2020" s="35">
        <f t="shared" si="5890"/>
        <v>1</v>
      </c>
      <c r="I2020" s="8"/>
      <c r="J2020" s="2"/>
      <c r="K2020" s="557"/>
      <c r="L2020" s="558"/>
      <c r="M2020" s="4">
        <v>2</v>
      </c>
      <c r="N2020" s="215">
        <v>88</v>
      </c>
      <c r="O2020" s="216">
        <v>36</v>
      </c>
      <c r="P2020" s="216">
        <v>0</v>
      </c>
      <c r="Q2020" s="34">
        <f t="shared" si="5891"/>
        <v>124</v>
      </c>
      <c r="R2020" s="35">
        <f t="shared" si="5892"/>
        <v>0</v>
      </c>
      <c r="S2020" s="8"/>
      <c r="T2020" s="191"/>
      <c r="U2020" s="202">
        <f t="shared" ref="U2020" si="5894">I2025</f>
        <v>6</v>
      </c>
      <c r="V2020" s="203">
        <f t="shared" ref="V2020" si="5895">S2025</f>
        <v>0</v>
      </c>
      <c r="W2020" s="202">
        <f t="shared" ref="W2020" si="5896">S2025</f>
        <v>0</v>
      </c>
      <c r="X2020" s="203">
        <f t="shared" ref="X2020" si="5897">I2025</f>
        <v>6</v>
      </c>
    </row>
    <row r="2021" spans="1:25" ht="15.75" thickBot="1" x14ac:dyDescent="0.3">
      <c r="A2021" s="549" t="s">
        <v>244</v>
      </c>
      <c r="B2021" s="550"/>
      <c r="C2021" s="4">
        <v>3</v>
      </c>
      <c r="D2021" s="215">
        <v>95</v>
      </c>
      <c r="E2021" s="216">
        <v>43</v>
      </c>
      <c r="F2021" s="216">
        <v>1</v>
      </c>
      <c r="G2021" s="34">
        <f t="shared" si="5893"/>
        <v>138</v>
      </c>
      <c r="H2021" s="35">
        <f t="shared" si="5890"/>
        <v>1</v>
      </c>
      <c r="I2021" s="13">
        <f t="shared" ref="I2021" si="5898">H2023*1000+G2023</f>
        <v>4544</v>
      </c>
      <c r="J2021" s="2"/>
      <c r="K2021" s="549" t="s">
        <v>241</v>
      </c>
      <c r="L2021" s="550"/>
      <c r="M2021" s="4">
        <v>3</v>
      </c>
      <c r="N2021" s="215">
        <v>99</v>
      </c>
      <c r="O2021" s="216">
        <v>32</v>
      </c>
      <c r="P2021" s="216">
        <v>2</v>
      </c>
      <c r="Q2021" s="34">
        <f t="shared" si="5891"/>
        <v>131</v>
      </c>
      <c r="R2021" s="35">
        <f t="shared" si="5892"/>
        <v>0</v>
      </c>
      <c r="S2021" s="13">
        <f t="shared" ref="S2021" si="5899">R2023*1000+Q2023</f>
        <v>460</v>
      </c>
      <c r="T2021" s="191"/>
      <c r="U2021" s="202">
        <f t="shared" ref="U2021" si="5900">H2025</f>
        <v>8</v>
      </c>
      <c r="V2021" s="203">
        <f t="shared" ref="V2021" si="5901">R2025</f>
        <v>0</v>
      </c>
      <c r="W2021" s="202">
        <f t="shared" ref="W2021" si="5902">R2025</f>
        <v>0</v>
      </c>
      <c r="X2021" s="203">
        <f t="shared" ref="X2021" si="5903">H2025</f>
        <v>8</v>
      </c>
    </row>
    <row r="2022" spans="1:25" x14ac:dyDescent="0.25">
      <c r="A2022" s="551"/>
      <c r="B2022" s="552"/>
      <c r="C2022" s="5">
        <v>4</v>
      </c>
      <c r="D2022" s="217">
        <v>89</v>
      </c>
      <c r="E2022" s="218">
        <v>43</v>
      </c>
      <c r="F2022" s="218">
        <v>0</v>
      </c>
      <c r="G2022" s="38">
        <f t="shared" si="5893"/>
        <v>132</v>
      </c>
      <c r="H2022" s="35">
        <f t="shared" si="5890"/>
        <v>1</v>
      </c>
      <c r="I2022" s="521">
        <f t="shared" ref="I2022" si="5904">IF(AND(I2021=S2021,I2021&gt;0.1),1,IF(I2021&gt;S2021,2,0))</f>
        <v>2</v>
      </c>
      <c r="J2022" s="2"/>
      <c r="K2022" s="551"/>
      <c r="L2022" s="552"/>
      <c r="M2022" s="5">
        <v>4</v>
      </c>
      <c r="N2022" s="217">
        <v>73</v>
      </c>
      <c r="O2022" s="218">
        <v>18</v>
      </c>
      <c r="P2022" s="218">
        <v>6</v>
      </c>
      <c r="Q2022" s="34">
        <f t="shared" si="5891"/>
        <v>91</v>
      </c>
      <c r="R2022" s="39">
        <f t="shared" si="5892"/>
        <v>0</v>
      </c>
      <c r="S2022" s="521">
        <f t="shared" ref="S2022" si="5905">IF(AND(S2021=I2021,S2021&gt;0.1),1,IF(S2021&gt;I2021,2,0))</f>
        <v>0</v>
      </c>
      <c r="T2022" s="191"/>
      <c r="U2022" s="204">
        <f t="shared" ref="U2022" si="5906">G2025</f>
        <v>1028</v>
      </c>
      <c r="V2022" s="205">
        <f t="shared" ref="V2022" si="5907">Q2025</f>
        <v>901</v>
      </c>
      <c r="W2022" s="204">
        <f t="shared" ref="W2022" si="5908">Q2025</f>
        <v>901</v>
      </c>
      <c r="X2022" s="205">
        <f t="shared" ref="X2022" si="5909">G2025</f>
        <v>1028</v>
      </c>
    </row>
    <row r="2023" spans="1:25" ht="16.5" thickBot="1" x14ac:dyDescent="0.3">
      <c r="A2023" s="529">
        <v>2</v>
      </c>
      <c r="B2023" s="530"/>
      <c r="C2023" s="26" t="s">
        <v>12</v>
      </c>
      <c r="D2023" s="31">
        <f t="shared" ref="D2023" si="5910">SUM(D2019:D2022)</f>
        <v>364</v>
      </c>
      <c r="E2023" s="31">
        <f t="shared" ref="E2023:H2023" si="5911">SUM(E2019:E2022)</f>
        <v>180</v>
      </c>
      <c r="F2023" s="31">
        <f t="shared" si="5911"/>
        <v>4</v>
      </c>
      <c r="G2023" s="31">
        <f t="shared" si="5911"/>
        <v>544</v>
      </c>
      <c r="H2023" s="30">
        <f t="shared" si="5911"/>
        <v>4</v>
      </c>
      <c r="I2023" s="522">
        <f t="shared" ref="I2023" si="5912">IF(AND(G2023=N2023,G2023&gt;1),1,IF(G2023&gt;N2023,2,0))</f>
        <v>2</v>
      </c>
      <c r="J2023" s="2"/>
      <c r="K2023" s="529">
        <v>2</v>
      </c>
      <c r="L2023" s="530"/>
      <c r="M2023" s="26" t="s">
        <v>12</v>
      </c>
      <c r="N2023" s="31">
        <f t="shared" ref="N2023" si="5913">SUM(N2019:N2022)</f>
        <v>351</v>
      </c>
      <c r="O2023" s="31">
        <f t="shared" ref="O2023:R2023" si="5914">SUM(O2019:O2022)</f>
        <v>109</v>
      </c>
      <c r="P2023" s="31">
        <f t="shared" si="5914"/>
        <v>10</v>
      </c>
      <c r="Q2023" s="40">
        <f t="shared" si="5914"/>
        <v>460</v>
      </c>
      <c r="R2023" s="30">
        <f t="shared" si="5914"/>
        <v>0</v>
      </c>
      <c r="S2023" s="522">
        <f t="shared" ref="S2023" si="5915">IF(AND(Q2023=X2023,Q2023&gt;1),1,IF(Q2023&gt;X2023,2,0))</f>
        <v>2</v>
      </c>
      <c r="T2023" s="191"/>
    </row>
    <row r="2024" spans="1:25" ht="15.75" thickBot="1" x14ac:dyDescent="0.3">
      <c r="A2024" s="7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191"/>
    </row>
    <row r="2025" spans="1:25" ht="21" thickBot="1" x14ac:dyDescent="0.3">
      <c r="A2025" s="17"/>
      <c r="B2025" s="18"/>
      <c r="C2025" s="19" t="s">
        <v>15</v>
      </c>
      <c r="D2025" s="20">
        <f t="shared" ref="D2025:H2025" si="5916">D2018+D2023</f>
        <v>693</v>
      </c>
      <c r="E2025" s="21">
        <f t="shared" si="5916"/>
        <v>335</v>
      </c>
      <c r="F2025" s="21">
        <f t="shared" si="5916"/>
        <v>14</v>
      </c>
      <c r="G2025" s="22">
        <f t="shared" si="5916"/>
        <v>1028</v>
      </c>
      <c r="H2025" s="22">
        <f t="shared" si="5916"/>
        <v>8</v>
      </c>
      <c r="I2025" s="23">
        <f t="shared" ref="I2025" si="5917">I2017+I2022+J2025</f>
        <v>6</v>
      </c>
      <c r="J2025" s="206">
        <f t="shared" ref="J2025" si="5918">IF(AND(G2025=Q2025,G2025&gt;0.1),1,IF(G2025&gt;Q2025,2,0))</f>
        <v>2</v>
      </c>
      <c r="K2025" s="17"/>
      <c r="L2025" s="18"/>
      <c r="M2025" s="24" t="s">
        <v>15</v>
      </c>
      <c r="N2025" s="20">
        <f t="shared" ref="N2025:R2025" si="5919">N2018+N2023</f>
        <v>655</v>
      </c>
      <c r="O2025" s="21">
        <f t="shared" si="5919"/>
        <v>246</v>
      </c>
      <c r="P2025" s="21">
        <f t="shared" si="5919"/>
        <v>24</v>
      </c>
      <c r="Q2025" s="22">
        <f t="shared" si="5919"/>
        <v>901</v>
      </c>
      <c r="R2025" s="22">
        <f t="shared" si="5919"/>
        <v>0</v>
      </c>
      <c r="S2025" s="25">
        <f t="shared" ref="S2025" si="5920">S2017+S2022+T2025</f>
        <v>0</v>
      </c>
      <c r="T2025" s="206">
        <f t="shared" ref="T2025" si="5921">IF(AND(Q2025=G2025,Q2025&gt;0.1),1,IF(Q2025&gt;G2025,2,0))</f>
        <v>0</v>
      </c>
    </row>
    <row r="2026" spans="1:25" ht="15.75" thickBot="1" x14ac:dyDescent="0.3">
      <c r="A2026" s="7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191"/>
    </row>
    <row r="2027" spans="1:25" ht="21" thickBot="1" x14ac:dyDescent="0.3">
      <c r="A2027" s="109" t="s">
        <v>19</v>
      </c>
      <c r="B2027" s="9" t="s">
        <v>16</v>
      </c>
      <c r="C2027" s="515"/>
      <c r="D2027" s="515"/>
      <c r="E2027" s="515"/>
      <c r="F2027" s="10"/>
      <c r="G2027" s="516" t="s">
        <v>17</v>
      </c>
      <c r="H2027" s="516"/>
      <c r="I2027" s="23">
        <f t="shared" ref="I2027" si="5922">IF(AND(I2025=S2025,I2025&gt;0.1),1,IF(I2025&gt;S2025,2,0))</f>
        <v>2</v>
      </c>
      <c r="J2027" s="12"/>
      <c r="K2027" s="14" t="s">
        <v>19</v>
      </c>
      <c r="L2027" s="9" t="s">
        <v>20</v>
      </c>
      <c r="M2027" s="515"/>
      <c r="N2027" s="515"/>
      <c r="O2027" s="515"/>
      <c r="P2027" s="10"/>
      <c r="Q2027" s="516" t="s">
        <v>17</v>
      </c>
      <c r="R2027" s="516"/>
      <c r="S2027" s="23">
        <f t="shared" ref="S2027" si="5923">IF(AND(S2025=I2025,S2025&gt;0.1),1,IF(S2025&gt;I2025,2,0))</f>
        <v>0</v>
      </c>
      <c r="T2027" s="191"/>
    </row>
    <row r="2028" spans="1:25" ht="23.25" x14ac:dyDescent="0.35">
      <c r="A2028" s="6"/>
      <c r="B2028" s="523" t="s">
        <v>18</v>
      </c>
      <c r="C2028" s="523"/>
      <c r="D2028" s="524" t="s">
        <v>0</v>
      </c>
      <c r="E2028" s="524"/>
      <c r="F2028" s="524"/>
      <c r="G2028" s="524"/>
      <c r="H2028" s="524"/>
      <c r="I2028" s="524"/>
      <c r="J2028" s="94">
        <v>93</v>
      </c>
      <c r="K2028" s="190" t="s">
        <v>1</v>
      </c>
      <c r="L2028" s="525" t="s">
        <v>21</v>
      </c>
      <c r="M2028" s="525"/>
      <c r="N2028" s="525"/>
      <c r="O2028" s="526" t="s">
        <v>2</v>
      </c>
      <c r="P2028" s="526"/>
      <c r="Q2028" s="527">
        <v>43270</v>
      </c>
      <c r="R2028" s="528"/>
      <c r="S2028" s="528"/>
      <c r="T2028" s="191"/>
    </row>
    <row r="2029" spans="1:25" ht="24" thickBot="1" x14ac:dyDescent="0.3">
      <c r="A2029" s="7"/>
      <c r="B2029" s="16"/>
      <c r="C2029" s="16"/>
      <c r="D2029" s="15"/>
      <c r="E2029" s="15"/>
      <c r="F2029" s="15"/>
      <c r="G2029" s="15"/>
      <c r="H2029" s="15"/>
      <c r="I2029" s="15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191"/>
    </row>
    <row r="2030" spans="1:25" ht="18.75" thickBot="1" x14ac:dyDescent="0.3">
      <c r="A2030" s="1" t="s">
        <v>3</v>
      </c>
      <c r="B2030" s="535" t="s">
        <v>147</v>
      </c>
      <c r="C2030" s="535"/>
      <c r="D2030" s="535"/>
      <c r="E2030" s="535"/>
      <c r="F2030" s="535"/>
      <c r="G2030" s="535"/>
      <c r="H2030" s="535"/>
      <c r="I2030" s="536"/>
      <c r="J2030" s="537">
        <f t="shared" ref="J2030" si="5924">G2046-Q2046</f>
        <v>96</v>
      </c>
      <c r="K2030" s="11" t="s">
        <v>4</v>
      </c>
      <c r="L2030" s="535" t="s">
        <v>143</v>
      </c>
      <c r="M2030" s="535"/>
      <c r="N2030" s="535"/>
      <c r="O2030" s="535"/>
      <c r="P2030" s="535"/>
      <c r="Q2030" s="535"/>
      <c r="R2030" s="535"/>
      <c r="S2030" s="536"/>
      <c r="T2030" s="191"/>
    </row>
    <row r="2031" spans="1:25" ht="15.75" thickBot="1" x14ac:dyDescent="0.3">
      <c r="A2031" s="7"/>
      <c r="B2031" s="2"/>
      <c r="C2031" s="2"/>
      <c r="D2031" s="2"/>
      <c r="E2031" s="2"/>
      <c r="F2031" s="2"/>
      <c r="G2031" s="2"/>
      <c r="H2031" s="2"/>
      <c r="I2031" s="2"/>
      <c r="J2031" s="538"/>
      <c r="K2031" s="2"/>
      <c r="L2031" s="2"/>
      <c r="M2031" s="2"/>
      <c r="N2031" s="2"/>
      <c r="O2031" s="2"/>
      <c r="P2031" s="2"/>
      <c r="Q2031" s="2"/>
      <c r="R2031" s="2"/>
      <c r="S2031" s="2"/>
      <c r="T2031" s="191"/>
    </row>
    <row r="2032" spans="1:25" x14ac:dyDescent="0.25">
      <c r="A2032" s="540" t="s">
        <v>5</v>
      </c>
      <c r="B2032" s="541"/>
      <c r="C2032" s="542" t="s">
        <v>6</v>
      </c>
      <c r="D2032" s="544" t="s">
        <v>7</v>
      </c>
      <c r="E2032" s="545"/>
      <c r="F2032" s="545"/>
      <c r="G2032" s="546"/>
      <c r="H2032" s="544" t="s">
        <v>8</v>
      </c>
      <c r="I2032" s="546"/>
      <c r="J2032" s="538"/>
      <c r="K2032" s="540" t="s">
        <v>5</v>
      </c>
      <c r="L2032" s="541"/>
      <c r="M2032" s="542" t="s">
        <v>6</v>
      </c>
      <c r="N2032" s="544" t="s">
        <v>7</v>
      </c>
      <c r="O2032" s="545"/>
      <c r="P2032" s="545"/>
      <c r="Q2032" s="546"/>
      <c r="R2032" s="544" t="s">
        <v>8</v>
      </c>
      <c r="S2032" s="546"/>
      <c r="T2032" s="191"/>
    </row>
    <row r="2033" spans="1:25" ht="15.75" thickBot="1" x14ac:dyDescent="0.3">
      <c r="A2033" s="547"/>
      <c r="B2033" s="548"/>
      <c r="C2033" s="543"/>
      <c r="D2033" s="110" t="s">
        <v>9</v>
      </c>
      <c r="E2033" s="111" t="s">
        <v>10</v>
      </c>
      <c r="F2033" s="111" t="s">
        <v>11</v>
      </c>
      <c r="G2033" s="112" t="s">
        <v>12</v>
      </c>
      <c r="H2033" s="113" t="s">
        <v>13</v>
      </c>
      <c r="I2033" s="114" t="s">
        <v>14</v>
      </c>
      <c r="J2033" s="539"/>
      <c r="K2033" s="547"/>
      <c r="L2033" s="548"/>
      <c r="M2033" s="543"/>
      <c r="N2033" s="110" t="s">
        <v>9</v>
      </c>
      <c r="O2033" s="111" t="s">
        <v>10</v>
      </c>
      <c r="P2033" s="111" t="s">
        <v>11</v>
      </c>
      <c r="Q2033" s="112" t="s">
        <v>12</v>
      </c>
      <c r="R2033" s="113" t="s">
        <v>13</v>
      </c>
      <c r="S2033" s="114" t="s">
        <v>14</v>
      </c>
      <c r="T2033" s="191"/>
    </row>
    <row r="2034" spans="1:25" ht="15.75" thickBot="1" x14ac:dyDescent="0.3">
      <c r="A2034" s="7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191"/>
    </row>
    <row r="2035" spans="1:25" x14ac:dyDescent="0.25">
      <c r="A2035" s="555" t="s">
        <v>231</v>
      </c>
      <c r="B2035" s="556"/>
      <c r="C2035" s="3">
        <v>1</v>
      </c>
      <c r="D2035" s="213">
        <v>96</v>
      </c>
      <c r="E2035" s="214">
        <v>42</v>
      </c>
      <c r="F2035" s="214">
        <v>2</v>
      </c>
      <c r="G2035" s="32">
        <f t="shared" ref="G2035:G2038" si="5925">D2035+E2035</f>
        <v>138</v>
      </c>
      <c r="H2035" s="33">
        <f t="shared" ref="H2035:H2038" si="5926">IF(AND(G2035=Q2035,G2035&gt;1),0.5,IF(G2035&gt;Q2035,1,0))</f>
        <v>1</v>
      </c>
      <c r="I2035" s="8"/>
      <c r="J2035" s="2"/>
      <c r="K2035" s="555" t="s">
        <v>214</v>
      </c>
      <c r="L2035" s="556"/>
      <c r="M2035" s="3">
        <v>1</v>
      </c>
      <c r="N2035" s="213">
        <v>81</v>
      </c>
      <c r="O2035" s="214">
        <v>8</v>
      </c>
      <c r="P2035" s="214">
        <v>11</v>
      </c>
      <c r="Q2035" s="32">
        <f t="shared" ref="Q2035" si="5927">SUM(N2035:O2035)</f>
        <v>89</v>
      </c>
      <c r="R2035" s="33">
        <f t="shared" ref="R2035:R2038" si="5928">IF(AND(Q2035=G2035,Q2035&gt;1),0.5,IF(Q2035&gt;G2035,1,0))</f>
        <v>0</v>
      </c>
      <c r="S2035" s="8"/>
      <c r="U2035" s="195" t="s">
        <v>124</v>
      </c>
      <c r="V2035" s="195">
        <f t="shared" ref="V2035" si="5929">G2035</f>
        <v>138</v>
      </c>
      <c r="W2035" s="195">
        <f t="shared" ref="W2035" si="5930">G2036</f>
        <v>123</v>
      </c>
      <c r="X2035" s="195">
        <f t="shared" ref="X2035" si="5931">G2037</f>
        <v>126</v>
      </c>
      <c r="Y2035" s="195">
        <f t="shared" ref="Y2035" si="5932">G2038</f>
        <v>143</v>
      </c>
    </row>
    <row r="2036" spans="1:25" x14ac:dyDescent="0.25">
      <c r="A2036" s="557"/>
      <c r="B2036" s="558"/>
      <c r="C2036" s="4">
        <v>2</v>
      </c>
      <c r="D2036" s="215">
        <v>87</v>
      </c>
      <c r="E2036" s="216">
        <v>36</v>
      </c>
      <c r="F2036" s="216">
        <v>3</v>
      </c>
      <c r="G2036" s="34">
        <f t="shared" si="5925"/>
        <v>123</v>
      </c>
      <c r="H2036" s="35">
        <f t="shared" si="5926"/>
        <v>1</v>
      </c>
      <c r="I2036" s="8"/>
      <c r="J2036" s="2"/>
      <c r="K2036" s="557"/>
      <c r="L2036" s="558"/>
      <c r="M2036" s="4">
        <v>2</v>
      </c>
      <c r="N2036" s="215">
        <v>82</v>
      </c>
      <c r="O2036" s="216">
        <v>25</v>
      </c>
      <c r="P2036" s="216">
        <v>6</v>
      </c>
      <c r="Q2036" s="34">
        <f t="shared" ref="Q2036:Q2038" si="5933">SUM(N2036:O2036)</f>
        <v>107</v>
      </c>
      <c r="R2036" s="35">
        <f t="shared" si="5928"/>
        <v>0</v>
      </c>
      <c r="S2036" s="8"/>
      <c r="U2036" s="195" t="s">
        <v>125</v>
      </c>
      <c r="V2036" s="195">
        <f t="shared" ref="V2036" si="5934">G2040</f>
        <v>130</v>
      </c>
      <c r="W2036" s="195">
        <f t="shared" ref="W2036" si="5935">G2041</f>
        <v>133</v>
      </c>
      <c r="X2036" s="195">
        <f t="shared" ref="X2036" si="5936">G2042</f>
        <v>119</v>
      </c>
      <c r="Y2036" s="195">
        <f t="shared" ref="Y2036" si="5937">G2043</f>
        <v>135</v>
      </c>
    </row>
    <row r="2037" spans="1:25" ht="15.75" thickBot="1" x14ac:dyDescent="0.3">
      <c r="A2037" s="549" t="s">
        <v>245</v>
      </c>
      <c r="B2037" s="550"/>
      <c r="C2037" s="4">
        <v>3</v>
      </c>
      <c r="D2037" s="215">
        <v>92</v>
      </c>
      <c r="E2037" s="216">
        <v>34</v>
      </c>
      <c r="F2037" s="216">
        <v>1</v>
      </c>
      <c r="G2037" s="34">
        <f t="shared" si="5925"/>
        <v>126</v>
      </c>
      <c r="H2037" s="35">
        <f t="shared" si="5926"/>
        <v>0</v>
      </c>
      <c r="I2037" s="13">
        <f t="shared" ref="I2037" si="5938">H2039*1000+G2039</f>
        <v>3530</v>
      </c>
      <c r="J2037" s="2"/>
      <c r="K2037" s="549" t="s">
        <v>215</v>
      </c>
      <c r="L2037" s="550"/>
      <c r="M2037" s="4">
        <v>3</v>
      </c>
      <c r="N2037" s="215">
        <v>86</v>
      </c>
      <c r="O2037" s="216">
        <v>43</v>
      </c>
      <c r="P2037" s="216">
        <v>3</v>
      </c>
      <c r="Q2037" s="34">
        <f t="shared" si="5933"/>
        <v>129</v>
      </c>
      <c r="R2037" s="35">
        <f t="shared" si="5928"/>
        <v>1</v>
      </c>
      <c r="S2037" s="13">
        <f t="shared" ref="S2037" si="5939">R2039*1000+Q2039</f>
        <v>1436</v>
      </c>
      <c r="T2037" s="191"/>
      <c r="U2037" s="195" t="s">
        <v>126</v>
      </c>
      <c r="V2037" s="195">
        <f t="shared" ref="V2037" si="5940">Q2035</f>
        <v>89</v>
      </c>
      <c r="W2037" s="195">
        <f t="shared" ref="W2037" si="5941">Q2036</f>
        <v>107</v>
      </c>
      <c r="X2037" s="195">
        <f t="shared" ref="X2037" si="5942">Q2037</f>
        <v>129</v>
      </c>
      <c r="Y2037" s="195">
        <f t="shared" ref="Y2037" si="5943">Q2038</f>
        <v>111</v>
      </c>
    </row>
    <row r="2038" spans="1:25" x14ac:dyDescent="0.25">
      <c r="A2038" s="551"/>
      <c r="B2038" s="552"/>
      <c r="C2038" s="5">
        <v>4</v>
      </c>
      <c r="D2038" s="217">
        <v>90</v>
      </c>
      <c r="E2038" s="218">
        <v>53</v>
      </c>
      <c r="F2038" s="218">
        <v>0</v>
      </c>
      <c r="G2038" s="36">
        <f t="shared" si="5925"/>
        <v>143</v>
      </c>
      <c r="H2038" s="35">
        <f t="shared" si="5926"/>
        <v>1</v>
      </c>
      <c r="I2038" s="521">
        <f t="shared" ref="I2038" si="5944">IF(AND(I2037=S2037,I2037&gt;0.1),1,IF(I2037&gt;S2037,2,0))</f>
        <v>2</v>
      </c>
      <c r="J2038" s="2"/>
      <c r="K2038" s="551"/>
      <c r="L2038" s="552"/>
      <c r="M2038" s="5">
        <v>4</v>
      </c>
      <c r="N2038" s="217">
        <v>85</v>
      </c>
      <c r="O2038" s="218">
        <v>26</v>
      </c>
      <c r="P2038" s="218">
        <v>5</v>
      </c>
      <c r="Q2038" s="34">
        <f t="shared" si="5933"/>
        <v>111</v>
      </c>
      <c r="R2038" s="39">
        <f t="shared" si="5928"/>
        <v>0</v>
      </c>
      <c r="S2038" s="521">
        <f t="shared" ref="S2038" si="5945">IF(AND(S2037=I2037,S2037&gt;0.1),1,IF(S2037&gt;I2037,2,0))</f>
        <v>0</v>
      </c>
      <c r="T2038" s="191"/>
      <c r="U2038" s="195" t="s">
        <v>127</v>
      </c>
      <c r="V2038" s="195">
        <f t="shared" ref="V2038" si="5946">Q2040</f>
        <v>125</v>
      </c>
      <c r="W2038" s="195">
        <f t="shared" ref="W2038" si="5947">Q2041</f>
        <v>132</v>
      </c>
      <c r="X2038" s="195">
        <f t="shared" ref="X2038" si="5948">Q2042</f>
        <v>119</v>
      </c>
      <c r="Y2038" s="195">
        <f t="shared" ref="Y2038" si="5949">Q2043</f>
        <v>139</v>
      </c>
    </row>
    <row r="2039" spans="1:25" ht="16.5" thickBot="1" x14ac:dyDescent="0.3">
      <c r="A2039" s="553"/>
      <c r="B2039" s="554"/>
      <c r="C2039" s="221" t="s">
        <v>12</v>
      </c>
      <c r="D2039" s="222">
        <v>365</v>
      </c>
      <c r="E2039" s="223">
        <v>165</v>
      </c>
      <c r="F2039" s="223">
        <v>6</v>
      </c>
      <c r="G2039" s="29">
        <f t="shared" ref="G2039:H2039" si="5950">SUM(G2035:G2038)</f>
        <v>530</v>
      </c>
      <c r="H2039" s="30">
        <f t="shared" si="5950"/>
        <v>3</v>
      </c>
      <c r="I2039" s="522">
        <f t="shared" ref="I2039" si="5951">IF(AND(G2039=N2039,G2039&gt;1),1,IF(G2039&gt;N2039,2,0))</f>
        <v>2</v>
      </c>
      <c r="J2039" s="2"/>
      <c r="K2039" s="553"/>
      <c r="L2039" s="554"/>
      <c r="M2039" s="221" t="s">
        <v>12</v>
      </c>
      <c r="N2039" s="222">
        <v>334</v>
      </c>
      <c r="O2039" s="223">
        <v>102</v>
      </c>
      <c r="P2039" s="223">
        <v>25</v>
      </c>
      <c r="Q2039" s="31">
        <f t="shared" ref="Q2039:R2039" si="5952">SUM(Q2035:Q2038)</f>
        <v>436</v>
      </c>
      <c r="R2039" s="30">
        <f t="shared" si="5952"/>
        <v>1</v>
      </c>
      <c r="S2039" s="522">
        <f t="shared" ref="S2039" si="5953">IF(AND(Q2039=J2039,Q2039&gt;1),1,IF(Q2039&gt;J2039,2,0))</f>
        <v>2</v>
      </c>
      <c r="T2039" s="191"/>
    </row>
    <row r="2040" spans="1:25" x14ac:dyDescent="0.25">
      <c r="A2040" s="555" t="s">
        <v>246</v>
      </c>
      <c r="B2040" s="556"/>
      <c r="C2040" s="3">
        <v>1</v>
      </c>
      <c r="D2040" s="213">
        <v>89</v>
      </c>
      <c r="E2040" s="214">
        <v>41</v>
      </c>
      <c r="F2040" s="214">
        <v>3</v>
      </c>
      <c r="G2040" s="37">
        <f t="shared" ref="G2040" si="5954">SUM(D2040:E2040)</f>
        <v>130</v>
      </c>
      <c r="H2040" s="33">
        <f t="shared" ref="H2040:H2043" si="5955">IF(AND(G2040=Q2040,G2040&gt;1),0.5,IF(G2040&gt;Q2040,1,0))</f>
        <v>1</v>
      </c>
      <c r="I2040" s="8"/>
      <c r="J2040" s="2"/>
      <c r="K2040" s="555" t="s">
        <v>212</v>
      </c>
      <c r="L2040" s="556"/>
      <c r="M2040" s="3">
        <v>1</v>
      </c>
      <c r="N2040" s="213">
        <v>90</v>
      </c>
      <c r="O2040" s="214">
        <v>35</v>
      </c>
      <c r="P2040" s="214">
        <v>2</v>
      </c>
      <c r="Q2040" s="32">
        <f t="shared" ref="Q2040:Q2043" si="5956">N2040+O2040</f>
        <v>125</v>
      </c>
      <c r="R2040" s="33">
        <f t="shared" ref="R2040:R2043" si="5957">IF(AND(Q2040=G2040,Q2040&gt;1),0.5,IF(Q2040&gt;G2040,1,0))</f>
        <v>0</v>
      </c>
      <c r="S2040" s="8"/>
      <c r="T2040" s="191"/>
      <c r="U2040" s="200" t="s">
        <v>92</v>
      </c>
      <c r="V2040" s="201" t="s">
        <v>93</v>
      </c>
      <c r="W2040" s="200" t="s">
        <v>93</v>
      </c>
      <c r="X2040" s="201" t="s">
        <v>92</v>
      </c>
    </row>
    <row r="2041" spans="1:25" x14ac:dyDescent="0.25">
      <c r="A2041" s="557"/>
      <c r="B2041" s="558"/>
      <c r="C2041" s="4">
        <v>2</v>
      </c>
      <c r="D2041" s="215">
        <v>94</v>
      </c>
      <c r="E2041" s="216">
        <v>39</v>
      </c>
      <c r="F2041" s="216">
        <v>3</v>
      </c>
      <c r="G2041" s="34">
        <f t="shared" ref="G2041:G2043" si="5958">SUM(D2041:E2041)</f>
        <v>133</v>
      </c>
      <c r="H2041" s="35">
        <f t="shared" si="5955"/>
        <v>1</v>
      </c>
      <c r="I2041" s="8"/>
      <c r="J2041" s="2"/>
      <c r="K2041" s="557"/>
      <c r="L2041" s="558"/>
      <c r="M2041" s="4">
        <v>2</v>
      </c>
      <c r="N2041" s="215">
        <v>97</v>
      </c>
      <c r="O2041" s="216">
        <v>35</v>
      </c>
      <c r="P2041" s="216">
        <v>1</v>
      </c>
      <c r="Q2041" s="34">
        <f t="shared" si="5956"/>
        <v>132</v>
      </c>
      <c r="R2041" s="35">
        <f t="shared" si="5957"/>
        <v>0</v>
      </c>
      <c r="S2041" s="8"/>
      <c r="T2041" s="191"/>
      <c r="U2041" s="202">
        <f t="shared" ref="U2041" si="5959">I2046</f>
        <v>6</v>
      </c>
      <c r="V2041" s="203">
        <f t="shared" ref="V2041" si="5960">S2046</f>
        <v>0</v>
      </c>
      <c r="W2041" s="202">
        <f t="shared" ref="W2041" si="5961">S2046</f>
        <v>0</v>
      </c>
      <c r="X2041" s="203">
        <f t="shared" ref="X2041" si="5962">I2046</f>
        <v>6</v>
      </c>
    </row>
    <row r="2042" spans="1:25" ht="15.75" thickBot="1" x14ac:dyDescent="0.3">
      <c r="A2042" s="549" t="s">
        <v>247</v>
      </c>
      <c r="B2042" s="550"/>
      <c r="C2042" s="4">
        <v>3</v>
      </c>
      <c r="D2042" s="215">
        <v>84</v>
      </c>
      <c r="E2042" s="216">
        <v>35</v>
      </c>
      <c r="F2042" s="216">
        <v>2</v>
      </c>
      <c r="G2042" s="34">
        <f t="shared" si="5958"/>
        <v>119</v>
      </c>
      <c r="H2042" s="35">
        <f t="shared" si="5955"/>
        <v>0.5</v>
      </c>
      <c r="I2042" s="13">
        <f t="shared" ref="I2042" si="5963">H2044*1000+G2044</f>
        <v>3017</v>
      </c>
      <c r="J2042" s="2"/>
      <c r="K2042" s="549" t="s">
        <v>213</v>
      </c>
      <c r="L2042" s="550"/>
      <c r="M2042" s="4">
        <v>3</v>
      </c>
      <c r="N2042" s="215">
        <v>83</v>
      </c>
      <c r="O2042" s="216">
        <v>36</v>
      </c>
      <c r="P2042" s="216">
        <v>2</v>
      </c>
      <c r="Q2042" s="34">
        <f t="shared" si="5956"/>
        <v>119</v>
      </c>
      <c r="R2042" s="35">
        <f t="shared" si="5957"/>
        <v>0.5</v>
      </c>
      <c r="S2042" s="13">
        <f t="shared" ref="S2042" si="5964">R2044*1000+Q2044</f>
        <v>2015</v>
      </c>
      <c r="T2042" s="191"/>
      <c r="U2042" s="202">
        <f t="shared" ref="U2042" si="5965">H2046</f>
        <v>5.5</v>
      </c>
      <c r="V2042" s="203">
        <f t="shared" ref="V2042" si="5966">R2046</f>
        <v>2.5</v>
      </c>
      <c r="W2042" s="202">
        <f t="shared" ref="W2042" si="5967">R2046</f>
        <v>2.5</v>
      </c>
      <c r="X2042" s="203">
        <f t="shared" ref="X2042" si="5968">H2046</f>
        <v>5.5</v>
      </c>
    </row>
    <row r="2043" spans="1:25" x14ac:dyDescent="0.25">
      <c r="A2043" s="551"/>
      <c r="B2043" s="552"/>
      <c r="C2043" s="5">
        <v>4</v>
      </c>
      <c r="D2043" s="217">
        <v>92</v>
      </c>
      <c r="E2043" s="218">
        <v>43</v>
      </c>
      <c r="F2043" s="218">
        <v>1</v>
      </c>
      <c r="G2043" s="38">
        <f t="shared" si="5958"/>
        <v>135</v>
      </c>
      <c r="H2043" s="35">
        <f t="shared" si="5955"/>
        <v>0</v>
      </c>
      <c r="I2043" s="521">
        <f t="shared" ref="I2043" si="5969">IF(AND(I2042=S2042,I2042&gt;0.1),1,IF(I2042&gt;S2042,2,0))</f>
        <v>2</v>
      </c>
      <c r="J2043" s="2"/>
      <c r="K2043" s="551"/>
      <c r="L2043" s="552"/>
      <c r="M2043" s="5">
        <v>4</v>
      </c>
      <c r="N2043" s="217">
        <v>103</v>
      </c>
      <c r="O2043" s="218">
        <v>36</v>
      </c>
      <c r="P2043" s="218">
        <v>2</v>
      </c>
      <c r="Q2043" s="34">
        <f t="shared" si="5956"/>
        <v>139</v>
      </c>
      <c r="R2043" s="39">
        <f t="shared" si="5957"/>
        <v>1</v>
      </c>
      <c r="S2043" s="521">
        <f t="shared" ref="S2043" si="5970">IF(AND(S2042=I2042,S2042&gt;0.1),1,IF(S2042&gt;I2042,2,0))</f>
        <v>0</v>
      </c>
      <c r="T2043" s="191"/>
      <c r="U2043" s="204">
        <f t="shared" ref="U2043" si="5971">G2046</f>
        <v>1047</v>
      </c>
      <c r="V2043" s="205">
        <f t="shared" ref="V2043" si="5972">Q2046</f>
        <v>951</v>
      </c>
      <c r="W2043" s="204">
        <f t="shared" ref="W2043" si="5973">Q2046</f>
        <v>951</v>
      </c>
      <c r="X2043" s="205">
        <f t="shared" ref="X2043" si="5974">G2046</f>
        <v>1047</v>
      </c>
    </row>
    <row r="2044" spans="1:25" ht="16.5" thickBot="1" x14ac:dyDescent="0.3">
      <c r="A2044" s="553"/>
      <c r="B2044" s="554"/>
      <c r="C2044" s="221" t="s">
        <v>12</v>
      </c>
      <c r="D2044" s="222">
        <v>359</v>
      </c>
      <c r="E2044" s="223">
        <v>158</v>
      </c>
      <c r="F2044" s="223">
        <v>9</v>
      </c>
      <c r="G2044" s="31">
        <f t="shared" ref="G2044:H2044" si="5975">SUM(G2040:G2043)</f>
        <v>517</v>
      </c>
      <c r="H2044" s="30">
        <f t="shared" si="5975"/>
        <v>2.5</v>
      </c>
      <c r="I2044" s="522">
        <f t="shared" ref="I2044" si="5976">IF(AND(G2044=N2044,G2044&gt;1),1,IF(G2044&gt;N2044,2,0))</f>
        <v>2</v>
      </c>
      <c r="J2044" s="2"/>
      <c r="K2044" s="553"/>
      <c r="L2044" s="554"/>
      <c r="M2044" s="221" t="s">
        <v>12</v>
      </c>
      <c r="N2044" s="222">
        <v>373</v>
      </c>
      <c r="O2044" s="223">
        <v>142</v>
      </c>
      <c r="P2044" s="223">
        <v>7</v>
      </c>
      <c r="Q2044" s="40">
        <f t="shared" ref="Q2044:R2044" si="5977">SUM(Q2040:Q2043)</f>
        <v>515</v>
      </c>
      <c r="R2044" s="30">
        <f t="shared" si="5977"/>
        <v>1.5</v>
      </c>
      <c r="S2044" s="522">
        <f t="shared" ref="S2044" si="5978">IF(AND(Q2044=X2044,Q2044&gt;1),1,IF(Q2044&gt;X2044,2,0))</f>
        <v>2</v>
      </c>
      <c r="T2044" s="191"/>
    </row>
    <row r="2045" spans="1:25" ht="15.75" thickBot="1" x14ac:dyDescent="0.3">
      <c r="A2045" s="7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191"/>
    </row>
    <row r="2046" spans="1:25" ht="21" thickBot="1" x14ac:dyDescent="0.3">
      <c r="A2046" s="17"/>
      <c r="B2046" s="18"/>
      <c r="C2046" s="19" t="s">
        <v>15</v>
      </c>
      <c r="D2046" s="20">
        <f t="shared" ref="D2046:H2046" si="5979">D2039+D2044</f>
        <v>724</v>
      </c>
      <c r="E2046" s="21">
        <f t="shared" si="5979"/>
        <v>323</v>
      </c>
      <c r="F2046" s="21">
        <f t="shared" si="5979"/>
        <v>15</v>
      </c>
      <c r="G2046" s="22">
        <f t="shared" si="5979"/>
        <v>1047</v>
      </c>
      <c r="H2046" s="22">
        <f t="shared" si="5979"/>
        <v>5.5</v>
      </c>
      <c r="I2046" s="23">
        <f t="shared" ref="I2046" si="5980">I2038+I2043+J2046</f>
        <v>6</v>
      </c>
      <c r="J2046" s="206">
        <f t="shared" ref="J2046" si="5981">IF(AND(G2046=Q2046,G2046&gt;0.1),1,IF(G2046&gt;Q2046,2,0))</f>
        <v>2</v>
      </c>
      <c r="K2046" s="17"/>
      <c r="L2046" s="18"/>
      <c r="M2046" s="24" t="s">
        <v>15</v>
      </c>
      <c r="N2046" s="20">
        <f t="shared" ref="N2046:R2046" si="5982">N2039+N2044</f>
        <v>707</v>
      </c>
      <c r="O2046" s="21">
        <f t="shared" si="5982"/>
        <v>244</v>
      </c>
      <c r="P2046" s="21">
        <f t="shared" si="5982"/>
        <v>32</v>
      </c>
      <c r="Q2046" s="22">
        <f t="shared" si="5982"/>
        <v>951</v>
      </c>
      <c r="R2046" s="22">
        <f t="shared" si="5982"/>
        <v>2.5</v>
      </c>
      <c r="S2046" s="25">
        <f t="shared" ref="S2046" si="5983">S2038+S2043+T2046</f>
        <v>0</v>
      </c>
      <c r="T2046" s="206">
        <f t="shared" ref="T2046" si="5984">IF(AND(Q2046=G2046,Q2046&gt;0.1),1,IF(Q2046&gt;G2046,2,0))</f>
        <v>0</v>
      </c>
    </row>
    <row r="2047" spans="1:25" ht="15.75" thickBot="1" x14ac:dyDescent="0.3">
      <c r="A2047" s="7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191"/>
    </row>
    <row r="2048" spans="1:25" ht="21" thickBot="1" x14ac:dyDescent="0.3">
      <c r="A2048" s="109" t="s">
        <v>19</v>
      </c>
      <c r="B2048" s="9" t="s">
        <v>16</v>
      </c>
      <c r="C2048" s="515"/>
      <c r="D2048" s="515"/>
      <c r="E2048" s="515"/>
      <c r="F2048" s="10"/>
      <c r="G2048" s="516" t="s">
        <v>17</v>
      </c>
      <c r="H2048" s="516"/>
      <c r="I2048" s="23">
        <f t="shared" ref="I2048" si="5985">IF(AND(I2046=S2046,I2046&gt;0.1),1,IF(I2046&gt;S2046,2,0))</f>
        <v>2</v>
      </c>
      <c r="J2048" s="12"/>
      <c r="K2048" s="14" t="s">
        <v>19</v>
      </c>
      <c r="L2048" s="9" t="s">
        <v>20</v>
      </c>
      <c r="M2048" s="515"/>
      <c r="N2048" s="515"/>
      <c r="O2048" s="515"/>
      <c r="P2048" s="10"/>
      <c r="Q2048" s="516" t="s">
        <v>17</v>
      </c>
      <c r="R2048" s="516"/>
      <c r="S2048" s="23">
        <f t="shared" ref="S2048" si="5986">IF(AND(S2046=I2046,S2046&gt;0.1),1,IF(S2046&gt;I2046,2,0))</f>
        <v>0</v>
      </c>
      <c r="T2048" s="191"/>
    </row>
    <row r="2050" spans="1:25" ht="15.75" thickBot="1" x14ac:dyDescent="0.3"/>
    <row r="2051" spans="1:25" ht="23.25" x14ac:dyDescent="0.35">
      <c r="A2051" s="6"/>
      <c r="B2051" s="523" t="s">
        <v>18</v>
      </c>
      <c r="C2051" s="523"/>
      <c r="D2051" s="524" t="s">
        <v>0</v>
      </c>
      <c r="E2051" s="524"/>
      <c r="F2051" s="524"/>
      <c r="G2051" s="524"/>
      <c r="H2051" s="524"/>
      <c r="I2051" s="524"/>
      <c r="J2051" s="94">
        <v>94</v>
      </c>
      <c r="K2051" s="190" t="s">
        <v>1</v>
      </c>
      <c r="L2051" s="525" t="s">
        <v>21</v>
      </c>
      <c r="M2051" s="525"/>
      <c r="N2051" s="525"/>
      <c r="O2051" s="526" t="s">
        <v>2</v>
      </c>
      <c r="P2051" s="526"/>
      <c r="Q2051" s="527">
        <v>43242</v>
      </c>
      <c r="R2051" s="528"/>
      <c r="S2051" s="528"/>
      <c r="T2051" s="191"/>
    </row>
    <row r="2052" spans="1:25" ht="24" thickBot="1" x14ac:dyDescent="0.3">
      <c r="A2052" s="7"/>
      <c r="B2052" s="16"/>
      <c r="C2052" s="16"/>
      <c r="D2052" s="15"/>
      <c r="E2052" s="15"/>
      <c r="F2052" s="15"/>
      <c r="G2052" s="15"/>
      <c r="H2052" s="15"/>
      <c r="I2052" s="15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191"/>
    </row>
    <row r="2053" spans="1:25" ht="18.75" thickBot="1" x14ac:dyDescent="0.3">
      <c r="A2053" s="1" t="s">
        <v>3</v>
      </c>
      <c r="B2053" s="535" t="s">
        <v>140</v>
      </c>
      <c r="C2053" s="535"/>
      <c r="D2053" s="535"/>
      <c r="E2053" s="535"/>
      <c r="F2053" s="535"/>
      <c r="G2053" s="535"/>
      <c r="H2053" s="535"/>
      <c r="I2053" s="536"/>
      <c r="J2053" s="537">
        <f t="shared" ref="J2053" si="5987">G2069-Q2069</f>
        <v>-73</v>
      </c>
      <c r="K2053" s="11" t="s">
        <v>4</v>
      </c>
      <c r="L2053" s="535" t="s">
        <v>120</v>
      </c>
      <c r="M2053" s="535"/>
      <c r="N2053" s="535"/>
      <c r="O2053" s="535"/>
      <c r="P2053" s="535"/>
      <c r="Q2053" s="535"/>
      <c r="R2053" s="535"/>
      <c r="S2053" s="536"/>
      <c r="T2053" s="191"/>
    </row>
    <row r="2054" spans="1:25" ht="15.75" thickBot="1" x14ac:dyDescent="0.3">
      <c r="A2054" s="7"/>
      <c r="B2054" s="2"/>
      <c r="C2054" s="2"/>
      <c r="D2054" s="2"/>
      <c r="E2054" s="2"/>
      <c r="F2054" s="2"/>
      <c r="G2054" s="2"/>
      <c r="H2054" s="2"/>
      <c r="I2054" s="2"/>
      <c r="J2054" s="538"/>
      <c r="K2054" s="2"/>
      <c r="L2054" s="2"/>
      <c r="M2054" s="2"/>
      <c r="N2054" s="2"/>
      <c r="O2054" s="2"/>
      <c r="P2054" s="2"/>
      <c r="Q2054" s="2"/>
      <c r="R2054" s="2"/>
      <c r="S2054" s="2"/>
      <c r="T2054" s="191"/>
    </row>
    <row r="2055" spans="1:25" x14ac:dyDescent="0.25">
      <c r="A2055" s="540" t="s">
        <v>5</v>
      </c>
      <c r="B2055" s="541"/>
      <c r="C2055" s="542" t="s">
        <v>6</v>
      </c>
      <c r="D2055" s="544" t="s">
        <v>7</v>
      </c>
      <c r="E2055" s="545"/>
      <c r="F2055" s="545"/>
      <c r="G2055" s="546"/>
      <c r="H2055" s="544" t="s">
        <v>8</v>
      </c>
      <c r="I2055" s="546"/>
      <c r="J2055" s="538"/>
      <c r="K2055" s="540" t="s">
        <v>5</v>
      </c>
      <c r="L2055" s="541"/>
      <c r="M2055" s="542" t="s">
        <v>6</v>
      </c>
      <c r="N2055" s="544" t="s">
        <v>7</v>
      </c>
      <c r="O2055" s="545"/>
      <c r="P2055" s="545"/>
      <c r="Q2055" s="546"/>
      <c r="R2055" s="544" t="s">
        <v>8</v>
      </c>
      <c r="S2055" s="546"/>
      <c r="T2055" s="191"/>
    </row>
    <row r="2056" spans="1:25" ht="15.75" thickBot="1" x14ac:dyDescent="0.3">
      <c r="A2056" s="547"/>
      <c r="B2056" s="548"/>
      <c r="C2056" s="543"/>
      <c r="D2056" s="110" t="s">
        <v>9</v>
      </c>
      <c r="E2056" s="111" t="s">
        <v>10</v>
      </c>
      <c r="F2056" s="111" t="s">
        <v>11</v>
      </c>
      <c r="G2056" s="112" t="s">
        <v>12</v>
      </c>
      <c r="H2056" s="113" t="s">
        <v>13</v>
      </c>
      <c r="I2056" s="114" t="s">
        <v>14</v>
      </c>
      <c r="J2056" s="539"/>
      <c r="K2056" s="547"/>
      <c r="L2056" s="548"/>
      <c r="M2056" s="543"/>
      <c r="N2056" s="110" t="s">
        <v>9</v>
      </c>
      <c r="O2056" s="111" t="s">
        <v>10</v>
      </c>
      <c r="P2056" s="111" t="s">
        <v>11</v>
      </c>
      <c r="Q2056" s="112" t="s">
        <v>12</v>
      </c>
      <c r="R2056" s="113" t="s">
        <v>13</v>
      </c>
      <c r="S2056" s="114" t="s">
        <v>14</v>
      </c>
      <c r="T2056" s="191"/>
    </row>
    <row r="2057" spans="1:25" ht="15.75" thickBot="1" x14ac:dyDescent="0.3">
      <c r="A2057" s="7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191"/>
    </row>
    <row r="2058" spans="1:25" x14ac:dyDescent="0.25">
      <c r="A2058" s="555" t="s">
        <v>220</v>
      </c>
      <c r="B2058" s="556"/>
      <c r="C2058" s="3">
        <v>1</v>
      </c>
      <c r="D2058" s="213">
        <v>79</v>
      </c>
      <c r="E2058" s="214">
        <v>34</v>
      </c>
      <c r="F2058" s="214">
        <v>2</v>
      </c>
      <c r="G2058" s="32">
        <f t="shared" ref="G2058:G2061" si="5988">D2058+E2058</f>
        <v>113</v>
      </c>
      <c r="H2058" s="33">
        <f t="shared" ref="H2058:H2061" si="5989">IF(AND(G2058=Q2058,G2058&gt;1),0.5,IF(G2058&gt;Q2058,1,0))</f>
        <v>0</v>
      </c>
      <c r="I2058" s="8"/>
      <c r="J2058" s="2"/>
      <c r="K2058" s="555" t="s">
        <v>210</v>
      </c>
      <c r="L2058" s="556"/>
      <c r="M2058" s="3">
        <v>1</v>
      </c>
      <c r="N2058" s="213">
        <v>93</v>
      </c>
      <c r="O2058" s="214">
        <v>36</v>
      </c>
      <c r="P2058" s="214">
        <v>2</v>
      </c>
      <c r="Q2058" s="32">
        <f t="shared" ref="Q2058" si="5990">SUM(N2058:O2058)</f>
        <v>129</v>
      </c>
      <c r="R2058" s="33">
        <f t="shared" ref="R2058:R2061" si="5991">IF(AND(Q2058=G2058,Q2058&gt;1),0.5,IF(Q2058&gt;G2058,1,0))</f>
        <v>1</v>
      </c>
      <c r="S2058" s="8"/>
      <c r="U2058" s="195" t="s">
        <v>124</v>
      </c>
      <c r="V2058" s="195">
        <f t="shared" ref="V2058" si="5992">G2058</f>
        <v>113</v>
      </c>
      <c r="W2058" s="195">
        <f t="shared" ref="W2058" si="5993">G2059</f>
        <v>137</v>
      </c>
      <c r="X2058" s="195">
        <f t="shared" ref="X2058" si="5994">G2060</f>
        <v>129</v>
      </c>
      <c r="Y2058" s="195">
        <f t="shared" ref="Y2058" si="5995">G2061</f>
        <v>135</v>
      </c>
    </row>
    <row r="2059" spans="1:25" x14ac:dyDescent="0.25">
      <c r="A2059" s="557"/>
      <c r="B2059" s="558"/>
      <c r="C2059" s="4">
        <v>2</v>
      </c>
      <c r="D2059" s="215">
        <v>94</v>
      </c>
      <c r="E2059" s="216">
        <v>43</v>
      </c>
      <c r="F2059" s="216">
        <v>2</v>
      </c>
      <c r="G2059" s="34">
        <f t="shared" si="5988"/>
        <v>137</v>
      </c>
      <c r="H2059" s="35">
        <f t="shared" si="5989"/>
        <v>1</v>
      </c>
      <c r="I2059" s="8"/>
      <c r="J2059" s="2"/>
      <c r="K2059" s="557"/>
      <c r="L2059" s="558"/>
      <c r="M2059" s="4">
        <v>2</v>
      </c>
      <c r="N2059" s="215">
        <v>83</v>
      </c>
      <c r="O2059" s="216">
        <v>45</v>
      </c>
      <c r="P2059" s="216">
        <v>1</v>
      </c>
      <c r="Q2059" s="34">
        <f t="shared" ref="Q2059:Q2061" si="5996">SUM(N2059:O2059)</f>
        <v>128</v>
      </c>
      <c r="R2059" s="35">
        <f t="shared" si="5991"/>
        <v>0</v>
      </c>
      <c r="S2059" s="8"/>
      <c r="U2059" s="195" t="s">
        <v>125</v>
      </c>
      <c r="V2059" s="195">
        <f t="shared" ref="V2059" si="5997">G2063</f>
        <v>100</v>
      </c>
      <c r="W2059" s="195">
        <f t="shared" ref="W2059" si="5998">G2064</f>
        <v>127</v>
      </c>
      <c r="X2059" s="195">
        <f t="shared" ref="X2059" si="5999">G2065</f>
        <v>118</v>
      </c>
      <c r="Y2059" s="195">
        <f t="shared" ref="Y2059" si="6000">G2066</f>
        <v>108</v>
      </c>
    </row>
    <row r="2060" spans="1:25" ht="15.75" thickBot="1" x14ac:dyDescent="0.3">
      <c r="A2060" s="549" t="s">
        <v>221</v>
      </c>
      <c r="B2060" s="550"/>
      <c r="C2060" s="4">
        <v>3</v>
      </c>
      <c r="D2060" s="215">
        <v>81</v>
      </c>
      <c r="E2060" s="216">
        <v>48</v>
      </c>
      <c r="F2060" s="216">
        <v>2</v>
      </c>
      <c r="G2060" s="34">
        <f t="shared" si="5988"/>
        <v>129</v>
      </c>
      <c r="H2060" s="35">
        <f t="shared" si="5989"/>
        <v>1</v>
      </c>
      <c r="I2060" s="13">
        <f t="shared" ref="I2060" si="6001">H2062*1000+G2062</f>
        <v>3514</v>
      </c>
      <c r="J2060" s="2"/>
      <c r="K2060" s="549" t="s">
        <v>211</v>
      </c>
      <c r="L2060" s="550"/>
      <c r="M2060" s="4">
        <v>3</v>
      </c>
      <c r="N2060" s="215">
        <v>80</v>
      </c>
      <c r="O2060" s="216">
        <v>43</v>
      </c>
      <c r="P2060" s="216">
        <v>2</v>
      </c>
      <c r="Q2060" s="34">
        <f t="shared" si="5996"/>
        <v>123</v>
      </c>
      <c r="R2060" s="35">
        <f t="shared" si="5991"/>
        <v>0</v>
      </c>
      <c r="S2060" s="13">
        <f t="shared" ref="S2060" si="6002">R2062*1000+Q2062</f>
        <v>1507</v>
      </c>
      <c r="T2060" s="191"/>
      <c r="U2060" s="195" t="s">
        <v>126</v>
      </c>
      <c r="V2060" s="195">
        <f t="shared" ref="V2060" si="6003">Q2058</f>
        <v>129</v>
      </c>
      <c r="W2060" s="195">
        <f t="shared" ref="W2060" si="6004">Q2059</f>
        <v>128</v>
      </c>
      <c r="X2060" s="195">
        <f t="shared" ref="X2060" si="6005">Q2060</f>
        <v>123</v>
      </c>
      <c r="Y2060" s="195">
        <f t="shared" ref="Y2060" si="6006">Q2061</f>
        <v>127</v>
      </c>
    </row>
    <row r="2061" spans="1:25" x14ac:dyDescent="0.25">
      <c r="A2061" s="551"/>
      <c r="B2061" s="552"/>
      <c r="C2061" s="5">
        <v>4</v>
      </c>
      <c r="D2061" s="217">
        <v>91</v>
      </c>
      <c r="E2061" s="218">
        <v>44</v>
      </c>
      <c r="F2061" s="218">
        <v>1</v>
      </c>
      <c r="G2061" s="36">
        <f t="shared" si="5988"/>
        <v>135</v>
      </c>
      <c r="H2061" s="35">
        <f t="shared" si="5989"/>
        <v>1</v>
      </c>
      <c r="I2061" s="521">
        <f t="shared" ref="I2061" si="6007">IF(AND(I2060=S2060,I2060&gt;0.1),1,IF(I2060&gt;S2060,2,0))</f>
        <v>2</v>
      </c>
      <c r="J2061" s="2"/>
      <c r="K2061" s="551"/>
      <c r="L2061" s="552"/>
      <c r="M2061" s="5">
        <v>4</v>
      </c>
      <c r="N2061" s="217">
        <v>84</v>
      </c>
      <c r="O2061" s="218">
        <v>43</v>
      </c>
      <c r="P2061" s="218">
        <v>0</v>
      </c>
      <c r="Q2061" s="34">
        <f t="shared" si="5996"/>
        <v>127</v>
      </c>
      <c r="R2061" s="39">
        <f t="shared" si="5991"/>
        <v>0</v>
      </c>
      <c r="S2061" s="521">
        <f t="shared" ref="S2061" si="6008">IF(AND(S2060=I2060,S2060&gt;0.1),1,IF(S2060&gt;I2060,2,0))</f>
        <v>0</v>
      </c>
      <c r="T2061" s="191"/>
      <c r="U2061" s="195" t="s">
        <v>127</v>
      </c>
      <c r="V2061" s="195">
        <f t="shared" ref="V2061" si="6009">Q2063</f>
        <v>127</v>
      </c>
      <c r="W2061" s="195">
        <f t="shared" ref="W2061" si="6010">Q2064</f>
        <v>124</v>
      </c>
      <c r="X2061" s="195">
        <f t="shared" ref="X2061" si="6011">Q2065</f>
        <v>142</v>
      </c>
      <c r="Y2061" s="195">
        <f t="shared" ref="Y2061" si="6012">Q2066</f>
        <v>140</v>
      </c>
    </row>
    <row r="2062" spans="1:25" ht="16.5" thickBot="1" x14ac:dyDescent="0.3">
      <c r="A2062" s="529">
        <v>1</v>
      </c>
      <c r="B2062" s="530"/>
      <c r="C2062" s="26" t="s">
        <v>12</v>
      </c>
      <c r="D2062" s="27">
        <f t="shared" ref="D2062" si="6013">D2058+D2059+D2060+D2061</f>
        <v>345</v>
      </c>
      <c r="E2062" s="28">
        <f t="shared" ref="E2062:H2062" si="6014">SUM(E2058:E2061)</f>
        <v>169</v>
      </c>
      <c r="F2062" s="28">
        <f t="shared" si="6014"/>
        <v>7</v>
      </c>
      <c r="G2062" s="29">
        <f t="shared" si="6014"/>
        <v>514</v>
      </c>
      <c r="H2062" s="30">
        <f t="shared" si="6014"/>
        <v>3</v>
      </c>
      <c r="I2062" s="522">
        <f t="shared" ref="I2062" si="6015">IF(AND(G2062=N2062,G2062&gt;1),1,IF(G2062&gt;N2062,2,0))</f>
        <v>2</v>
      </c>
      <c r="J2062" s="2"/>
      <c r="K2062" s="529">
        <v>1</v>
      </c>
      <c r="L2062" s="530"/>
      <c r="M2062" s="26" t="s">
        <v>12</v>
      </c>
      <c r="N2062" s="31">
        <f t="shared" ref="N2062" si="6016">SUM(N2058:N2061)</f>
        <v>340</v>
      </c>
      <c r="O2062" s="31">
        <f t="shared" ref="O2062:R2062" si="6017">SUM(O2058:O2061)</f>
        <v>167</v>
      </c>
      <c r="P2062" s="31">
        <f t="shared" si="6017"/>
        <v>5</v>
      </c>
      <c r="Q2062" s="31">
        <f t="shared" si="6017"/>
        <v>507</v>
      </c>
      <c r="R2062" s="30">
        <f t="shared" si="6017"/>
        <v>1</v>
      </c>
      <c r="S2062" s="522">
        <f t="shared" ref="S2062" si="6018">IF(AND(Q2062=J2062,Q2062&gt;1),1,IF(Q2062&gt;J2062,2,0))</f>
        <v>2</v>
      </c>
      <c r="T2062" s="191"/>
    </row>
    <row r="2063" spans="1:25" x14ac:dyDescent="0.25">
      <c r="A2063" s="555" t="s">
        <v>222</v>
      </c>
      <c r="B2063" s="556"/>
      <c r="C2063" s="3">
        <v>1</v>
      </c>
      <c r="D2063" s="213">
        <v>82</v>
      </c>
      <c r="E2063" s="214">
        <v>18</v>
      </c>
      <c r="F2063" s="214">
        <v>5</v>
      </c>
      <c r="G2063" s="37">
        <f t="shared" ref="G2063" si="6019">SUM(D2063:E2063)</f>
        <v>100</v>
      </c>
      <c r="H2063" s="33">
        <f t="shared" ref="H2063:H2066" si="6020">IF(AND(G2063=Q2063,G2063&gt;1),0.5,IF(G2063&gt;Q2063,1,0))</f>
        <v>0</v>
      </c>
      <c r="I2063" s="8"/>
      <c r="J2063" s="2"/>
      <c r="K2063" s="555" t="s">
        <v>208</v>
      </c>
      <c r="L2063" s="556"/>
      <c r="M2063" s="3">
        <v>1</v>
      </c>
      <c r="N2063" s="213">
        <v>85</v>
      </c>
      <c r="O2063" s="214">
        <v>42</v>
      </c>
      <c r="P2063" s="214">
        <v>0</v>
      </c>
      <c r="Q2063" s="32">
        <f t="shared" ref="Q2063:Q2066" si="6021">N2063+O2063</f>
        <v>127</v>
      </c>
      <c r="R2063" s="33">
        <f t="shared" ref="R2063:R2066" si="6022">IF(AND(Q2063=G2063,Q2063&gt;1),0.5,IF(Q2063&gt;G2063,1,0))</f>
        <v>1</v>
      </c>
      <c r="S2063" s="8"/>
      <c r="T2063" s="191"/>
      <c r="U2063" s="200" t="s">
        <v>92</v>
      </c>
      <c r="V2063" s="201" t="s">
        <v>93</v>
      </c>
      <c r="W2063" s="200" t="s">
        <v>93</v>
      </c>
      <c r="X2063" s="201" t="s">
        <v>92</v>
      </c>
    </row>
    <row r="2064" spans="1:25" x14ac:dyDescent="0.25">
      <c r="A2064" s="557"/>
      <c r="B2064" s="558"/>
      <c r="C2064" s="4">
        <v>2</v>
      </c>
      <c r="D2064" s="215">
        <v>94</v>
      </c>
      <c r="E2064" s="216">
        <v>33</v>
      </c>
      <c r="F2064" s="216">
        <v>2</v>
      </c>
      <c r="G2064" s="34">
        <f t="shared" ref="G2064:G2066" si="6023">SUM(D2064:E2064)</f>
        <v>127</v>
      </c>
      <c r="H2064" s="35">
        <f t="shared" si="6020"/>
        <v>1</v>
      </c>
      <c r="I2064" s="8"/>
      <c r="J2064" s="2"/>
      <c r="K2064" s="557"/>
      <c r="L2064" s="558"/>
      <c r="M2064" s="4">
        <v>2</v>
      </c>
      <c r="N2064" s="215">
        <v>88</v>
      </c>
      <c r="O2064" s="216">
        <v>36</v>
      </c>
      <c r="P2064" s="216">
        <v>1</v>
      </c>
      <c r="Q2064" s="34">
        <f t="shared" si="6021"/>
        <v>124</v>
      </c>
      <c r="R2064" s="35">
        <f t="shared" si="6022"/>
        <v>0</v>
      </c>
      <c r="S2064" s="8"/>
      <c r="T2064" s="191"/>
      <c r="U2064" s="202">
        <f t="shared" ref="U2064" si="6024">I2069</f>
        <v>2</v>
      </c>
      <c r="V2064" s="203">
        <f t="shared" ref="V2064" si="6025">S2069</f>
        <v>4</v>
      </c>
      <c r="W2064" s="202">
        <f t="shared" ref="W2064" si="6026">S2069</f>
        <v>4</v>
      </c>
      <c r="X2064" s="203">
        <f t="shared" ref="X2064" si="6027">I2069</f>
        <v>2</v>
      </c>
    </row>
    <row r="2065" spans="1:25" ht="15.75" thickBot="1" x14ac:dyDescent="0.3">
      <c r="A2065" s="549" t="s">
        <v>223</v>
      </c>
      <c r="B2065" s="550"/>
      <c r="C2065" s="4">
        <v>3</v>
      </c>
      <c r="D2065" s="215">
        <v>85</v>
      </c>
      <c r="E2065" s="216">
        <v>33</v>
      </c>
      <c r="F2065" s="216">
        <v>2</v>
      </c>
      <c r="G2065" s="34">
        <f t="shared" si="6023"/>
        <v>118</v>
      </c>
      <c r="H2065" s="35">
        <f t="shared" si="6020"/>
        <v>0</v>
      </c>
      <c r="I2065" s="13">
        <f t="shared" ref="I2065" si="6028">H2067*1000+G2067</f>
        <v>1453</v>
      </c>
      <c r="J2065" s="2"/>
      <c r="K2065" s="549" t="s">
        <v>209</v>
      </c>
      <c r="L2065" s="550"/>
      <c r="M2065" s="4">
        <v>3</v>
      </c>
      <c r="N2065" s="215">
        <v>100</v>
      </c>
      <c r="O2065" s="216">
        <v>42</v>
      </c>
      <c r="P2065" s="216">
        <v>2</v>
      </c>
      <c r="Q2065" s="34">
        <f t="shared" si="6021"/>
        <v>142</v>
      </c>
      <c r="R2065" s="35">
        <f t="shared" si="6022"/>
        <v>1</v>
      </c>
      <c r="S2065" s="13">
        <f t="shared" ref="S2065" si="6029">R2067*1000+Q2067</f>
        <v>3533</v>
      </c>
      <c r="T2065" s="191"/>
      <c r="U2065" s="202">
        <f t="shared" ref="U2065" si="6030">H2069</f>
        <v>4</v>
      </c>
      <c r="V2065" s="203">
        <f t="shared" ref="V2065" si="6031">R2069</f>
        <v>4</v>
      </c>
      <c r="W2065" s="202">
        <f t="shared" ref="W2065" si="6032">R2069</f>
        <v>4</v>
      </c>
      <c r="X2065" s="203">
        <f t="shared" ref="X2065" si="6033">H2069</f>
        <v>4</v>
      </c>
    </row>
    <row r="2066" spans="1:25" x14ac:dyDescent="0.25">
      <c r="A2066" s="551"/>
      <c r="B2066" s="552"/>
      <c r="C2066" s="5">
        <v>4</v>
      </c>
      <c r="D2066" s="217">
        <v>82</v>
      </c>
      <c r="E2066" s="218">
        <v>26</v>
      </c>
      <c r="F2066" s="218">
        <v>5</v>
      </c>
      <c r="G2066" s="38">
        <f t="shared" si="6023"/>
        <v>108</v>
      </c>
      <c r="H2066" s="35">
        <f t="shared" si="6020"/>
        <v>0</v>
      </c>
      <c r="I2066" s="521">
        <f t="shared" ref="I2066" si="6034">IF(AND(I2065=S2065,I2065&gt;0.1),1,IF(I2065&gt;S2065,2,0))</f>
        <v>0</v>
      </c>
      <c r="J2066" s="2"/>
      <c r="K2066" s="551"/>
      <c r="L2066" s="552"/>
      <c r="M2066" s="5">
        <v>4</v>
      </c>
      <c r="N2066" s="217">
        <v>89</v>
      </c>
      <c r="O2066" s="218">
        <v>51</v>
      </c>
      <c r="P2066" s="218">
        <v>0</v>
      </c>
      <c r="Q2066" s="34">
        <f t="shared" si="6021"/>
        <v>140</v>
      </c>
      <c r="R2066" s="39">
        <f t="shared" si="6022"/>
        <v>1</v>
      </c>
      <c r="S2066" s="521">
        <f t="shared" ref="S2066" si="6035">IF(AND(S2065=I2065,S2065&gt;0.1),1,IF(S2065&gt;I2065,2,0))</f>
        <v>2</v>
      </c>
      <c r="T2066" s="191"/>
      <c r="U2066" s="204">
        <f t="shared" ref="U2066" si="6036">G2069</f>
        <v>967</v>
      </c>
      <c r="V2066" s="205">
        <f t="shared" ref="V2066" si="6037">Q2069</f>
        <v>1040</v>
      </c>
      <c r="W2066" s="204">
        <f t="shared" ref="W2066" si="6038">Q2069</f>
        <v>1040</v>
      </c>
      <c r="X2066" s="205">
        <f t="shared" ref="X2066" si="6039">G2069</f>
        <v>967</v>
      </c>
    </row>
    <row r="2067" spans="1:25" ht="16.5" thickBot="1" x14ac:dyDescent="0.3">
      <c r="A2067" s="529">
        <v>2</v>
      </c>
      <c r="B2067" s="530"/>
      <c r="C2067" s="26" t="s">
        <v>12</v>
      </c>
      <c r="D2067" s="31">
        <f t="shared" ref="D2067" si="6040">SUM(D2063:D2066)</f>
        <v>343</v>
      </c>
      <c r="E2067" s="31">
        <f t="shared" ref="E2067:H2067" si="6041">SUM(E2063:E2066)</f>
        <v>110</v>
      </c>
      <c r="F2067" s="31">
        <f t="shared" si="6041"/>
        <v>14</v>
      </c>
      <c r="G2067" s="31">
        <f t="shared" si="6041"/>
        <v>453</v>
      </c>
      <c r="H2067" s="30">
        <f t="shared" si="6041"/>
        <v>1</v>
      </c>
      <c r="I2067" s="522">
        <f t="shared" ref="I2067" si="6042">IF(AND(G2067=N2067,G2067&gt;1),1,IF(G2067&gt;N2067,2,0))</f>
        <v>2</v>
      </c>
      <c r="J2067" s="2"/>
      <c r="K2067" s="529">
        <v>2</v>
      </c>
      <c r="L2067" s="530"/>
      <c r="M2067" s="26" t="s">
        <v>12</v>
      </c>
      <c r="N2067" s="31">
        <f t="shared" ref="N2067" si="6043">SUM(N2063:N2066)</f>
        <v>362</v>
      </c>
      <c r="O2067" s="31">
        <f t="shared" ref="O2067:R2067" si="6044">SUM(O2063:O2066)</f>
        <v>171</v>
      </c>
      <c r="P2067" s="31">
        <f t="shared" si="6044"/>
        <v>3</v>
      </c>
      <c r="Q2067" s="40">
        <f t="shared" si="6044"/>
        <v>533</v>
      </c>
      <c r="R2067" s="30">
        <f t="shared" si="6044"/>
        <v>3</v>
      </c>
      <c r="S2067" s="522">
        <f t="shared" ref="S2067" si="6045">IF(AND(Q2067=X2067,Q2067&gt;1),1,IF(Q2067&gt;X2067,2,0))</f>
        <v>2</v>
      </c>
      <c r="T2067" s="191"/>
    </row>
    <row r="2068" spans="1:25" ht="15.75" thickBot="1" x14ac:dyDescent="0.3">
      <c r="A2068" s="7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191"/>
    </row>
    <row r="2069" spans="1:25" ht="21" thickBot="1" x14ac:dyDescent="0.3">
      <c r="A2069" s="17"/>
      <c r="B2069" s="18"/>
      <c r="C2069" s="19" t="s">
        <v>15</v>
      </c>
      <c r="D2069" s="20">
        <f t="shared" ref="D2069:H2069" si="6046">D2062+D2067</f>
        <v>688</v>
      </c>
      <c r="E2069" s="21">
        <f t="shared" si="6046"/>
        <v>279</v>
      </c>
      <c r="F2069" s="21">
        <f t="shared" si="6046"/>
        <v>21</v>
      </c>
      <c r="G2069" s="22">
        <f t="shared" si="6046"/>
        <v>967</v>
      </c>
      <c r="H2069" s="22">
        <f t="shared" si="6046"/>
        <v>4</v>
      </c>
      <c r="I2069" s="23">
        <f t="shared" ref="I2069" si="6047">I2061+I2066+J2069</f>
        <v>2</v>
      </c>
      <c r="J2069" s="206">
        <f t="shared" ref="J2069" si="6048">IF(AND(G2069=Q2069,G2069&gt;0.1),1,IF(G2069&gt;Q2069,2,0))</f>
        <v>0</v>
      </c>
      <c r="K2069" s="17"/>
      <c r="L2069" s="18"/>
      <c r="M2069" s="24" t="s">
        <v>15</v>
      </c>
      <c r="N2069" s="20">
        <f t="shared" ref="N2069:R2069" si="6049">N2062+N2067</f>
        <v>702</v>
      </c>
      <c r="O2069" s="21">
        <f t="shared" si="6049"/>
        <v>338</v>
      </c>
      <c r="P2069" s="21">
        <f t="shared" si="6049"/>
        <v>8</v>
      </c>
      <c r="Q2069" s="22">
        <f t="shared" si="6049"/>
        <v>1040</v>
      </c>
      <c r="R2069" s="22">
        <f t="shared" si="6049"/>
        <v>4</v>
      </c>
      <c r="S2069" s="25">
        <f t="shared" ref="S2069" si="6050">S2061+S2066+T2069</f>
        <v>4</v>
      </c>
      <c r="T2069" s="206">
        <f t="shared" ref="T2069" si="6051">IF(AND(Q2069=G2069,Q2069&gt;0.1),1,IF(Q2069&gt;G2069,2,0))</f>
        <v>2</v>
      </c>
    </row>
    <row r="2070" spans="1:25" ht="15.75" thickBot="1" x14ac:dyDescent="0.3">
      <c r="A2070" s="7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191"/>
    </row>
    <row r="2071" spans="1:25" ht="21" thickBot="1" x14ac:dyDescent="0.3">
      <c r="A2071" s="109" t="s">
        <v>19</v>
      </c>
      <c r="B2071" s="9" t="s">
        <v>16</v>
      </c>
      <c r="C2071" s="515"/>
      <c r="D2071" s="515"/>
      <c r="E2071" s="515"/>
      <c r="F2071" s="10"/>
      <c r="G2071" s="516" t="s">
        <v>17</v>
      </c>
      <c r="H2071" s="516"/>
      <c r="I2071" s="23">
        <f t="shared" ref="I2071" si="6052">IF(AND(I2069=S2069,I2069&gt;0.1),1,IF(I2069&gt;S2069,2,0))</f>
        <v>0</v>
      </c>
      <c r="J2071" s="12"/>
      <c r="K2071" s="14" t="s">
        <v>19</v>
      </c>
      <c r="L2071" s="9" t="s">
        <v>20</v>
      </c>
      <c r="M2071" s="515"/>
      <c r="N2071" s="515"/>
      <c r="O2071" s="515"/>
      <c r="P2071" s="10"/>
      <c r="Q2071" s="516" t="s">
        <v>17</v>
      </c>
      <c r="R2071" s="516"/>
      <c r="S2071" s="23">
        <f t="shared" ref="S2071" si="6053">IF(AND(S2069=I2069,S2069&gt;0.1),1,IF(S2069&gt;I2069,2,0))</f>
        <v>2</v>
      </c>
      <c r="T2071" s="191"/>
    </row>
    <row r="2072" spans="1:25" ht="23.25" x14ac:dyDescent="0.35">
      <c r="A2072" s="6"/>
      <c r="B2072" s="523" t="s">
        <v>18</v>
      </c>
      <c r="C2072" s="523"/>
      <c r="D2072" s="524" t="s">
        <v>0</v>
      </c>
      <c r="E2072" s="524"/>
      <c r="F2072" s="524"/>
      <c r="G2072" s="524"/>
      <c r="H2072" s="524"/>
      <c r="I2072" s="524"/>
      <c r="J2072" s="94">
        <v>95</v>
      </c>
      <c r="K2072" s="190" t="s">
        <v>1</v>
      </c>
      <c r="L2072" s="525" t="s">
        <v>21</v>
      </c>
      <c r="M2072" s="525"/>
      <c r="N2072" s="525"/>
      <c r="O2072" s="526" t="s">
        <v>2</v>
      </c>
      <c r="P2072" s="526"/>
      <c r="Q2072" s="527">
        <v>43223</v>
      </c>
      <c r="R2072" s="528"/>
      <c r="S2072" s="528"/>
      <c r="T2072" s="191"/>
    </row>
    <row r="2073" spans="1:25" ht="24" thickBot="1" x14ac:dyDescent="0.3">
      <c r="A2073" s="7"/>
      <c r="B2073" s="16"/>
      <c r="C2073" s="16"/>
      <c r="D2073" s="15"/>
      <c r="E2073" s="15"/>
      <c r="F2073" s="15"/>
      <c r="G2073" s="15"/>
      <c r="H2073" s="15"/>
      <c r="I2073" s="15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191"/>
    </row>
    <row r="2074" spans="1:25" ht="18.75" thickBot="1" x14ac:dyDescent="0.3">
      <c r="A2074" s="1" t="s">
        <v>3</v>
      </c>
      <c r="B2074" s="535" t="s">
        <v>187</v>
      </c>
      <c r="C2074" s="535"/>
      <c r="D2074" s="535"/>
      <c r="E2074" s="535"/>
      <c r="F2074" s="535"/>
      <c r="G2074" s="535"/>
      <c r="H2074" s="535"/>
      <c r="I2074" s="536"/>
      <c r="J2074" s="537">
        <f t="shared" ref="J2074" si="6054">G2090-Q2090</f>
        <v>-15</v>
      </c>
      <c r="K2074" s="11" t="s">
        <v>4</v>
      </c>
      <c r="L2074" s="535" t="s">
        <v>146</v>
      </c>
      <c r="M2074" s="535"/>
      <c r="N2074" s="535"/>
      <c r="O2074" s="535"/>
      <c r="P2074" s="535"/>
      <c r="Q2074" s="535"/>
      <c r="R2074" s="535"/>
      <c r="S2074" s="536"/>
      <c r="T2074" s="191"/>
    </row>
    <row r="2075" spans="1:25" ht="15.75" thickBot="1" x14ac:dyDescent="0.3">
      <c r="A2075" s="7"/>
      <c r="B2075" s="2"/>
      <c r="C2075" s="2"/>
      <c r="D2075" s="2"/>
      <c r="E2075" s="2"/>
      <c r="F2075" s="2"/>
      <c r="G2075" s="2"/>
      <c r="H2075" s="2"/>
      <c r="I2075" s="2"/>
      <c r="J2075" s="538"/>
      <c r="K2075" s="2"/>
      <c r="L2075" s="2"/>
      <c r="M2075" s="2"/>
      <c r="N2075" s="2"/>
      <c r="O2075" s="2"/>
      <c r="P2075" s="2"/>
      <c r="Q2075" s="2"/>
      <c r="R2075" s="2"/>
      <c r="S2075" s="2"/>
      <c r="T2075" s="191"/>
    </row>
    <row r="2076" spans="1:25" x14ac:dyDescent="0.25">
      <c r="A2076" s="540" t="s">
        <v>5</v>
      </c>
      <c r="B2076" s="541"/>
      <c r="C2076" s="542" t="s">
        <v>6</v>
      </c>
      <c r="D2076" s="544" t="s">
        <v>7</v>
      </c>
      <c r="E2076" s="545"/>
      <c r="F2076" s="545"/>
      <c r="G2076" s="546"/>
      <c r="H2076" s="544" t="s">
        <v>8</v>
      </c>
      <c r="I2076" s="546"/>
      <c r="J2076" s="538"/>
      <c r="K2076" s="540" t="s">
        <v>5</v>
      </c>
      <c r="L2076" s="541"/>
      <c r="M2076" s="542" t="s">
        <v>6</v>
      </c>
      <c r="N2076" s="544" t="s">
        <v>7</v>
      </c>
      <c r="O2076" s="545"/>
      <c r="P2076" s="545"/>
      <c r="Q2076" s="546"/>
      <c r="R2076" s="544" t="s">
        <v>8</v>
      </c>
      <c r="S2076" s="546"/>
      <c r="T2076" s="191"/>
    </row>
    <row r="2077" spans="1:25" ht="15.75" thickBot="1" x14ac:dyDescent="0.3">
      <c r="A2077" s="547"/>
      <c r="B2077" s="548"/>
      <c r="C2077" s="543"/>
      <c r="D2077" s="110" t="s">
        <v>9</v>
      </c>
      <c r="E2077" s="111" t="s">
        <v>10</v>
      </c>
      <c r="F2077" s="111" t="s">
        <v>11</v>
      </c>
      <c r="G2077" s="112" t="s">
        <v>12</v>
      </c>
      <c r="H2077" s="113" t="s">
        <v>13</v>
      </c>
      <c r="I2077" s="114" t="s">
        <v>14</v>
      </c>
      <c r="J2077" s="539"/>
      <c r="K2077" s="547"/>
      <c r="L2077" s="548"/>
      <c r="M2077" s="543"/>
      <c r="N2077" s="110" t="s">
        <v>9</v>
      </c>
      <c r="O2077" s="111" t="s">
        <v>10</v>
      </c>
      <c r="P2077" s="111" t="s">
        <v>11</v>
      </c>
      <c r="Q2077" s="112" t="s">
        <v>12</v>
      </c>
      <c r="R2077" s="113" t="s">
        <v>13</v>
      </c>
      <c r="S2077" s="114" t="s">
        <v>14</v>
      </c>
      <c r="T2077" s="191"/>
    </row>
    <row r="2078" spans="1:25" ht="15.75" thickBot="1" x14ac:dyDescent="0.3">
      <c r="A2078" s="7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191"/>
    </row>
    <row r="2079" spans="1:25" x14ac:dyDescent="0.25">
      <c r="A2079" s="531" t="s">
        <v>202</v>
      </c>
      <c r="B2079" s="532"/>
      <c r="C2079" s="3"/>
      <c r="D2079" s="207">
        <v>79</v>
      </c>
      <c r="E2079" s="208">
        <v>54</v>
      </c>
      <c r="F2079" s="194">
        <v>1</v>
      </c>
      <c r="G2079" s="32">
        <f t="shared" ref="G2079:G2082" si="6055">D2079+E2079</f>
        <v>133</v>
      </c>
      <c r="H2079" s="33">
        <f t="shared" ref="H2079:H2082" si="6056">IF(AND(G2079=Q2079,G2079&gt;1),0.5,IF(G2079&gt;Q2079,1,0))</f>
        <v>1</v>
      </c>
      <c r="I2079" s="8"/>
      <c r="J2079" s="2"/>
      <c r="K2079" s="531" t="s">
        <v>231</v>
      </c>
      <c r="L2079" s="532"/>
      <c r="M2079" s="3"/>
      <c r="N2079" s="207">
        <v>83</v>
      </c>
      <c r="O2079" s="208">
        <v>26</v>
      </c>
      <c r="P2079" s="194">
        <v>3</v>
      </c>
      <c r="Q2079" s="32">
        <f t="shared" ref="Q2079" si="6057">SUM(N2079:O2079)</f>
        <v>109</v>
      </c>
      <c r="R2079" s="33">
        <f t="shared" ref="R2079:R2082" si="6058">IF(AND(Q2079=G2079,Q2079&gt;1),0.5,IF(Q2079&gt;G2079,1,0))</f>
        <v>0</v>
      </c>
      <c r="S2079" s="8"/>
      <c r="U2079" s="195" t="s">
        <v>124</v>
      </c>
      <c r="V2079" s="195">
        <f t="shared" ref="V2079" si="6059">G2079</f>
        <v>133</v>
      </c>
      <c r="W2079" s="195">
        <f t="shared" ref="W2079" si="6060">G2080</f>
        <v>124</v>
      </c>
      <c r="X2079" s="195">
        <f t="shared" ref="X2079" si="6061">G2081</f>
        <v>110</v>
      </c>
      <c r="Y2079" s="195">
        <f t="shared" ref="Y2079" si="6062">G2082</f>
        <v>120</v>
      </c>
    </row>
    <row r="2080" spans="1:25" x14ac:dyDescent="0.25">
      <c r="A2080" s="533"/>
      <c r="B2080" s="534"/>
      <c r="C2080" s="4"/>
      <c r="D2080" s="209">
        <v>83</v>
      </c>
      <c r="E2080" s="197">
        <v>41</v>
      </c>
      <c r="F2080" s="210">
        <v>4</v>
      </c>
      <c r="G2080" s="34">
        <f t="shared" si="6055"/>
        <v>124</v>
      </c>
      <c r="H2080" s="35">
        <f t="shared" si="6056"/>
        <v>1</v>
      </c>
      <c r="I2080" s="8"/>
      <c r="J2080" s="2"/>
      <c r="K2080" s="533"/>
      <c r="L2080" s="534"/>
      <c r="M2080" s="4"/>
      <c r="N2080" s="210">
        <v>90</v>
      </c>
      <c r="O2080" s="197">
        <v>32</v>
      </c>
      <c r="P2080" s="210">
        <v>4</v>
      </c>
      <c r="Q2080" s="34">
        <f t="shared" ref="Q2080:Q2082" si="6063">SUM(N2080:O2080)</f>
        <v>122</v>
      </c>
      <c r="R2080" s="35">
        <f t="shared" si="6058"/>
        <v>0</v>
      </c>
      <c r="S2080" s="8"/>
      <c r="U2080" s="195" t="s">
        <v>125</v>
      </c>
      <c r="V2080" s="195">
        <f t="shared" ref="V2080" si="6064">G2084</f>
        <v>136</v>
      </c>
      <c r="W2080" s="195">
        <f t="shared" ref="W2080" si="6065">G2085</f>
        <v>105</v>
      </c>
      <c r="X2080" s="195">
        <f t="shared" ref="X2080" si="6066">G2086</f>
        <v>105</v>
      </c>
      <c r="Y2080" s="195">
        <f t="shared" ref="Y2080" si="6067">G2087</f>
        <v>113</v>
      </c>
    </row>
    <row r="2081" spans="1:25" ht="15.75" thickBot="1" x14ac:dyDescent="0.3">
      <c r="A2081" s="517" t="s">
        <v>203</v>
      </c>
      <c r="B2081" s="518"/>
      <c r="C2081" s="4"/>
      <c r="D2081" s="209">
        <v>82</v>
      </c>
      <c r="E2081" s="197">
        <v>28</v>
      </c>
      <c r="F2081" s="210">
        <v>2</v>
      </c>
      <c r="G2081" s="34">
        <f t="shared" si="6055"/>
        <v>110</v>
      </c>
      <c r="H2081" s="35">
        <f t="shared" si="6056"/>
        <v>0</v>
      </c>
      <c r="I2081" s="13">
        <f t="shared" ref="I2081" si="6068">H2083*1000+G2083</f>
        <v>2487</v>
      </c>
      <c r="J2081" s="2"/>
      <c r="K2081" s="517" t="s">
        <v>232</v>
      </c>
      <c r="L2081" s="518"/>
      <c r="M2081" s="4"/>
      <c r="N2081" s="210">
        <v>93</v>
      </c>
      <c r="O2081" s="197">
        <v>36</v>
      </c>
      <c r="P2081" s="210">
        <v>3</v>
      </c>
      <c r="Q2081" s="34">
        <f t="shared" si="6063"/>
        <v>129</v>
      </c>
      <c r="R2081" s="35">
        <f t="shared" si="6058"/>
        <v>1</v>
      </c>
      <c r="S2081" s="13">
        <f t="shared" ref="S2081" si="6069">R2083*1000+Q2083</f>
        <v>2487</v>
      </c>
      <c r="T2081" s="191"/>
      <c r="U2081" s="195" t="s">
        <v>126</v>
      </c>
      <c r="V2081" s="195">
        <f t="shared" ref="V2081" si="6070">Q2079</f>
        <v>109</v>
      </c>
      <c r="W2081" s="195">
        <f t="shared" ref="W2081" si="6071">Q2080</f>
        <v>122</v>
      </c>
      <c r="X2081" s="195">
        <f t="shared" ref="X2081" si="6072">Q2081</f>
        <v>129</v>
      </c>
      <c r="Y2081" s="195">
        <f t="shared" ref="Y2081" si="6073">Q2082</f>
        <v>127</v>
      </c>
    </row>
    <row r="2082" spans="1:25" x14ac:dyDescent="0.25">
      <c r="A2082" s="519"/>
      <c r="B2082" s="520"/>
      <c r="C2082" s="5"/>
      <c r="D2082" s="211">
        <v>88</v>
      </c>
      <c r="E2082" s="197">
        <v>32</v>
      </c>
      <c r="F2082" s="199">
        <v>3</v>
      </c>
      <c r="G2082" s="36">
        <f t="shared" si="6055"/>
        <v>120</v>
      </c>
      <c r="H2082" s="35">
        <f t="shared" si="6056"/>
        <v>0</v>
      </c>
      <c r="I2082" s="521">
        <f t="shared" ref="I2082" si="6074">IF(AND(I2081=S2081,I2081&gt;0.1),1,IF(I2081&gt;S2081,2,0))</f>
        <v>1</v>
      </c>
      <c r="J2082" s="2"/>
      <c r="K2082" s="519"/>
      <c r="L2082" s="520"/>
      <c r="M2082" s="5"/>
      <c r="N2082" s="211">
        <v>95</v>
      </c>
      <c r="O2082" s="212">
        <v>32</v>
      </c>
      <c r="P2082" s="199">
        <v>0</v>
      </c>
      <c r="Q2082" s="34">
        <f t="shared" si="6063"/>
        <v>127</v>
      </c>
      <c r="R2082" s="39">
        <f t="shared" si="6058"/>
        <v>1</v>
      </c>
      <c r="S2082" s="521">
        <f t="shared" ref="S2082" si="6075">IF(AND(S2081=I2081,S2081&gt;0.1),1,IF(S2081&gt;I2081,2,0))</f>
        <v>1</v>
      </c>
      <c r="T2082" s="191"/>
      <c r="U2082" s="195" t="s">
        <v>127</v>
      </c>
      <c r="V2082" s="195">
        <f t="shared" ref="V2082" si="6076">Q2084</f>
        <v>111</v>
      </c>
      <c r="W2082" s="195">
        <f t="shared" ref="W2082" si="6077">Q2085</f>
        <v>120</v>
      </c>
      <c r="X2082" s="195">
        <f t="shared" ref="X2082" si="6078">Q2086</f>
        <v>125</v>
      </c>
      <c r="Y2082" s="195">
        <f t="shared" ref="Y2082" si="6079">Q2087</f>
        <v>118</v>
      </c>
    </row>
    <row r="2083" spans="1:25" ht="16.5" thickBot="1" x14ac:dyDescent="0.3">
      <c r="A2083" s="529">
        <v>1</v>
      </c>
      <c r="B2083" s="530"/>
      <c r="C2083" s="26" t="s">
        <v>12</v>
      </c>
      <c r="D2083" s="122">
        <f t="shared" ref="D2083" si="6080">D2079+D2080+D2081+D2082</f>
        <v>332</v>
      </c>
      <c r="E2083" s="28">
        <f t="shared" ref="E2083:H2083" si="6081">SUM(E2079:E2082)</f>
        <v>155</v>
      </c>
      <c r="F2083" s="28">
        <f t="shared" si="6081"/>
        <v>10</v>
      </c>
      <c r="G2083" s="29">
        <f t="shared" si="6081"/>
        <v>487</v>
      </c>
      <c r="H2083" s="30">
        <f t="shared" si="6081"/>
        <v>2</v>
      </c>
      <c r="I2083" s="522">
        <f t="shared" ref="I2083" si="6082">IF(AND(G2083=N2083,G2083&gt;1),1,IF(G2083&gt;N2083,2,0))</f>
        <v>2</v>
      </c>
      <c r="J2083" s="2"/>
      <c r="K2083" s="529">
        <v>1</v>
      </c>
      <c r="L2083" s="530"/>
      <c r="M2083" s="26" t="s">
        <v>12</v>
      </c>
      <c r="N2083" s="31">
        <f t="shared" ref="N2083" si="6083">SUM(N2079:N2082)</f>
        <v>361</v>
      </c>
      <c r="O2083" s="31">
        <f t="shared" ref="O2083:R2083" si="6084">SUM(O2079:O2082)</f>
        <v>126</v>
      </c>
      <c r="P2083" s="31">
        <f t="shared" si="6084"/>
        <v>10</v>
      </c>
      <c r="Q2083" s="31">
        <f t="shared" si="6084"/>
        <v>487</v>
      </c>
      <c r="R2083" s="30">
        <f t="shared" si="6084"/>
        <v>2</v>
      </c>
      <c r="S2083" s="522">
        <f t="shared" ref="S2083" si="6085">IF(AND(Q2083=J2083,Q2083&gt;1),1,IF(Q2083&gt;J2083,2,0))</f>
        <v>2</v>
      </c>
      <c r="T2083" s="191"/>
    </row>
    <row r="2084" spans="1:25" x14ac:dyDescent="0.25">
      <c r="A2084" s="531" t="s">
        <v>200</v>
      </c>
      <c r="B2084" s="532"/>
      <c r="C2084" s="3"/>
      <c r="D2084" s="207">
        <v>84</v>
      </c>
      <c r="E2084" s="208">
        <v>52</v>
      </c>
      <c r="F2084" s="194">
        <v>2</v>
      </c>
      <c r="G2084" s="37">
        <f t="shared" ref="G2084" si="6086">SUM(D2084:E2084)</f>
        <v>136</v>
      </c>
      <c r="H2084" s="33">
        <f t="shared" ref="H2084:H2087" si="6087">IF(AND(G2084=Q2084,G2084&gt;1),0.5,IF(G2084&gt;Q2084,1,0))</f>
        <v>1</v>
      </c>
      <c r="I2084" s="8"/>
      <c r="J2084" s="2"/>
      <c r="K2084" s="531" t="s">
        <v>249</v>
      </c>
      <c r="L2084" s="532"/>
      <c r="M2084" s="3"/>
      <c r="N2084" s="207">
        <v>76</v>
      </c>
      <c r="O2084" s="208">
        <v>35</v>
      </c>
      <c r="P2084" s="194">
        <v>5</v>
      </c>
      <c r="Q2084" s="32">
        <f t="shared" ref="Q2084:Q2087" si="6088">N2084+O2084</f>
        <v>111</v>
      </c>
      <c r="R2084" s="33">
        <f t="shared" ref="R2084:R2087" si="6089">IF(AND(Q2084=G2084,Q2084&gt;1),0.5,IF(Q2084&gt;G2084,1,0))</f>
        <v>0</v>
      </c>
      <c r="S2084" s="8"/>
      <c r="T2084" s="191"/>
      <c r="U2084" s="200" t="s">
        <v>92</v>
      </c>
      <c r="V2084" s="201" t="s">
        <v>93</v>
      </c>
      <c r="W2084" s="200" t="s">
        <v>93</v>
      </c>
      <c r="X2084" s="201" t="s">
        <v>92</v>
      </c>
    </row>
    <row r="2085" spans="1:25" x14ac:dyDescent="0.25">
      <c r="A2085" s="533"/>
      <c r="B2085" s="534"/>
      <c r="C2085" s="4"/>
      <c r="D2085" s="210">
        <v>88</v>
      </c>
      <c r="E2085" s="197">
        <v>17</v>
      </c>
      <c r="F2085" s="210">
        <v>4</v>
      </c>
      <c r="G2085" s="34">
        <f t="shared" ref="G2085:G2087" si="6090">SUM(D2085:E2085)</f>
        <v>105</v>
      </c>
      <c r="H2085" s="35">
        <f t="shared" si="6087"/>
        <v>0</v>
      </c>
      <c r="I2085" s="8"/>
      <c r="J2085" s="2"/>
      <c r="K2085" s="533"/>
      <c r="L2085" s="534"/>
      <c r="M2085" s="4"/>
      <c r="N2085" s="210">
        <v>87</v>
      </c>
      <c r="O2085" s="197">
        <v>33</v>
      </c>
      <c r="P2085" s="210">
        <v>3</v>
      </c>
      <c r="Q2085" s="34">
        <f t="shared" si="6088"/>
        <v>120</v>
      </c>
      <c r="R2085" s="35">
        <f t="shared" si="6089"/>
        <v>1</v>
      </c>
      <c r="S2085" s="8"/>
      <c r="T2085" s="191"/>
      <c r="U2085" s="202">
        <f t="shared" ref="U2085" si="6091">I2090</f>
        <v>1</v>
      </c>
      <c r="V2085" s="203">
        <f t="shared" ref="V2085" si="6092">S2090</f>
        <v>5</v>
      </c>
      <c r="W2085" s="202">
        <f t="shared" ref="W2085" si="6093">S2090</f>
        <v>5</v>
      </c>
      <c r="X2085" s="203">
        <f t="shared" ref="X2085" si="6094">I2090</f>
        <v>1</v>
      </c>
    </row>
    <row r="2086" spans="1:25" ht="15.75" thickBot="1" x14ac:dyDescent="0.3">
      <c r="A2086" s="517" t="s">
        <v>201</v>
      </c>
      <c r="B2086" s="518"/>
      <c r="C2086" s="4"/>
      <c r="D2086" s="210">
        <v>80</v>
      </c>
      <c r="E2086" s="197">
        <v>25</v>
      </c>
      <c r="F2086" s="210">
        <v>7</v>
      </c>
      <c r="G2086" s="34">
        <f t="shared" si="6090"/>
        <v>105</v>
      </c>
      <c r="H2086" s="35">
        <f t="shared" si="6087"/>
        <v>0</v>
      </c>
      <c r="I2086" s="13">
        <f t="shared" ref="I2086" si="6095">H2088*1000+G2088</f>
        <v>1459</v>
      </c>
      <c r="J2086" s="2"/>
      <c r="K2086" s="517" t="s">
        <v>250</v>
      </c>
      <c r="L2086" s="518"/>
      <c r="M2086" s="4"/>
      <c r="N2086" s="210">
        <v>90</v>
      </c>
      <c r="O2086" s="197">
        <v>35</v>
      </c>
      <c r="P2086" s="210">
        <v>1</v>
      </c>
      <c r="Q2086" s="34">
        <f t="shared" si="6088"/>
        <v>125</v>
      </c>
      <c r="R2086" s="35">
        <f t="shared" si="6089"/>
        <v>1</v>
      </c>
      <c r="S2086" s="13">
        <f t="shared" ref="S2086" si="6096">R2088*1000+Q2088</f>
        <v>3474</v>
      </c>
      <c r="T2086" s="191"/>
      <c r="U2086" s="202">
        <f t="shared" ref="U2086" si="6097">H2090</f>
        <v>3</v>
      </c>
      <c r="V2086" s="203">
        <f t="shared" ref="V2086" si="6098">R2090</f>
        <v>5</v>
      </c>
      <c r="W2086" s="202">
        <f t="shared" ref="W2086" si="6099">R2090</f>
        <v>5</v>
      </c>
      <c r="X2086" s="203">
        <f t="shared" ref="X2086" si="6100">H2090</f>
        <v>3</v>
      </c>
    </row>
    <row r="2087" spans="1:25" x14ac:dyDescent="0.25">
      <c r="A2087" s="519"/>
      <c r="B2087" s="520"/>
      <c r="C2087" s="5"/>
      <c r="D2087" s="211">
        <v>87</v>
      </c>
      <c r="E2087" s="212">
        <v>26</v>
      </c>
      <c r="F2087" s="199">
        <v>7</v>
      </c>
      <c r="G2087" s="38">
        <f t="shared" si="6090"/>
        <v>113</v>
      </c>
      <c r="H2087" s="35">
        <f t="shared" si="6087"/>
        <v>0</v>
      </c>
      <c r="I2087" s="521">
        <f t="shared" ref="I2087" si="6101">IF(AND(I2086=S2086,I2086&gt;0.1),1,IF(I2086&gt;S2086,2,0))</f>
        <v>0</v>
      </c>
      <c r="J2087" s="2"/>
      <c r="K2087" s="519"/>
      <c r="L2087" s="520"/>
      <c r="M2087" s="5"/>
      <c r="N2087" s="211">
        <v>85</v>
      </c>
      <c r="O2087" s="212">
        <v>33</v>
      </c>
      <c r="P2087" s="199">
        <v>1</v>
      </c>
      <c r="Q2087" s="34">
        <f t="shared" si="6088"/>
        <v>118</v>
      </c>
      <c r="R2087" s="39">
        <f t="shared" si="6089"/>
        <v>1</v>
      </c>
      <c r="S2087" s="521">
        <f t="shared" ref="S2087" si="6102">IF(AND(S2086=I2086,S2086&gt;0.1),1,IF(S2086&gt;I2086,2,0))</f>
        <v>2</v>
      </c>
      <c r="T2087" s="191"/>
      <c r="U2087" s="204">
        <f t="shared" ref="U2087" si="6103">G2090</f>
        <v>946</v>
      </c>
      <c r="V2087" s="205">
        <f t="shared" ref="V2087" si="6104">Q2090</f>
        <v>961</v>
      </c>
      <c r="W2087" s="204">
        <f t="shared" ref="W2087" si="6105">Q2090</f>
        <v>961</v>
      </c>
      <c r="X2087" s="205">
        <f t="shared" ref="X2087" si="6106">G2090</f>
        <v>946</v>
      </c>
    </row>
    <row r="2088" spans="1:25" ht="16.5" thickBot="1" x14ac:dyDescent="0.3">
      <c r="A2088" s="529">
        <v>2</v>
      </c>
      <c r="B2088" s="530"/>
      <c r="C2088" s="26" t="s">
        <v>12</v>
      </c>
      <c r="D2088" s="31">
        <f t="shared" ref="D2088" si="6107">SUM(D2084:D2087)</f>
        <v>339</v>
      </c>
      <c r="E2088" s="31">
        <f t="shared" ref="E2088:H2088" si="6108">SUM(E2084:E2087)</f>
        <v>120</v>
      </c>
      <c r="F2088" s="31">
        <f t="shared" si="6108"/>
        <v>20</v>
      </c>
      <c r="G2088" s="31">
        <f t="shared" si="6108"/>
        <v>459</v>
      </c>
      <c r="H2088" s="30">
        <f t="shared" si="6108"/>
        <v>1</v>
      </c>
      <c r="I2088" s="522">
        <f t="shared" ref="I2088" si="6109">IF(AND(G2088=N2088,G2088&gt;1),1,IF(G2088&gt;N2088,2,0))</f>
        <v>2</v>
      </c>
      <c r="J2088" s="2"/>
      <c r="K2088" s="529">
        <v>2</v>
      </c>
      <c r="L2088" s="530"/>
      <c r="M2088" s="26" t="s">
        <v>12</v>
      </c>
      <c r="N2088" s="31">
        <f t="shared" ref="N2088" si="6110">SUM(N2084:N2087)</f>
        <v>338</v>
      </c>
      <c r="O2088" s="31">
        <f t="shared" ref="O2088:R2088" si="6111">SUM(O2084:O2087)</f>
        <v>136</v>
      </c>
      <c r="P2088" s="31">
        <f t="shared" si="6111"/>
        <v>10</v>
      </c>
      <c r="Q2088" s="40">
        <f t="shared" si="6111"/>
        <v>474</v>
      </c>
      <c r="R2088" s="30">
        <f t="shared" si="6111"/>
        <v>3</v>
      </c>
      <c r="S2088" s="522">
        <f t="shared" ref="S2088" si="6112">IF(AND(Q2088=X2088,Q2088&gt;1),1,IF(Q2088&gt;X2088,2,0))</f>
        <v>2</v>
      </c>
      <c r="T2088" s="191"/>
    </row>
    <row r="2089" spans="1:25" ht="15.75" thickBot="1" x14ac:dyDescent="0.3">
      <c r="A2089" s="7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191"/>
    </row>
    <row r="2090" spans="1:25" ht="21" thickBot="1" x14ac:dyDescent="0.3">
      <c r="A2090" s="17"/>
      <c r="B2090" s="18"/>
      <c r="C2090" s="19" t="s">
        <v>15</v>
      </c>
      <c r="D2090" s="20">
        <f t="shared" ref="D2090:H2090" si="6113">D2083+D2088</f>
        <v>671</v>
      </c>
      <c r="E2090" s="21">
        <f t="shared" si="6113"/>
        <v>275</v>
      </c>
      <c r="F2090" s="21">
        <f t="shared" si="6113"/>
        <v>30</v>
      </c>
      <c r="G2090" s="22">
        <f t="shared" si="6113"/>
        <v>946</v>
      </c>
      <c r="H2090" s="22">
        <f t="shared" si="6113"/>
        <v>3</v>
      </c>
      <c r="I2090" s="23">
        <f t="shared" ref="I2090" si="6114">I2082+I2087+J2090</f>
        <v>1</v>
      </c>
      <c r="J2090" s="206">
        <f t="shared" ref="J2090" si="6115">IF(AND(G2090=Q2090,G2090&gt;0.1),1,IF(G2090&gt;Q2090,2,0))</f>
        <v>0</v>
      </c>
      <c r="K2090" s="17"/>
      <c r="L2090" s="18"/>
      <c r="M2090" s="24" t="s">
        <v>15</v>
      </c>
      <c r="N2090" s="20">
        <f t="shared" ref="N2090:R2090" si="6116">N2083+N2088</f>
        <v>699</v>
      </c>
      <c r="O2090" s="21">
        <f t="shared" si="6116"/>
        <v>262</v>
      </c>
      <c r="P2090" s="21">
        <f t="shared" si="6116"/>
        <v>20</v>
      </c>
      <c r="Q2090" s="22">
        <f t="shared" si="6116"/>
        <v>961</v>
      </c>
      <c r="R2090" s="22">
        <f t="shared" si="6116"/>
        <v>5</v>
      </c>
      <c r="S2090" s="25">
        <f t="shared" ref="S2090" si="6117">S2082+S2087+T2090</f>
        <v>5</v>
      </c>
      <c r="T2090" s="206">
        <f t="shared" ref="T2090" si="6118">IF(AND(Q2090=G2090,Q2090&gt;0.1),1,IF(Q2090&gt;G2090,2,0))</f>
        <v>2</v>
      </c>
    </row>
    <row r="2091" spans="1:25" ht="15.75" thickBot="1" x14ac:dyDescent="0.3">
      <c r="A2091" s="7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191"/>
    </row>
    <row r="2092" spans="1:25" ht="21" thickBot="1" x14ac:dyDescent="0.3">
      <c r="A2092" s="109" t="s">
        <v>19</v>
      </c>
      <c r="B2092" s="9" t="s">
        <v>16</v>
      </c>
      <c r="C2092" s="515"/>
      <c r="D2092" s="515"/>
      <c r="E2092" s="515"/>
      <c r="F2092" s="10"/>
      <c r="G2092" s="516" t="s">
        <v>17</v>
      </c>
      <c r="H2092" s="516"/>
      <c r="I2092" s="23">
        <f t="shared" ref="I2092" si="6119">IF(AND(I2090=S2090,I2090&gt;0.1),1,IF(I2090&gt;S2090,2,0))</f>
        <v>0</v>
      </c>
      <c r="J2092" s="12"/>
      <c r="K2092" s="14" t="s">
        <v>19</v>
      </c>
      <c r="L2092" s="9" t="s">
        <v>20</v>
      </c>
      <c r="M2092" s="515"/>
      <c r="N2092" s="515"/>
      <c r="O2092" s="515"/>
      <c r="P2092" s="10"/>
      <c r="Q2092" s="516" t="s">
        <v>17</v>
      </c>
      <c r="R2092" s="516"/>
      <c r="S2092" s="23">
        <f t="shared" ref="S2092" si="6120">IF(AND(S2090=I2090,S2090&gt;0.1),1,IF(S2090&gt;I2090,2,0))</f>
        <v>2</v>
      </c>
      <c r="T2092" s="191"/>
    </row>
    <row r="2094" spans="1:25" ht="15.75" thickBot="1" x14ac:dyDescent="0.3"/>
    <row r="2095" spans="1:25" ht="23.25" x14ac:dyDescent="0.35">
      <c r="A2095" s="6"/>
      <c r="B2095" s="523" t="s">
        <v>18</v>
      </c>
      <c r="C2095" s="523"/>
      <c r="D2095" s="524" t="s">
        <v>0</v>
      </c>
      <c r="E2095" s="524"/>
      <c r="F2095" s="524"/>
      <c r="G2095" s="524"/>
      <c r="H2095" s="524"/>
      <c r="I2095" s="524"/>
      <c r="J2095" s="94">
        <v>96</v>
      </c>
      <c r="K2095" s="190" t="s">
        <v>1</v>
      </c>
      <c r="L2095" s="525" t="s">
        <v>21</v>
      </c>
      <c r="M2095" s="525"/>
      <c r="N2095" s="525"/>
      <c r="O2095" s="526" t="s">
        <v>2</v>
      </c>
      <c r="P2095" s="526"/>
      <c r="Q2095" s="527">
        <v>43272</v>
      </c>
      <c r="R2095" s="528"/>
      <c r="S2095" s="528"/>
      <c r="T2095" s="191"/>
    </row>
    <row r="2096" spans="1:25" ht="24" thickBot="1" x14ac:dyDescent="0.3">
      <c r="A2096" s="7"/>
      <c r="B2096" s="16"/>
      <c r="C2096" s="16"/>
      <c r="D2096" s="15"/>
      <c r="E2096" s="15"/>
      <c r="F2096" s="15"/>
      <c r="G2096" s="15"/>
      <c r="H2096" s="15"/>
      <c r="I2096" s="15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191"/>
    </row>
    <row r="2097" spans="1:25" ht="18.75" thickBot="1" x14ac:dyDescent="0.3">
      <c r="A2097" s="1" t="s">
        <v>3</v>
      </c>
      <c r="B2097" s="535" t="s">
        <v>130</v>
      </c>
      <c r="C2097" s="535"/>
      <c r="D2097" s="535"/>
      <c r="E2097" s="535"/>
      <c r="F2097" s="535"/>
      <c r="G2097" s="535"/>
      <c r="H2097" s="535"/>
      <c r="I2097" s="536"/>
      <c r="J2097" s="537">
        <f t="shared" ref="J2097" si="6121">G2113-Q2113</f>
        <v>-1</v>
      </c>
      <c r="K2097" s="11" t="s">
        <v>4</v>
      </c>
      <c r="L2097" s="535" t="s">
        <v>149</v>
      </c>
      <c r="M2097" s="535"/>
      <c r="N2097" s="535"/>
      <c r="O2097" s="535"/>
      <c r="P2097" s="535"/>
      <c r="Q2097" s="535"/>
      <c r="R2097" s="535"/>
      <c r="S2097" s="536"/>
      <c r="T2097" s="191"/>
    </row>
    <row r="2098" spans="1:25" ht="15.75" thickBot="1" x14ac:dyDescent="0.3">
      <c r="A2098" s="7"/>
      <c r="B2098" s="2"/>
      <c r="C2098" s="2"/>
      <c r="D2098" s="2"/>
      <c r="E2098" s="2"/>
      <c r="F2098" s="2"/>
      <c r="G2098" s="2"/>
      <c r="H2098" s="2"/>
      <c r="I2098" s="2"/>
      <c r="J2098" s="538"/>
      <c r="K2098" s="2"/>
      <c r="L2098" s="2"/>
      <c r="M2098" s="2"/>
      <c r="N2098" s="2"/>
      <c r="O2098" s="2"/>
      <c r="P2098" s="2"/>
      <c r="Q2098" s="2"/>
      <c r="R2098" s="2"/>
      <c r="S2098" s="2"/>
      <c r="T2098" s="191"/>
    </row>
    <row r="2099" spans="1:25" x14ac:dyDescent="0.25">
      <c r="A2099" s="540" t="s">
        <v>5</v>
      </c>
      <c r="B2099" s="541"/>
      <c r="C2099" s="542" t="s">
        <v>6</v>
      </c>
      <c r="D2099" s="544" t="s">
        <v>7</v>
      </c>
      <c r="E2099" s="545"/>
      <c r="F2099" s="545"/>
      <c r="G2099" s="546"/>
      <c r="H2099" s="544" t="s">
        <v>8</v>
      </c>
      <c r="I2099" s="546"/>
      <c r="J2099" s="538"/>
      <c r="K2099" s="540" t="s">
        <v>5</v>
      </c>
      <c r="L2099" s="541"/>
      <c r="M2099" s="542" t="s">
        <v>6</v>
      </c>
      <c r="N2099" s="544" t="s">
        <v>7</v>
      </c>
      <c r="O2099" s="545"/>
      <c r="P2099" s="545"/>
      <c r="Q2099" s="546"/>
      <c r="R2099" s="544" t="s">
        <v>8</v>
      </c>
      <c r="S2099" s="546"/>
      <c r="T2099" s="191"/>
    </row>
    <row r="2100" spans="1:25" ht="15.75" thickBot="1" x14ac:dyDescent="0.3">
      <c r="A2100" s="547"/>
      <c r="B2100" s="548"/>
      <c r="C2100" s="543"/>
      <c r="D2100" s="110" t="s">
        <v>9</v>
      </c>
      <c r="E2100" s="111" t="s">
        <v>10</v>
      </c>
      <c r="F2100" s="111" t="s">
        <v>11</v>
      </c>
      <c r="G2100" s="112" t="s">
        <v>12</v>
      </c>
      <c r="H2100" s="113" t="s">
        <v>13</v>
      </c>
      <c r="I2100" s="114" t="s">
        <v>14</v>
      </c>
      <c r="J2100" s="539"/>
      <c r="K2100" s="547"/>
      <c r="L2100" s="548"/>
      <c r="M2100" s="543"/>
      <c r="N2100" s="110" t="s">
        <v>9</v>
      </c>
      <c r="O2100" s="111" t="s">
        <v>10</v>
      </c>
      <c r="P2100" s="111" t="s">
        <v>11</v>
      </c>
      <c r="Q2100" s="112" t="s">
        <v>12</v>
      </c>
      <c r="R2100" s="113" t="s">
        <v>13</v>
      </c>
      <c r="S2100" s="114" t="s">
        <v>14</v>
      </c>
      <c r="T2100" s="191"/>
    </row>
    <row r="2101" spans="1:25" ht="15.75" thickBot="1" x14ac:dyDescent="0.3">
      <c r="A2101" s="7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191"/>
    </row>
    <row r="2102" spans="1:25" x14ac:dyDescent="0.25">
      <c r="A2102" s="531" t="s">
        <v>234</v>
      </c>
      <c r="B2102" s="532"/>
      <c r="C2102" s="3"/>
      <c r="D2102" s="193">
        <v>77</v>
      </c>
      <c r="E2102" s="194">
        <v>35</v>
      </c>
      <c r="F2102" s="194">
        <v>1</v>
      </c>
      <c r="G2102" s="32">
        <f t="shared" ref="G2102:G2105" si="6122">D2102+E2102</f>
        <v>112</v>
      </c>
      <c r="H2102" s="33">
        <f t="shared" ref="H2102:H2105" si="6123">IF(AND(G2102=Q2102,G2102&gt;1),0.5,IF(G2102&gt;Q2102,1,0))</f>
        <v>0</v>
      </c>
      <c r="I2102" s="8"/>
      <c r="J2102" s="2"/>
      <c r="K2102" s="531" t="s">
        <v>251</v>
      </c>
      <c r="L2102" s="532"/>
      <c r="M2102" s="3"/>
      <c r="N2102" s="193">
        <v>89</v>
      </c>
      <c r="O2102" s="194">
        <v>27</v>
      </c>
      <c r="P2102" s="194">
        <v>3</v>
      </c>
      <c r="Q2102" s="32">
        <f t="shared" ref="Q2102" si="6124">SUM(N2102:O2102)</f>
        <v>116</v>
      </c>
      <c r="R2102" s="33">
        <f t="shared" ref="R2102:R2105" si="6125">IF(AND(Q2102=G2102,Q2102&gt;1),0.5,IF(Q2102&gt;G2102,1,0))</f>
        <v>1</v>
      </c>
      <c r="S2102" s="8"/>
      <c r="U2102" s="195" t="s">
        <v>124</v>
      </c>
      <c r="V2102" s="195">
        <f t="shared" ref="V2102" si="6126">G2102</f>
        <v>112</v>
      </c>
      <c r="W2102" s="195">
        <f t="shared" ref="W2102" si="6127">G2103</f>
        <v>129</v>
      </c>
      <c r="X2102" s="195">
        <f t="shared" ref="X2102" si="6128">G2104</f>
        <v>134</v>
      </c>
      <c r="Y2102" s="195">
        <f t="shared" ref="Y2102" si="6129">G2105</f>
        <v>116</v>
      </c>
    </row>
    <row r="2103" spans="1:25" x14ac:dyDescent="0.25">
      <c r="A2103" s="533"/>
      <c r="B2103" s="534"/>
      <c r="C2103" s="4"/>
      <c r="D2103" s="196">
        <v>95</v>
      </c>
      <c r="E2103" s="197">
        <v>34</v>
      </c>
      <c r="F2103" s="197">
        <v>2</v>
      </c>
      <c r="G2103" s="34">
        <f t="shared" si="6122"/>
        <v>129</v>
      </c>
      <c r="H2103" s="35">
        <f t="shared" si="6123"/>
        <v>1</v>
      </c>
      <c r="I2103" s="8"/>
      <c r="J2103" s="2"/>
      <c r="K2103" s="533"/>
      <c r="L2103" s="534"/>
      <c r="M2103" s="4"/>
      <c r="N2103" s="196">
        <v>80</v>
      </c>
      <c r="O2103" s="197">
        <v>36</v>
      </c>
      <c r="P2103" s="197">
        <v>1</v>
      </c>
      <c r="Q2103" s="34">
        <f t="shared" ref="Q2103:Q2105" si="6130">SUM(N2103:O2103)</f>
        <v>116</v>
      </c>
      <c r="R2103" s="35">
        <f t="shared" si="6125"/>
        <v>0</v>
      </c>
      <c r="S2103" s="8"/>
      <c r="U2103" s="195" t="s">
        <v>125</v>
      </c>
      <c r="V2103" s="195">
        <f t="shared" ref="V2103" si="6131">G2107</f>
        <v>111</v>
      </c>
      <c r="W2103" s="195">
        <f t="shared" ref="W2103" si="6132">G2108</f>
        <v>131</v>
      </c>
      <c r="X2103" s="195">
        <f t="shared" ref="X2103" si="6133">G2109</f>
        <v>113</v>
      </c>
      <c r="Y2103" s="195">
        <f t="shared" ref="Y2103" si="6134">G2110</f>
        <v>121</v>
      </c>
    </row>
    <row r="2104" spans="1:25" ht="15.75" thickBot="1" x14ac:dyDescent="0.3">
      <c r="A2104" s="517" t="s">
        <v>235</v>
      </c>
      <c r="B2104" s="518"/>
      <c r="C2104" s="4"/>
      <c r="D2104" s="196">
        <v>90</v>
      </c>
      <c r="E2104" s="197">
        <v>44</v>
      </c>
      <c r="F2104" s="197">
        <v>1</v>
      </c>
      <c r="G2104" s="34">
        <f t="shared" si="6122"/>
        <v>134</v>
      </c>
      <c r="H2104" s="35">
        <f t="shared" si="6123"/>
        <v>1</v>
      </c>
      <c r="I2104" s="13">
        <f t="shared" ref="I2104" si="6135">H2106*1000+G2106</f>
        <v>2491</v>
      </c>
      <c r="J2104" s="2"/>
      <c r="K2104" s="517" t="s">
        <v>252</v>
      </c>
      <c r="L2104" s="518"/>
      <c r="M2104" s="4"/>
      <c r="N2104" s="196">
        <v>69</v>
      </c>
      <c r="O2104" s="197">
        <v>25</v>
      </c>
      <c r="P2104" s="197">
        <v>3</v>
      </c>
      <c r="Q2104" s="34">
        <f t="shared" si="6130"/>
        <v>94</v>
      </c>
      <c r="R2104" s="35">
        <f t="shared" si="6125"/>
        <v>0</v>
      </c>
      <c r="S2104" s="13">
        <f t="shared" ref="S2104" si="6136">R2106*1000+Q2106</f>
        <v>2452</v>
      </c>
      <c r="T2104" s="191"/>
      <c r="U2104" s="195" t="s">
        <v>126</v>
      </c>
      <c r="V2104" s="195">
        <f t="shared" ref="V2104" si="6137">Q2102</f>
        <v>116</v>
      </c>
      <c r="W2104" s="195">
        <f t="shared" ref="W2104" si="6138">Q2103</f>
        <v>116</v>
      </c>
      <c r="X2104" s="195">
        <f t="shared" ref="X2104" si="6139">Q2104</f>
        <v>94</v>
      </c>
      <c r="Y2104" s="195">
        <f t="shared" ref="Y2104" si="6140">Q2105</f>
        <v>126</v>
      </c>
    </row>
    <row r="2105" spans="1:25" x14ac:dyDescent="0.25">
      <c r="A2105" s="519"/>
      <c r="B2105" s="520"/>
      <c r="C2105" s="5"/>
      <c r="D2105" s="198">
        <v>87</v>
      </c>
      <c r="E2105" s="199">
        <v>29</v>
      </c>
      <c r="F2105" s="199">
        <v>1</v>
      </c>
      <c r="G2105" s="36">
        <f t="shared" si="6122"/>
        <v>116</v>
      </c>
      <c r="H2105" s="35">
        <f t="shared" si="6123"/>
        <v>0</v>
      </c>
      <c r="I2105" s="521">
        <f t="shared" ref="I2105" si="6141">IF(AND(I2104=S2104,I2104&gt;0.1),1,IF(I2104&gt;S2104,2,0))</f>
        <v>2</v>
      </c>
      <c r="J2105" s="2"/>
      <c r="K2105" s="519"/>
      <c r="L2105" s="520"/>
      <c r="M2105" s="5"/>
      <c r="N2105" s="198">
        <v>93</v>
      </c>
      <c r="O2105" s="199">
        <v>33</v>
      </c>
      <c r="P2105" s="199">
        <v>4</v>
      </c>
      <c r="Q2105" s="34">
        <f t="shared" si="6130"/>
        <v>126</v>
      </c>
      <c r="R2105" s="39">
        <f t="shared" si="6125"/>
        <v>1</v>
      </c>
      <c r="S2105" s="521">
        <f t="shared" ref="S2105" si="6142">IF(AND(S2104=I2104,S2104&gt;0.1),1,IF(S2104&gt;I2104,2,0))</f>
        <v>0</v>
      </c>
      <c r="T2105" s="191"/>
      <c r="U2105" s="195" t="s">
        <v>127</v>
      </c>
      <c r="V2105" s="195">
        <f t="shared" ref="V2105" si="6143">Q2107</f>
        <v>127</v>
      </c>
      <c r="W2105" s="195">
        <f t="shared" ref="W2105" si="6144">Q2108</f>
        <v>120</v>
      </c>
      <c r="X2105" s="195">
        <f t="shared" ref="X2105" si="6145">Q2109</f>
        <v>143</v>
      </c>
      <c r="Y2105" s="195">
        <f t="shared" ref="Y2105" si="6146">Q2110</f>
        <v>126</v>
      </c>
    </row>
    <row r="2106" spans="1:25" ht="16.5" thickBot="1" x14ac:dyDescent="0.3">
      <c r="A2106" s="529">
        <v>1</v>
      </c>
      <c r="B2106" s="530"/>
      <c r="C2106" s="26" t="s">
        <v>12</v>
      </c>
      <c r="D2106" s="27">
        <f t="shared" ref="D2106" si="6147">D2102+D2103+D2104+D2105</f>
        <v>349</v>
      </c>
      <c r="E2106" s="28">
        <f t="shared" ref="E2106:H2106" si="6148">SUM(E2102:E2105)</f>
        <v>142</v>
      </c>
      <c r="F2106" s="28">
        <f t="shared" si="6148"/>
        <v>5</v>
      </c>
      <c r="G2106" s="29">
        <f t="shared" si="6148"/>
        <v>491</v>
      </c>
      <c r="H2106" s="30">
        <f t="shared" si="6148"/>
        <v>2</v>
      </c>
      <c r="I2106" s="522">
        <f t="shared" ref="I2106" si="6149">IF(AND(G2106=N2106,G2106&gt;1),1,IF(G2106&gt;N2106,2,0))</f>
        <v>2</v>
      </c>
      <c r="J2106" s="2"/>
      <c r="K2106" s="529">
        <v>1</v>
      </c>
      <c r="L2106" s="530"/>
      <c r="M2106" s="26" t="s">
        <v>12</v>
      </c>
      <c r="N2106" s="31">
        <f t="shared" ref="N2106" si="6150">SUM(N2102:N2105)</f>
        <v>331</v>
      </c>
      <c r="O2106" s="31">
        <f t="shared" ref="O2106:R2106" si="6151">SUM(O2102:O2105)</f>
        <v>121</v>
      </c>
      <c r="P2106" s="31">
        <f t="shared" si="6151"/>
        <v>11</v>
      </c>
      <c r="Q2106" s="31">
        <f t="shared" si="6151"/>
        <v>452</v>
      </c>
      <c r="R2106" s="30">
        <f t="shared" si="6151"/>
        <v>2</v>
      </c>
      <c r="S2106" s="522">
        <f t="shared" ref="S2106" si="6152">IF(AND(Q2106=J2106,Q2106&gt;1),1,IF(Q2106&gt;J2106,2,0))</f>
        <v>2</v>
      </c>
      <c r="T2106" s="191"/>
    </row>
    <row r="2107" spans="1:25" x14ac:dyDescent="0.25">
      <c r="A2107" s="531" t="s">
        <v>236</v>
      </c>
      <c r="B2107" s="532"/>
      <c r="C2107" s="3"/>
      <c r="D2107" s="193">
        <v>78</v>
      </c>
      <c r="E2107" s="194">
        <v>33</v>
      </c>
      <c r="F2107" s="194">
        <v>1</v>
      </c>
      <c r="G2107" s="37">
        <f t="shared" ref="G2107" si="6153">SUM(D2107:E2107)</f>
        <v>111</v>
      </c>
      <c r="H2107" s="33">
        <f t="shared" ref="H2107:H2110" si="6154">IF(AND(G2107=Q2107,G2107&gt;1),0.5,IF(G2107&gt;Q2107,1,0))</f>
        <v>0</v>
      </c>
      <c r="I2107" s="8"/>
      <c r="J2107" s="2"/>
      <c r="K2107" s="531" t="s">
        <v>253</v>
      </c>
      <c r="L2107" s="532"/>
      <c r="M2107" s="3"/>
      <c r="N2107" s="193">
        <v>86</v>
      </c>
      <c r="O2107" s="194">
        <v>41</v>
      </c>
      <c r="P2107" s="194">
        <v>1</v>
      </c>
      <c r="Q2107" s="32">
        <f t="shared" ref="Q2107:Q2110" si="6155">N2107+O2107</f>
        <v>127</v>
      </c>
      <c r="R2107" s="33">
        <f t="shared" ref="R2107:R2110" si="6156">IF(AND(Q2107=G2107,Q2107&gt;1),0.5,IF(Q2107&gt;G2107,1,0))</f>
        <v>1</v>
      </c>
      <c r="S2107" s="8"/>
      <c r="T2107" s="191"/>
      <c r="U2107" s="200" t="s">
        <v>92</v>
      </c>
      <c r="V2107" s="201" t="s">
        <v>93</v>
      </c>
      <c r="W2107" s="200" t="s">
        <v>93</v>
      </c>
      <c r="X2107" s="201" t="s">
        <v>92</v>
      </c>
    </row>
    <row r="2108" spans="1:25" x14ac:dyDescent="0.25">
      <c r="A2108" s="533"/>
      <c r="B2108" s="534"/>
      <c r="C2108" s="4"/>
      <c r="D2108" s="196">
        <v>96</v>
      </c>
      <c r="E2108" s="197">
        <v>35</v>
      </c>
      <c r="F2108" s="197">
        <v>7</v>
      </c>
      <c r="G2108" s="34">
        <f t="shared" ref="G2108:G2110" si="6157">SUM(D2108:E2108)</f>
        <v>131</v>
      </c>
      <c r="H2108" s="35">
        <f t="shared" si="6154"/>
        <v>1</v>
      </c>
      <c r="I2108" s="8"/>
      <c r="J2108" s="2"/>
      <c r="K2108" s="533"/>
      <c r="L2108" s="534"/>
      <c r="M2108" s="4"/>
      <c r="N2108" s="196">
        <v>87</v>
      </c>
      <c r="O2108" s="197">
        <v>33</v>
      </c>
      <c r="P2108" s="197">
        <v>1</v>
      </c>
      <c r="Q2108" s="34">
        <f t="shared" si="6155"/>
        <v>120</v>
      </c>
      <c r="R2108" s="35">
        <f t="shared" si="6156"/>
        <v>0</v>
      </c>
      <c r="S2108" s="8"/>
      <c r="T2108" s="191"/>
      <c r="U2108" s="202">
        <f t="shared" ref="U2108" si="6158">I2113</f>
        <v>2</v>
      </c>
      <c r="V2108" s="203">
        <f t="shared" ref="V2108" si="6159">S2113</f>
        <v>4</v>
      </c>
      <c r="W2108" s="202">
        <f t="shared" ref="W2108" si="6160">S2113</f>
        <v>4</v>
      </c>
      <c r="X2108" s="203">
        <f t="shared" ref="X2108" si="6161">I2113</f>
        <v>2</v>
      </c>
    </row>
    <row r="2109" spans="1:25" ht="15.75" thickBot="1" x14ac:dyDescent="0.3">
      <c r="A2109" s="517" t="s">
        <v>190</v>
      </c>
      <c r="B2109" s="518"/>
      <c r="C2109" s="4"/>
      <c r="D2109" s="196">
        <v>77</v>
      </c>
      <c r="E2109" s="197">
        <v>36</v>
      </c>
      <c r="F2109" s="197">
        <v>1</v>
      </c>
      <c r="G2109" s="34">
        <f t="shared" si="6157"/>
        <v>113</v>
      </c>
      <c r="H2109" s="35">
        <f t="shared" si="6154"/>
        <v>0</v>
      </c>
      <c r="I2109" s="13">
        <f t="shared" ref="I2109" si="6162">H2111*1000+G2111</f>
        <v>1476</v>
      </c>
      <c r="J2109" s="2"/>
      <c r="K2109" s="517" t="s">
        <v>254</v>
      </c>
      <c r="L2109" s="518"/>
      <c r="M2109" s="4"/>
      <c r="N2109" s="196">
        <v>98</v>
      </c>
      <c r="O2109" s="197">
        <v>45</v>
      </c>
      <c r="P2109" s="197">
        <v>1</v>
      </c>
      <c r="Q2109" s="34">
        <f t="shared" si="6155"/>
        <v>143</v>
      </c>
      <c r="R2109" s="35">
        <f t="shared" si="6156"/>
        <v>1</v>
      </c>
      <c r="S2109" s="13">
        <f t="shared" ref="S2109" si="6163">R2111*1000+Q2111</f>
        <v>3516</v>
      </c>
      <c r="T2109" s="191"/>
      <c r="U2109" s="202">
        <f t="shared" ref="U2109" si="6164">H2113</f>
        <v>3</v>
      </c>
      <c r="V2109" s="203">
        <f t="shared" ref="V2109" si="6165">R2113</f>
        <v>5</v>
      </c>
      <c r="W2109" s="202">
        <f t="shared" ref="W2109" si="6166">R2113</f>
        <v>5</v>
      </c>
      <c r="X2109" s="203">
        <f t="shared" ref="X2109" si="6167">H2113</f>
        <v>3</v>
      </c>
    </row>
    <row r="2110" spans="1:25" x14ac:dyDescent="0.25">
      <c r="A2110" s="519"/>
      <c r="B2110" s="520"/>
      <c r="C2110" s="5"/>
      <c r="D2110" s="198">
        <v>86</v>
      </c>
      <c r="E2110" s="199">
        <v>35</v>
      </c>
      <c r="F2110" s="199">
        <v>1</v>
      </c>
      <c r="G2110" s="38">
        <f t="shared" si="6157"/>
        <v>121</v>
      </c>
      <c r="H2110" s="35">
        <f t="shared" si="6154"/>
        <v>0</v>
      </c>
      <c r="I2110" s="521">
        <f t="shared" ref="I2110" si="6168">IF(AND(I2109=S2109,I2109&gt;0.1),1,IF(I2109&gt;S2109,2,0))</f>
        <v>0</v>
      </c>
      <c r="J2110" s="2"/>
      <c r="K2110" s="519"/>
      <c r="L2110" s="520"/>
      <c r="M2110" s="5"/>
      <c r="N2110" s="198">
        <v>90</v>
      </c>
      <c r="O2110" s="199">
        <v>36</v>
      </c>
      <c r="P2110" s="199">
        <v>1</v>
      </c>
      <c r="Q2110" s="34">
        <f t="shared" si="6155"/>
        <v>126</v>
      </c>
      <c r="R2110" s="39">
        <f t="shared" si="6156"/>
        <v>1</v>
      </c>
      <c r="S2110" s="521">
        <f t="shared" ref="S2110" si="6169">IF(AND(S2109=I2109,S2109&gt;0.1),1,IF(S2109&gt;I2109,2,0))</f>
        <v>2</v>
      </c>
      <c r="T2110" s="191"/>
      <c r="U2110" s="204">
        <f t="shared" ref="U2110" si="6170">G2113</f>
        <v>967</v>
      </c>
      <c r="V2110" s="205">
        <f t="shared" ref="V2110" si="6171">Q2113</f>
        <v>968</v>
      </c>
      <c r="W2110" s="204">
        <f t="shared" ref="W2110" si="6172">Q2113</f>
        <v>968</v>
      </c>
      <c r="X2110" s="205">
        <f t="shared" ref="X2110" si="6173">G2113</f>
        <v>967</v>
      </c>
    </row>
    <row r="2111" spans="1:25" ht="16.5" thickBot="1" x14ac:dyDescent="0.3">
      <c r="A2111" s="529">
        <v>2</v>
      </c>
      <c r="B2111" s="530"/>
      <c r="C2111" s="26" t="s">
        <v>12</v>
      </c>
      <c r="D2111" s="31">
        <f t="shared" ref="D2111" si="6174">SUM(D2107:D2110)</f>
        <v>337</v>
      </c>
      <c r="E2111" s="31">
        <f t="shared" ref="E2111:H2111" si="6175">SUM(E2107:E2110)</f>
        <v>139</v>
      </c>
      <c r="F2111" s="31">
        <f t="shared" si="6175"/>
        <v>10</v>
      </c>
      <c r="G2111" s="31">
        <f t="shared" si="6175"/>
        <v>476</v>
      </c>
      <c r="H2111" s="30">
        <f t="shared" si="6175"/>
        <v>1</v>
      </c>
      <c r="I2111" s="522">
        <f t="shared" ref="I2111" si="6176">IF(AND(G2111=N2111,G2111&gt;1),1,IF(G2111&gt;N2111,2,0))</f>
        <v>2</v>
      </c>
      <c r="J2111" s="2"/>
      <c r="K2111" s="529">
        <v>2</v>
      </c>
      <c r="L2111" s="530"/>
      <c r="M2111" s="26" t="s">
        <v>12</v>
      </c>
      <c r="N2111" s="31">
        <f t="shared" ref="N2111" si="6177">SUM(N2107:N2110)</f>
        <v>361</v>
      </c>
      <c r="O2111" s="31">
        <f t="shared" ref="O2111:R2111" si="6178">SUM(O2107:O2110)</f>
        <v>155</v>
      </c>
      <c r="P2111" s="31">
        <f t="shared" si="6178"/>
        <v>4</v>
      </c>
      <c r="Q2111" s="40">
        <f t="shared" si="6178"/>
        <v>516</v>
      </c>
      <c r="R2111" s="30">
        <f t="shared" si="6178"/>
        <v>3</v>
      </c>
      <c r="S2111" s="522">
        <f t="shared" ref="S2111" si="6179">IF(AND(Q2111=X2111,Q2111&gt;1),1,IF(Q2111&gt;X2111,2,0))</f>
        <v>2</v>
      </c>
      <c r="T2111" s="191"/>
    </row>
    <row r="2112" spans="1:25" ht="15.75" thickBot="1" x14ac:dyDescent="0.3">
      <c r="A2112" s="7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191"/>
    </row>
    <row r="2113" spans="1:25" ht="21" thickBot="1" x14ac:dyDescent="0.3">
      <c r="A2113" s="17"/>
      <c r="B2113" s="18"/>
      <c r="C2113" s="19" t="s">
        <v>15</v>
      </c>
      <c r="D2113" s="20">
        <f t="shared" ref="D2113:H2113" si="6180">D2106+D2111</f>
        <v>686</v>
      </c>
      <c r="E2113" s="21">
        <f t="shared" si="6180"/>
        <v>281</v>
      </c>
      <c r="F2113" s="21">
        <f t="shared" si="6180"/>
        <v>15</v>
      </c>
      <c r="G2113" s="22">
        <f t="shared" si="6180"/>
        <v>967</v>
      </c>
      <c r="H2113" s="22">
        <f t="shared" si="6180"/>
        <v>3</v>
      </c>
      <c r="I2113" s="23">
        <f t="shared" ref="I2113" si="6181">I2105+I2110+J2113</f>
        <v>2</v>
      </c>
      <c r="J2113" s="206">
        <f t="shared" ref="J2113" si="6182">IF(AND(G2113=Q2113,G2113&gt;0.1),1,IF(G2113&gt;Q2113,2,0))</f>
        <v>0</v>
      </c>
      <c r="K2113" s="17"/>
      <c r="L2113" s="18"/>
      <c r="M2113" s="24" t="s">
        <v>15</v>
      </c>
      <c r="N2113" s="20">
        <f t="shared" ref="N2113:R2113" si="6183">N2106+N2111</f>
        <v>692</v>
      </c>
      <c r="O2113" s="21">
        <f t="shared" si="6183"/>
        <v>276</v>
      </c>
      <c r="P2113" s="21">
        <f t="shared" si="6183"/>
        <v>15</v>
      </c>
      <c r="Q2113" s="22">
        <f t="shared" si="6183"/>
        <v>968</v>
      </c>
      <c r="R2113" s="22">
        <f t="shared" si="6183"/>
        <v>5</v>
      </c>
      <c r="S2113" s="25">
        <f t="shared" ref="S2113" si="6184">S2105+S2110+T2113</f>
        <v>4</v>
      </c>
      <c r="T2113" s="206">
        <f t="shared" ref="T2113" si="6185">IF(AND(Q2113=G2113,Q2113&gt;0.1),1,IF(Q2113&gt;G2113,2,0))</f>
        <v>2</v>
      </c>
    </row>
    <row r="2114" spans="1:25" ht="15.75" thickBot="1" x14ac:dyDescent="0.3">
      <c r="A2114" s="7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191"/>
    </row>
    <row r="2115" spans="1:25" ht="21" thickBot="1" x14ac:dyDescent="0.3">
      <c r="A2115" s="109" t="s">
        <v>19</v>
      </c>
      <c r="B2115" s="9" t="s">
        <v>16</v>
      </c>
      <c r="C2115" s="515"/>
      <c r="D2115" s="515"/>
      <c r="E2115" s="515"/>
      <c r="F2115" s="10"/>
      <c r="G2115" s="516" t="s">
        <v>17</v>
      </c>
      <c r="H2115" s="516"/>
      <c r="I2115" s="23">
        <f t="shared" ref="I2115" si="6186">IF(AND(I2113=S2113,I2113&gt;0.1),1,IF(I2113&gt;S2113,2,0))</f>
        <v>0</v>
      </c>
      <c r="J2115" s="12"/>
      <c r="K2115" s="14" t="s">
        <v>19</v>
      </c>
      <c r="L2115" s="9" t="s">
        <v>20</v>
      </c>
      <c r="M2115" s="515"/>
      <c r="N2115" s="515"/>
      <c r="O2115" s="515"/>
      <c r="P2115" s="10"/>
      <c r="Q2115" s="516" t="s">
        <v>17</v>
      </c>
      <c r="R2115" s="516"/>
      <c r="S2115" s="23">
        <f t="shared" ref="S2115" si="6187">IF(AND(S2113=I2113,S2113&gt;0.1),1,IF(S2113&gt;I2113,2,0))</f>
        <v>2</v>
      </c>
      <c r="T2115" s="191"/>
    </row>
    <row r="2116" spans="1:25" ht="23.25" x14ac:dyDescent="0.35">
      <c r="A2116" s="6"/>
      <c r="B2116" s="523" t="s">
        <v>18</v>
      </c>
      <c r="C2116" s="523"/>
      <c r="D2116" s="524" t="s">
        <v>0</v>
      </c>
      <c r="E2116" s="524"/>
      <c r="F2116" s="524"/>
      <c r="G2116" s="524"/>
      <c r="H2116" s="524"/>
      <c r="I2116" s="524"/>
      <c r="J2116" s="94">
        <v>97</v>
      </c>
      <c r="K2116" s="190" t="s">
        <v>1</v>
      </c>
      <c r="L2116" s="525" t="s">
        <v>21</v>
      </c>
      <c r="M2116" s="525"/>
      <c r="N2116" s="525"/>
      <c r="O2116" s="526" t="s">
        <v>2</v>
      </c>
      <c r="P2116" s="526"/>
      <c r="Q2116" s="527"/>
      <c r="R2116" s="528"/>
      <c r="S2116" s="528"/>
      <c r="T2116" s="191"/>
    </row>
    <row r="2117" spans="1:25" ht="24" thickBot="1" x14ac:dyDescent="0.3">
      <c r="A2117" s="7"/>
      <c r="B2117" s="16"/>
      <c r="C2117" s="16"/>
      <c r="D2117" s="15"/>
      <c r="E2117" s="15"/>
      <c r="F2117" s="15"/>
      <c r="G2117" s="15"/>
      <c r="H2117" s="15"/>
      <c r="I2117" s="15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191"/>
    </row>
    <row r="2118" spans="1:25" ht="18.75" thickBot="1" x14ac:dyDescent="0.3">
      <c r="A2118" s="1" t="s">
        <v>3</v>
      </c>
      <c r="B2118" s="535" t="s">
        <v>169</v>
      </c>
      <c r="C2118" s="535"/>
      <c r="D2118" s="535"/>
      <c r="E2118" s="535"/>
      <c r="F2118" s="535"/>
      <c r="G2118" s="535"/>
      <c r="H2118" s="535"/>
      <c r="I2118" s="536"/>
      <c r="J2118" s="537">
        <f t="shared" ref="J2118" si="6188">G2134-Q2134</f>
        <v>2</v>
      </c>
      <c r="K2118" s="11" t="s">
        <v>4</v>
      </c>
      <c r="L2118" s="535" t="s">
        <v>185</v>
      </c>
      <c r="M2118" s="535"/>
      <c r="N2118" s="535"/>
      <c r="O2118" s="535"/>
      <c r="P2118" s="535"/>
      <c r="Q2118" s="535"/>
      <c r="R2118" s="535"/>
      <c r="S2118" s="536"/>
      <c r="T2118" s="191"/>
    </row>
    <row r="2119" spans="1:25" ht="15.75" thickBot="1" x14ac:dyDescent="0.3">
      <c r="A2119" s="7"/>
      <c r="B2119" s="2"/>
      <c r="C2119" s="2"/>
      <c r="D2119" s="2"/>
      <c r="E2119" s="2"/>
      <c r="F2119" s="2"/>
      <c r="G2119" s="2"/>
      <c r="H2119" s="2"/>
      <c r="I2119" s="2"/>
      <c r="J2119" s="538"/>
      <c r="K2119" s="2"/>
      <c r="L2119" s="2"/>
      <c r="M2119" s="2"/>
      <c r="N2119" s="2"/>
      <c r="O2119" s="2"/>
      <c r="P2119" s="2"/>
      <c r="Q2119" s="2"/>
      <c r="R2119" s="2"/>
      <c r="S2119" s="2"/>
      <c r="T2119" s="191"/>
    </row>
    <row r="2120" spans="1:25" x14ac:dyDescent="0.25">
      <c r="A2120" s="540" t="s">
        <v>5</v>
      </c>
      <c r="B2120" s="541"/>
      <c r="C2120" s="542" t="s">
        <v>6</v>
      </c>
      <c r="D2120" s="544" t="s">
        <v>7</v>
      </c>
      <c r="E2120" s="545"/>
      <c r="F2120" s="545"/>
      <c r="G2120" s="546"/>
      <c r="H2120" s="544" t="s">
        <v>8</v>
      </c>
      <c r="I2120" s="546"/>
      <c r="J2120" s="538"/>
      <c r="K2120" s="540" t="s">
        <v>5</v>
      </c>
      <c r="L2120" s="541"/>
      <c r="M2120" s="542" t="s">
        <v>6</v>
      </c>
      <c r="N2120" s="544" t="s">
        <v>7</v>
      </c>
      <c r="O2120" s="545"/>
      <c r="P2120" s="545"/>
      <c r="Q2120" s="546"/>
      <c r="R2120" s="544" t="s">
        <v>8</v>
      </c>
      <c r="S2120" s="546"/>
      <c r="T2120" s="191"/>
    </row>
    <row r="2121" spans="1:25" ht="15.75" thickBot="1" x14ac:dyDescent="0.3">
      <c r="A2121" s="547"/>
      <c r="B2121" s="548"/>
      <c r="C2121" s="543"/>
      <c r="D2121" s="110" t="s">
        <v>9</v>
      </c>
      <c r="E2121" s="111" t="s">
        <v>10</v>
      </c>
      <c r="F2121" s="111" t="s">
        <v>11</v>
      </c>
      <c r="G2121" s="112" t="s">
        <v>12</v>
      </c>
      <c r="H2121" s="113" t="s">
        <v>13</v>
      </c>
      <c r="I2121" s="114" t="s">
        <v>14</v>
      </c>
      <c r="J2121" s="539"/>
      <c r="K2121" s="547"/>
      <c r="L2121" s="548"/>
      <c r="M2121" s="543"/>
      <c r="N2121" s="110" t="s">
        <v>9</v>
      </c>
      <c r="O2121" s="111" t="s">
        <v>10</v>
      </c>
      <c r="P2121" s="111" t="s">
        <v>11</v>
      </c>
      <c r="Q2121" s="112" t="s">
        <v>12</v>
      </c>
      <c r="R2121" s="113" t="s">
        <v>13</v>
      </c>
      <c r="S2121" s="114" t="s">
        <v>14</v>
      </c>
      <c r="T2121" s="191"/>
    </row>
    <row r="2122" spans="1:25" ht="15.75" thickBot="1" x14ac:dyDescent="0.3">
      <c r="A2122" s="7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191"/>
    </row>
    <row r="2123" spans="1:25" x14ac:dyDescent="0.25">
      <c r="A2123" s="531" t="s">
        <v>196</v>
      </c>
      <c r="B2123" s="532"/>
      <c r="C2123" s="3">
        <v>1</v>
      </c>
      <c r="D2123" s="193">
        <v>85</v>
      </c>
      <c r="E2123" s="194">
        <v>42</v>
      </c>
      <c r="F2123" s="194">
        <v>2</v>
      </c>
      <c r="G2123" s="32">
        <f t="shared" ref="G2123:G2126" si="6189">D2123+E2123</f>
        <v>127</v>
      </c>
      <c r="H2123" s="33">
        <f t="shared" ref="H2123:H2126" si="6190">IF(AND(G2123=Q2123,G2123&gt;1),0.5,IF(G2123&gt;Q2123,1,0))</f>
        <v>1</v>
      </c>
      <c r="I2123" s="8"/>
      <c r="J2123" s="2"/>
      <c r="K2123" s="531" t="s">
        <v>216</v>
      </c>
      <c r="L2123" s="532"/>
      <c r="M2123" s="3">
        <v>1</v>
      </c>
      <c r="N2123" s="193">
        <v>91</v>
      </c>
      <c r="O2123" s="194">
        <v>35</v>
      </c>
      <c r="P2123" s="194">
        <v>1</v>
      </c>
      <c r="Q2123" s="32">
        <f t="shared" ref="Q2123" si="6191">SUM(N2123:O2123)</f>
        <v>126</v>
      </c>
      <c r="R2123" s="33">
        <f t="shared" ref="R2123:R2126" si="6192">IF(AND(Q2123=G2123,Q2123&gt;1),0.5,IF(Q2123&gt;G2123,1,0))</f>
        <v>0</v>
      </c>
      <c r="S2123" s="8"/>
      <c r="U2123" s="195" t="s">
        <v>124</v>
      </c>
      <c r="V2123" s="195">
        <f t="shared" ref="V2123" si="6193">G2123</f>
        <v>127</v>
      </c>
      <c r="W2123" s="195">
        <f t="shared" ref="W2123" si="6194">G2124</f>
        <v>130</v>
      </c>
      <c r="X2123" s="195">
        <f t="shared" ref="X2123" si="6195">G2125</f>
        <v>127</v>
      </c>
      <c r="Y2123" s="195">
        <f t="shared" ref="Y2123" si="6196">G2126</f>
        <v>136</v>
      </c>
    </row>
    <row r="2124" spans="1:25" x14ac:dyDescent="0.25">
      <c r="A2124" s="533"/>
      <c r="B2124" s="534"/>
      <c r="C2124" s="4">
        <v>2</v>
      </c>
      <c r="D2124" s="196">
        <v>94</v>
      </c>
      <c r="E2124" s="197">
        <v>36</v>
      </c>
      <c r="F2124" s="197">
        <v>2</v>
      </c>
      <c r="G2124" s="34">
        <f t="shared" si="6189"/>
        <v>130</v>
      </c>
      <c r="H2124" s="35">
        <f t="shared" si="6190"/>
        <v>1</v>
      </c>
      <c r="I2124" s="8"/>
      <c r="J2124" s="2"/>
      <c r="K2124" s="533"/>
      <c r="L2124" s="534"/>
      <c r="M2124" s="4">
        <v>2</v>
      </c>
      <c r="N2124" s="196">
        <v>78</v>
      </c>
      <c r="O2124" s="197">
        <v>44</v>
      </c>
      <c r="P2124" s="197">
        <v>1</v>
      </c>
      <c r="Q2124" s="34">
        <f t="shared" ref="Q2124:Q2126" si="6197">SUM(N2124:O2124)</f>
        <v>122</v>
      </c>
      <c r="R2124" s="35">
        <f t="shared" si="6192"/>
        <v>0</v>
      </c>
      <c r="S2124" s="8"/>
      <c r="U2124" s="195" t="s">
        <v>125</v>
      </c>
      <c r="V2124" s="195">
        <f t="shared" ref="V2124" si="6198">G2128</f>
        <v>123</v>
      </c>
      <c r="W2124" s="195">
        <f t="shared" ref="W2124" si="6199">G2129</f>
        <v>121</v>
      </c>
      <c r="X2124" s="195">
        <f t="shared" ref="X2124" si="6200">G2130</f>
        <v>124</v>
      </c>
      <c r="Y2124" s="195">
        <f t="shared" ref="Y2124" si="6201">G2131</f>
        <v>126</v>
      </c>
    </row>
    <row r="2125" spans="1:25" ht="15.75" thickBot="1" x14ac:dyDescent="0.3">
      <c r="A2125" s="517" t="s">
        <v>197</v>
      </c>
      <c r="B2125" s="518"/>
      <c r="C2125" s="4">
        <v>3</v>
      </c>
      <c r="D2125" s="196">
        <v>92</v>
      </c>
      <c r="E2125" s="197">
        <v>35</v>
      </c>
      <c r="F2125" s="197">
        <v>2</v>
      </c>
      <c r="G2125" s="34">
        <f t="shared" si="6189"/>
        <v>127</v>
      </c>
      <c r="H2125" s="35">
        <f t="shared" si="6190"/>
        <v>0.5</v>
      </c>
      <c r="I2125" s="13">
        <f t="shared" ref="I2125" si="6202">H2127*1000+G2127</f>
        <v>4020</v>
      </c>
      <c r="J2125" s="2"/>
      <c r="K2125" s="517" t="s">
        <v>217</v>
      </c>
      <c r="L2125" s="518"/>
      <c r="M2125" s="4">
        <v>3</v>
      </c>
      <c r="N2125" s="196">
        <v>82</v>
      </c>
      <c r="O2125" s="197">
        <v>45</v>
      </c>
      <c r="P2125" s="197">
        <v>0</v>
      </c>
      <c r="Q2125" s="34">
        <f t="shared" si="6197"/>
        <v>127</v>
      </c>
      <c r="R2125" s="35">
        <f t="shared" si="6192"/>
        <v>0.5</v>
      </c>
      <c r="S2125" s="13">
        <f t="shared" ref="S2125" si="6203">R2127*1000+Q2127</f>
        <v>992</v>
      </c>
      <c r="T2125" s="191"/>
      <c r="U2125" s="195" t="s">
        <v>126</v>
      </c>
      <c r="V2125" s="195">
        <f t="shared" ref="V2125" si="6204">Q2123</f>
        <v>126</v>
      </c>
      <c r="W2125" s="195">
        <f t="shared" ref="W2125" si="6205">Q2124</f>
        <v>122</v>
      </c>
      <c r="X2125" s="195">
        <f t="shared" ref="X2125" si="6206">Q2125</f>
        <v>127</v>
      </c>
      <c r="Y2125" s="195">
        <f t="shared" ref="Y2125" si="6207">Q2126</f>
        <v>117</v>
      </c>
    </row>
    <row r="2126" spans="1:25" x14ac:dyDescent="0.25">
      <c r="A2126" s="519"/>
      <c r="B2126" s="520"/>
      <c r="C2126" s="5">
        <v>4</v>
      </c>
      <c r="D2126" s="198">
        <v>93</v>
      </c>
      <c r="E2126" s="199">
        <v>43</v>
      </c>
      <c r="F2126" s="199">
        <v>1</v>
      </c>
      <c r="G2126" s="36">
        <f t="shared" si="6189"/>
        <v>136</v>
      </c>
      <c r="H2126" s="35">
        <f t="shared" si="6190"/>
        <v>1</v>
      </c>
      <c r="I2126" s="521">
        <f t="shared" ref="I2126" si="6208">IF(AND(I2125=S2125,I2125&gt;0.1),1,IF(I2125&gt;S2125,2,0))</f>
        <v>2</v>
      </c>
      <c r="J2126" s="2"/>
      <c r="K2126" s="519"/>
      <c r="L2126" s="520"/>
      <c r="M2126" s="5">
        <v>4</v>
      </c>
      <c r="N2126" s="198">
        <v>81</v>
      </c>
      <c r="O2126" s="199">
        <v>36</v>
      </c>
      <c r="P2126" s="199">
        <v>0</v>
      </c>
      <c r="Q2126" s="34">
        <f t="shared" si="6197"/>
        <v>117</v>
      </c>
      <c r="R2126" s="39">
        <f t="shared" si="6192"/>
        <v>0</v>
      </c>
      <c r="S2126" s="521">
        <f t="shared" ref="S2126" si="6209">IF(AND(S2125=I2125,S2125&gt;0.1),1,IF(S2125&gt;I2125,2,0))</f>
        <v>0</v>
      </c>
      <c r="T2126" s="191"/>
      <c r="U2126" s="195" t="s">
        <v>127</v>
      </c>
      <c r="V2126" s="195">
        <f t="shared" ref="V2126" si="6210">Q2128</f>
        <v>125</v>
      </c>
      <c r="W2126" s="195">
        <f t="shared" ref="W2126" si="6211">Q2129</f>
        <v>132</v>
      </c>
      <c r="X2126" s="195">
        <f t="shared" ref="X2126" si="6212">Q2130</f>
        <v>124</v>
      </c>
      <c r="Y2126" s="195">
        <f t="shared" ref="Y2126" si="6213">Q2131</f>
        <v>139</v>
      </c>
    </row>
    <row r="2127" spans="1:25" ht="16.5" thickBot="1" x14ac:dyDescent="0.3">
      <c r="A2127" s="529">
        <v>1</v>
      </c>
      <c r="B2127" s="530"/>
      <c r="C2127" s="26" t="s">
        <v>12</v>
      </c>
      <c r="D2127" s="122">
        <f t="shared" ref="D2127" si="6214">D2123+D2124+D2125+D2126</f>
        <v>364</v>
      </c>
      <c r="E2127" s="28">
        <f t="shared" ref="E2127:H2127" si="6215">SUM(E2123:E2126)</f>
        <v>156</v>
      </c>
      <c r="F2127" s="28">
        <f t="shared" si="6215"/>
        <v>7</v>
      </c>
      <c r="G2127" s="29">
        <f t="shared" si="6215"/>
        <v>520</v>
      </c>
      <c r="H2127" s="30">
        <f t="shared" si="6215"/>
        <v>3.5</v>
      </c>
      <c r="I2127" s="522">
        <f t="shared" ref="I2127" si="6216">IF(AND(G2127=N2127,G2127&gt;1),1,IF(G2127&gt;N2127,2,0))</f>
        <v>2</v>
      </c>
      <c r="J2127" s="2"/>
      <c r="K2127" s="529">
        <v>1</v>
      </c>
      <c r="L2127" s="530"/>
      <c r="M2127" s="26" t="s">
        <v>12</v>
      </c>
      <c r="N2127" s="31">
        <f t="shared" ref="N2127" si="6217">SUM(N2123:N2126)</f>
        <v>332</v>
      </c>
      <c r="O2127" s="31">
        <f t="shared" ref="O2127:R2127" si="6218">SUM(O2123:O2126)</f>
        <v>160</v>
      </c>
      <c r="P2127" s="31">
        <f t="shared" si="6218"/>
        <v>2</v>
      </c>
      <c r="Q2127" s="31">
        <f t="shared" si="6218"/>
        <v>492</v>
      </c>
      <c r="R2127" s="30">
        <f t="shared" si="6218"/>
        <v>0.5</v>
      </c>
      <c r="S2127" s="522">
        <f t="shared" ref="S2127" si="6219">IF(AND(Q2127=J2127,Q2127&gt;1),1,IF(Q2127&gt;J2127,2,0))</f>
        <v>2</v>
      </c>
      <c r="T2127" s="191"/>
    </row>
    <row r="2128" spans="1:25" x14ac:dyDescent="0.25">
      <c r="A2128" s="531" t="s">
        <v>198</v>
      </c>
      <c r="B2128" s="532"/>
      <c r="C2128" s="3">
        <v>1</v>
      </c>
      <c r="D2128" s="193">
        <v>87</v>
      </c>
      <c r="E2128" s="194">
        <v>36</v>
      </c>
      <c r="F2128" s="194">
        <v>0</v>
      </c>
      <c r="G2128" s="37">
        <f t="shared" ref="G2128" si="6220">SUM(D2128:E2128)</f>
        <v>123</v>
      </c>
      <c r="H2128" s="33">
        <f t="shared" ref="H2128:H2131" si="6221">IF(AND(G2128=Q2128,G2128&gt;1),0.5,IF(G2128&gt;Q2128,1,0))</f>
        <v>0</v>
      </c>
      <c r="I2128" s="8"/>
      <c r="J2128" s="2"/>
      <c r="K2128" s="531" t="s">
        <v>218</v>
      </c>
      <c r="L2128" s="532"/>
      <c r="M2128" s="3">
        <v>1</v>
      </c>
      <c r="N2128" s="193">
        <v>83</v>
      </c>
      <c r="O2128" s="194">
        <v>42</v>
      </c>
      <c r="P2128" s="194">
        <v>1</v>
      </c>
      <c r="Q2128" s="32">
        <f t="shared" ref="Q2128:Q2131" si="6222">N2128+O2128</f>
        <v>125</v>
      </c>
      <c r="R2128" s="33">
        <f t="shared" ref="R2128:R2131" si="6223">IF(AND(Q2128=G2128,Q2128&gt;1),0.5,IF(Q2128&gt;G2128,1,0))</f>
        <v>1</v>
      </c>
      <c r="S2128" s="8"/>
      <c r="T2128" s="191"/>
      <c r="U2128" s="200" t="s">
        <v>92</v>
      </c>
      <c r="V2128" s="201" t="s">
        <v>93</v>
      </c>
      <c r="W2128" s="200" t="s">
        <v>93</v>
      </c>
      <c r="X2128" s="201" t="s">
        <v>92</v>
      </c>
    </row>
    <row r="2129" spans="1:24" x14ac:dyDescent="0.25">
      <c r="A2129" s="533"/>
      <c r="B2129" s="534"/>
      <c r="C2129" s="4">
        <v>2</v>
      </c>
      <c r="D2129" s="196">
        <v>79</v>
      </c>
      <c r="E2129" s="197">
        <v>42</v>
      </c>
      <c r="F2129" s="197">
        <v>1</v>
      </c>
      <c r="G2129" s="34">
        <f t="shared" ref="G2129:G2131" si="6224">SUM(D2129:E2129)</f>
        <v>121</v>
      </c>
      <c r="H2129" s="35">
        <f t="shared" si="6221"/>
        <v>0</v>
      </c>
      <c r="I2129" s="8"/>
      <c r="J2129" s="2"/>
      <c r="K2129" s="533"/>
      <c r="L2129" s="534"/>
      <c r="M2129" s="4">
        <v>2</v>
      </c>
      <c r="N2129" s="196">
        <v>89</v>
      </c>
      <c r="O2129" s="197">
        <v>43</v>
      </c>
      <c r="P2129" s="197">
        <v>3</v>
      </c>
      <c r="Q2129" s="34">
        <f t="shared" si="6222"/>
        <v>132</v>
      </c>
      <c r="R2129" s="35">
        <f t="shared" si="6223"/>
        <v>1</v>
      </c>
      <c r="S2129" s="8"/>
      <c r="T2129" s="191"/>
      <c r="U2129" s="202">
        <f t="shared" ref="U2129" si="6225">I2134</f>
        <v>4</v>
      </c>
      <c r="V2129" s="203">
        <f t="shared" ref="V2129" si="6226">S2134</f>
        <v>2</v>
      </c>
      <c r="W2129" s="202">
        <f t="shared" ref="W2129" si="6227">S2134</f>
        <v>2</v>
      </c>
      <c r="X2129" s="203">
        <f t="shared" ref="X2129" si="6228">I2134</f>
        <v>4</v>
      </c>
    </row>
    <row r="2130" spans="1:24" ht="15.75" thickBot="1" x14ac:dyDescent="0.3">
      <c r="A2130" s="517" t="s">
        <v>199</v>
      </c>
      <c r="B2130" s="518"/>
      <c r="C2130" s="4">
        <v>3</v>
      </c>
      <c r="D2130" s="196">
        <v>82</v>
      </c>
      <c r="E2130" s="197">
        <v>42</v>
      </c>
      <c r="F2130" s="197">
        <v>0</v>
      </c>
      <c r="G2130" s="34">
        <f t="shared" si="6224"/>
        <v>124</v>
      </c>
      <c r="H2130" s="35">
        <f t="shared" si="6221"/>
        <v>0.5</v>
      </c>
      <c r="I2130" s="13">
        <f t="shared" ref="I2130" si="6229">H2132*1000+G2132</f>
        <v>994</v>
      </c>
      <c r="J2130" s="2"/>
      <c r="K2130" s="517" t="s">
        <v>219</v>
      </c>
      <c r="L2130" s="518"/>
      <c r="M2130" s="4">
        <v>3</v>
      </c>
      <c r="N2130" s="196">
        <v>81</v>
      </c>
      <c r="O2130" s="197">
        <v>43</v>
      </c>
      <c r="P2130" s="197">
        <v>3</v>
      </c>
      <c r="Q2130" s="34">
        <f t="shared" si="6222"/>
        <v>124</v>
      </c>
      <c r="R2130" s="35">
        <f t="shared" si="6223"/>
        <v>0.5</v>
      </c>
      <c r="S2130" s="13">
        <f t="shared" ref="S2130" si="6230">R2132*1000+Q2132</f>
        <v>4020</v>
      </c>
      <c r="T2130" s="191"/>
      <c r="U2130" s="202">
        <f t="shared" ref="U2130" si="6231">H2134</f>
        <v>4</v>
      </c>
      <c r="V2130" s="203">
        <f t="shared" ref="V2130" si="6232">R2134</f>
        <v>4</v>
      </c>
      <c r="W2130" s="202">
        <f t="shared" ref="W2130" si="6233">R2134</f>
        <v>4</v>
      </c>
      <c r="X2130" s="203">
        <f t="shared" ref="X2130" si="6234">H2134</f>
        <v>4</v>
      </c>
    </row>
    <row r="2131" spans="1:24" x14ac:dyDescent="0.25">
      <c r="A2131" s="519"/>
      <c r="B2131" s="520"/>
      <c r="C2131" s="5">
        <v>4</v>
      </c>
      <c r="D2131" s="198">
        <v>81</v>
      </c>
      <c r="E2131" s="199">
        <v>45</v>
      </c>
      <c r="F2131" s="199">
        <v>0</v>
      </c>
      <c r="G2131" s="38">
        <f t="shared" si="6224"/>
        <v>126</v>
      </c>
      <c r="H2131" s="35">
        <f t="shared" si="6221"/>
        <v>0</v>
      </c>
      <c r="I2131" s="521">
        <f t="shared" ref="I2131" si="6235">IF(AND(I2130=S2130,I2130&gt;0.1),1,IF(I2130&gt;S2130,2,0))</f>
        <v>0</v>
      </c>
      <c r="J2131" s="2"/>
      <c r="K2131" s="519"/>
      <c r="L2131" s="520"/>
      <c r="M2131" s="5">
        <v>4</v>
      </c>
      <c r="N2131" s="198">
        <v>85</v>
      </c>
      <c r="O2131" s="199">
        <v>54</v>
      </c>
      <c r="P2131" s="199">
        <v>1</v>
      </c>
      <c r="Q2131" s="34">
        <f t="shared" si="6222"/>
        <v>139</v>
      </c>
      <c r="R2131" s="39">
        <f t="shared" si="6223"/>
        <v>1</v>
      </c>
      <c r="S2131" s="521">
        <f t="shared" ref="S2131" si="6236">IF(AND(S2130=I2130,S2130&gt;0.1),1,IF(S2130&gt;I2130,2,0))</f>
        <v>2</v>
      </c>
      <c r="T2131" s="191"/>
      <c r="U2131" s="204">
        <f t="shared" ref="U2131" si="6237">G2134</f>
        <v>1014</v>
      </c>
      <c r="V2131" s="205">
        <f t="shared" ref="V2131" si="6238">Q2134</f>
        <v>1012</v>
      </c>
      <c r="W2131" s="204">
        <f t="shared" ref="W2131" si="6239">Q2134</f>
        <v>1012</v>
      </c>
      <c r="X2131" s="205">
        <f t="shared" ref="X2131" si="6240">G2134</f>
        <v>1014</v>
      </c>
    </row>
    <row r="2132" spans="1:24" ht="16.5" thickBot="1" x14ac:dyDescent="0.3">
      <c r="A2132" s="529">
        <v>2</v>
      </c>
      <c r="B2132" s="530"/>
      <c r="C2132" s="26" t="s">
        <v>12</v>
      </c>
      <c r="D2132" s="31">
        <f t="shared" ref="D2132" si="6241">SUM(D2128:D2131)</f>
        <v>329</v>
      </c>
      <c r="E2132" s="31">
        <f t="shared" ref="E2132:H2132" si="6242">SUM(E2128:E2131)</f>
        <v>165</v>
      </c>
      <c r="F2132" s="31">
        <f t="shared" si="6242"/>
        <v>1</v>
      </c>
      <c r="G2132" s="31">
        <f t="shared" si="6242"/>
        <v>494</v>
      </c>
      <c r="H2132" s="30">
        <f t="shared" si="6242"/>
        <v>0.5</v>
      </c>
      <c r="I2132" s="522">
        <f t="shared" ref="I2132" si="6243">IF(AND(G2132=N2132,G2132&gt;1),1,IF(G2132&gt;N2132,2,0))</f>
        <v>2</v>
      </c>
      <c r="J2132" s="2"/>
      <c r="K2132" s="529">
        <v>2</v>
      </c>
      <c r="L2132" s="530"/>
      <c r="M2132" s="26" t="s">
        <v>12</v>
      </c>
      <c r="N2132" s="31">
        <f t="shared" ref="N2132" si="6244">SUM(N2128:N2131)</f>
        <v>338</v>
      </c>
      <c r="O2132" s="31">
        <f t="shared" ref="O2132:R2132" si="6245">SUM(O2128:O2131)</f>
        <v>182</v>
      </c>
      <c r="P2132" s="31">
        <f t="shared" si="6245"/>
        <v>8</v>
      </c>
      <c r="Q2132" s="40">
        <f t="shared" si="6245"/>
        <v>520</v>
      </c>
      <c r="R2132" s="30">
        <f t="shared" si="6245"/>
        <v>3.5</v>
      </c>
      <c r="S2132" s="522">
        <f t="shared" ref="S2132" si="6246">IF(AND(Q2132=X2132,Q2132&gt;1),1,IF(Q2132&gt;X2132,2,0))</f>
        <v>2</v>
      </c>
      <c r="T2132" s="191"/>
    </row>
    <row r="2133" spans="1:24" ht="15.75" thickBot="1" x14ac:dyDescent="0.3">
      <c r="A2133" s="7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191"/>
    </row>
    <row r="2134" spans="1:24" ht="21" thickBot="1" x14ac:dyDescent="0.3">
      <c r="A2134" s="17"/>
      <c r="B2134" s="18"/>
      <c r="C2134" s="19" t="s">
        <v>15</v>
      </c>
      <c r="D2134" s="20">
        <f t="shared" ref="D2134:H2134" si="6247">D2127+D2132</f>
        <v>693</v>
      </c>
      <c r="E2134" s="21">
        <f t="shared" si="6247"/>
        <v>321</v>
      </c>
      <c r="F2134" s="21">
        <f t="shared" si="6247"/>
        <v>8</v>
      </c>
      <c r="G2134" s="22">
        <f t="shared" si="6247"/>
        <v>1014</v>
      </c>
      <c r="H2134" s="22">
        <f t="shared" si="6247"/>
        <v>4</v>
      </c>
      <c r="I2134" s="23">
        <f t="shared" ref="I2134" si="6248">I2126+I2131+J2134</f>
        <v>4</v>
      </c>
      <c r="J2134" s="206">
        <f t="shared" ref="J2134" si="6249">IF(AND(G2134=Q2134,G2134&gt;0.1),1,IF(G2134&gt;Q2134,2,0))</f>
        <v>2</v>
      </c>
      <c r="K2134" s="17"/>
      <c r="L2134" s="18"/>
      <c r="M2134" s="24" t="s">
        <v>15</v>
      </c>
      <c r="N2134" s="20">
        <f t="shared" ref="N2134:R2134" si="6250">N2127+N2132</f>
        <v>670</v>
      </c>
      <c r="O2134" s="21">
        <f t="shared" si="6250"/>
        <v>342</v>
      </c>
      <c r="P2134" s="21">
        <f t="shared" si="6250"/>
        <v>10</v>
      </c>
      <c r="Q2134" s="22">
        <f t="shared" si="6250"/>
        <v>1012</v>
      </c>
      <c r="R2134" s="22">
        <f t="shared" si="6250"/>
        <v>4</v>
      </c>
      <c r="S2134" s="25">
        <f t="shared" ref="S2134" si="6251">S2126+S2131+T2134</f>
        <v>2</v>
      </c>
      <c r="T2134" s="206">
        <f t="shared" ref="T2134" si="6252">IF(AND(Q2134=G2134,Q2134&gt;0.1),1,IF(Q2134&gt;G2134,2,0))</f>
        <v>0</v>
      </c>
    </row>
    <row r="2135" spans="1:24" ht="15.75" thickBot="1" x14ac:dyDescent="0.3">
      <c r="A2135" s="7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191"/>
    </row>
    <row r="2136" spans="1:24" ht="21" thickBot="1" x14ac:dyDescent="0.3">
      <c r="A2136" s="109" t="s">
        <v>19</v>
      </c>
      <c r="B2136" s="9" t="s">
        <v>16</v>
      </c>
      <c r="C2136" s="515"/>
      <c r="D2136" s="515"/>
      <c r="E2136" s="515"/>
      <c r="F2136" s="10"/>
      <c r="G2136" s="516" t="s">
        <v>17</v>
      </c>
      <c r="H2136" s="516"/>
      <c r="I2136" s="23">
        <f t="shared" ref="I2136" si="6253">IF(AND(I2134=S2134,I2134&gt;0.1),1,IF(I2134&gt;S2134,2,0))</f>
        <v>2</v>
      </c>
      <c r="J2136" s="12"/>
      <c r="K2136" s="14" t="s">
        <v>19</v>
      </c>
      <c r="L2136" s="9" t="s">
        <v>20</v>
      </c>
      <c r="M2136" s="515"/>
      <c r="N2136" s="515"/>
      <c r="O2136" s="515"/>
      <c r="P2136" s="10"/>
      <c r="Q2136" s="516" t="s">
        <v>17</v>
      </c>
      <c r="R2136" s="516"/>
      <c r="S2136" s="23">
        <f t="shared" ref="S2136" si="6254">IF(AND(S2134=I2134,S2134&gt;0.1),1,IF(S2134&gt;I2134,2,0))</f>
        <v>0</v>
      </c>
      <c r="T2136" s="191"/>
    </row>
    <row r="2138" spans="1:24" ht="15.75" thickBot="1" x14ac:dyDescent="0.3"/>
    <row r="2139" spans="1:24" ht="23.25" x14ac:dyDescent="0.35">
      <c r="A2139" s="6"/>
      <c r="B2139" s="523" t="s">
        <v>18</v>
      </c>
      <c r="C2139" s="523"/>
      <c r="D2139" s="524" t="s">
        <v>0</v>
      </c>
      <c r="E2139" s="524"/>
      <c r="F2139" s="524"/>
      <c r="G2139" s="524"/>
      <c r="H2139" s="524"/>
      <c r="I2139" s="524"/>
      <c r="J2139" s="94">
        <v>98</v>
      </c>
      <c r="K2139" s="190" t="s">
        <v>1</v>
      </c>
      <c r="L2139" s="525" t="s">
        <v>21</v>
      </c>
      <c r="M2139" s="525"/>
      <c r="N2139" s="525"/>
      <c r="O2139" s="526" t="s">
        <v>2</v>
      </c>
      <c r="P2139" s="526"/>
      <c r="Q2139" s="527">
        <v>43279</v>
      </c>
      <c r="R2139" s="528"/>
      <c r="S2139" s="528"/>
      <c r="T2139" s="191"/>
    </row>
    <row r="2140" spans="1:24" ht="24" thickBot="1" x14ac:dyDescent="0.3">
      <c r="A2140" s="7"/>
      <c r="B2140" s="16"/>
      <c r="C2140" s="16"/>
      <c r="D2140" s="15"/>
      <c r="E2140" s="15"/>
      <c r="F2140" s="15"/>
      <c r="G2140" s="15"/>
      <c r="H2140" s="15"/>
      <c r="I2140" s="15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191"/>
    </row>
    <row r="2141" spans="1:24" ht="18.75" thickBot="1" x14ac:dyDescent="0.3">
      <c r="A2141" s="1" t="s">
        <v>3</v>
      </c>
      <c r="B2141" s="535" t="s">
        <v>186</v>
      </c>
      <c r="C2141" s="535"/>
      <c r="D2141" s="535"/>
      <c r="E2141" s="535"/>
      <c r="F2141" s="535"/>
      <c r="G2141" s="535"/>
      <c r="H2141" s="535"/>
      <c r="I2141" s="536"/>
      <c r="J2141" s="537">
        <f t="shared" ref="J2141" si="6255">G2157-Q2157</f>
        <v>14</v>
      </c>
      <c r="K2141" s="11" t="s">
        <v>4</v>
      </c>
      <c r="L2141" s="535" t="s">
        <v>150</v>
      </c>
      <c r="M2141" s="535"/>
      <c r="N2141" s="535"/>
      <c r="O2141" s="535"/>
      <c r="P2141" s="535"/>
      <c r="Q2141" s="535"/>
      <c r="R2141" s="535"/>
      <c r="S2141" s="536"/>
      <c r="T2141" s="191"/>
    </row>
    <row r="2142" spans="1:24" ht="15.75" thickBot="1" x14ac:dyDescent="0.3">
      <c r="A2142" s="7"/>
      <c r="B2142" s="2"/>
      <c r="C2142" s="2"/>
      <c r="D2142" s="2"/>
      <c r="E2142" s="2"/>
      <c r="F2142" s="2"/>
      <c r="G2142" s="2"/>
      <c r="H2142" s="2"/>
      <c r="I2142" s="2"/>
      <c r="J2142" s="538"/>
      <c r="K2142" s="2"/>
      <c r="L2142" s="2"/>
      <c r="M2142" s="2"/>
      <c r="N2142" s="2"/>
      <c r="O2142" s="2"/>
      <c r="P2142" s="2"/>
      <c r="Q2142" s="2"/>
      <c r="R2142" s="2"/>
      <c r="S2142" s="2"/>
      <c r="T2142" s="191"/>
    </row>
    <row r="2143" spans="1:24" x14ac:dyDescent="0.25">
      <c r="A2143" s="540" t="s">
        <v>5</v>
      </c>
      <c r="B2143" s="541"/>
      <c r="C2143" s="542" t="s">
        <v>6</v>
      </c>
      <c r="D2143" s="544" t="s">
        <v>7</v>
      </c>
      <c r="E2143" s="545"/>
      <c r="F2143" s="545"/>
      <c r="G2143" s="546"/>
      <c r="H2143" s="544" t="s">
        <v>8</v>
      </c>
      <c r="I2143" s="546"/>
      <c r="J2143" s="538"/>
      <c r="K2143" s="540" t="s">
        <v>5</v>
      </c>
      <c r="L2143" s="541"/>
      <c r="M2143" s="542" t="s">
        <v>6</v>
      </c>
      <c r="N2143" s="544" t="s">
        <v>7</v>
      </c>
      <c r="O2143" s="545"/>
      <c r="P2143" s="545"/>
      <c r="Q2143" s="546"/>
      <c r="R2143" s="544" t="s">
        <v>8</v>
      </c>
      <c r="S2143" s="546"/>
      <c r="T2143" s="191"/>
    </row>
    <row r="2144" spans="1:24" ht="15.75" thickBot="1" x14ac:dyDescent="0.3">
      <c r="A2144" s="547"/>
      <c r="B2144" s="548"/>
      <c r="C2144" s="543"/>
      <c r="D2144" s="110" t="s">
        <v>9</v>
      </c>
      <c r="E2144" s="111" t="s">
        <v>10</v>
      </c>
      <c r="F2144" s="111" t="s">
        <v>11</v>
      </c>
      <c r="G2144" s="112" t="s">
        <v>12</v>
      </c>
      <c r="H2144" s="113" t="s">
        <v>13</v>
      </c>
      <c r="I2144" s="114" t="s">
        <v>14</v>
      </c>
      <c r="J2144" s="539"/>
      <c r="K2144" s="547"/>
      <c r="L2144" s="548"/>
      <c r="M2144" s="543"/>
      <c r="N2144" s="110" t="s">
        <v>9</v>
      </c>
      <c r="O2144" s="111" t="s">
        <v>10</v>
      </c>
      <c r="P2144" s="111" t="s">
        <v>11</v>
      </c>
      <c r="Q2144" s="112" t="s">
        <v>12</v>
      </c>
      <c r="R2144" s="113" t="s">
        <v>13</v>
      </c>
      <c r="S2144" s="114" t="s">
        <v>14</v>
      </c>
      <c r="T2144" s="191"/>
    </row>
    <row r="2145" spans="1:25" ht="15.75" thickBot="1" x14ac:dyDescent="0.3">
      <c r="A2145" s="7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191"/>
    </row>
    <row r="2146" spans="1:25" x14ac:dyDescent="0.25">
      <c r="A2146" s="531" t="s">
        <v>228</v>
      </c>
      <c r="B2146" s="532"/>
      <c r="C2146" s="3"/>
      <c r="D2146" s="193">
        <v>84</v>
      </c>
      <c r="E2146" s="194">
        <v>53</v>
      </c>
      <c r="F2146" s="194">
        <v>1</v>
      </c>
      <c r="G2146" s="32">
        <f t="shared" ref="G2146:G2149" si="6256">D2146+E2146</f>
        <v>137</v>
      </c>
      <c r="H2146" s="33">
        <f t="shared" ref="H2146:H2149" si="6257">IF(AND(G2146=Q2146,G2146&gt;1),0.5,IF(G2146&gt;Q2146,1,0))</f>
        <v>1</v>
      </c>
      <c r="I2146" s="8"/>
      <c r="J2146" s="2"/>
      <c r="K2146" s="531" t="s">
        <v>192</v>
      </c>
      <c r="L2146" s="532"/>
      <c r="M2146" s="3"/>
      <c r="N2146" s="193">
        <v>94</v>
      </c>
      <c r="O2146" s="194">
        <v>34</v>
      </c>
      <c r="P2146" s="194">
        <v>1</v>
      </c>
      <c r="Q2146" s="32">
        <f t="shared" ref="Q2146" si="6258">SUM(N2146:O2146)</f>
        <v>128</v>
      </c>
      <c r="R2146" s="33">
        <f t="shared" ref="R2146:R2149" si="6259">IF(AND(Q2146=G2146,Q2146&gt;1),0.5,IF(Q2146&gt;G2146,1,0))</f>
        <v>0</v>
      </c>
      <c r="S2146" s="8"/>
      <c r="U2146" s="195" t="s">
        <v>124</v>
      </c>
      <c r="V2146" s="195">
        <f t="shared" ref="V2146" si="6260">G2146</f>
        <v>137</v>
      </c>
      <c r="W2146" s="195">
        <f t="shared" ref="W2146" si="6261">G2147</f>
        <v>131</v>
      </c>
      <c r="X2146" s="195">
        <f t="shared" ref="X2146" si="6262">G2148</f>
        <v>131</v>
      </c>
      <c r="Y2146" s="195">
        <f t="shared" ref="Y2146" si="6263">G2149</f>
        <v>109</v>
      </c>
    </row>
    <row r="2147" spans="1:25" x14ac:dyDescent="0.25">
      <c r="A2147" s="533"/>
      <c r="B2147" s="534"/>
      <c r="C2147" s="4"/>
      <c r="D2147" s="196">
        <v>86</v>
      </c>
      <c r="E2147" s="197">
        <v>45</v>
      </c>
      <c r="F2147" s="197">
        <v>0</v>
      </c>
      <c r="G2147" s="34">
        <f t="shared" si="6256"/>
        <v>131</v>
      </c>
      <c r="H2147" s="35">
        <f t="shared" si="6257"/>
        <v>1</v>
      </c>
      <c r="I2147" s="8"/>
      <c r="J2147" s="2"/>
      <c r="K2147" s="533"/>
      <c r="L2147" s="534"/>
      <c r="M2147" s="4"/>
      <c r="N2147" s="196">
        <v>77</v>
      </c>
      <c r="O2147" s="197">
        <v>44</v>
      </c>
      <c r="P2147" s="197">
        <v>2</v>
      </c>
      <c r="Q2147" s="34">
        <f t="shared" ref="Q2147:Q2149" si="6264">SUM(N2147:O2147)</f>
        <v>121</v>
      </c>
      <c r="R2147" s="35">
        <f t="shared" si="6259"/>
        <v>0</v>
      </c>
      <c r="S2147" s="8"/>
      <c r="U2147" s="195" t="s">
        <v>125</v>
      </c>
      <c r="V2147" s="195">
        <f t="shared" ref="V2147" si="6265">G2151</f>
        <v>121</v>
      </c>
      <c r="W2147" s="195">
        <f t="shared" ref="W2147" si="6266">G2152</f>
        <v>128</v>
      </c>
      <c r="X2147" s="195">
        <f t="shared" ref="X2147" si="6267">G2153</f>
        <v>129</v>
      </c>
      <c r="Y2147" s="195">
        <f t="shared" ref="Y2147" si="6268">G2154</f>
        <v>134</v>
      </c>
    </row>
    <row r="2148" spans="1:25" ht="15.75" thickBot="1" x14ac:dyDescent="0.3">
      <c r="A2148" s="517" t="s">
        <v>229</v>
      </c>
      <c r="B2148" s="518"/>
      <c r="C2148" s="4"/>
      <c r="D2148" s="196">
        <v>86</v>
      </c>
      <c r="E2148" s="197">
        <v>45</v>
      </c>
      <c r="F2148" s="197">
        <v>1</v>
      </c>
      <c r="G2148" s="34">
        <f t="shared" si="6256"/>
        <v>131</v>
      </c>
      <c r="H2148" s="35">
        <f t="shared" si="6257"/>
        <v>1</v>
      </c>
      <c r="I2148" s="13">
        <f t="shared" ref="I2148" si="6269">H2150*1000+G2150</f>
        <v>4008</v>
      </c>
      <c r="J2148" s="2"/>
      <c r="K2148" s="517" t="s">
        <v>193</v>
      </c>
      <c r="L2148" s="518"/>
      <c r="M2148" s="4"/>
      <c r="N2148" s="196">
        <v>92</v>
      </c>
      <c r="O2148" s="197">
        <v>33</v>
      </c>
      <c r="P2148" s="197">
        <v>2</v>
      </c>
      <c r="Q2148" s="34">
        <f t="shared" si="6264"/>
        <v>125</v>
      </c>
      <c r="R2148" s="35">
        <f t="shared" si="6259"/>
        <v>0</v>
      </c>
      <c r="S2148" s="13">
        <f t="shared" ref="S2148" si="6270">R2150*1000+Q2150</f>
        <v>983</v>
      </c>
      <c r="T2148" s="191"/>
      <c r="U2148" s="195" t="s">
        <v>126</v>
      </c>
      <c r="V2148" s="195">
        <f t="shared" ref="V2148" si="6271">Q2146</f>
        <v>128</v>
      </c>
      <c r="W2148" s="195">
        <f t="shared" ref="W2148" si="6272">Q2147</f>
        <v>121</v>
      </c>
      <c r="X2148" s="195">
        <f t="shared" ref="X2148" si="6273">Q2148</f>
        <v>125</v>
      </c>
      <c r="Y2148" s="195">
        <f t="shared" ref="Y2148" si="6274">Q2149</f>
        <v>109</v>
      </c>
    </row>
    <row r="2149" spans="1:25" x14ac:dyDescent="0.25">
      <c r="A2149" s="519"/>
      <c r="B2149" s="520"/>
      <c r="C2149" s="5"/>
      <c r="D2149" s="198">
        <v>73</v>
      </c>
      <c r="E2149" s="199">
        <v>36</v>
      </c>
      <c r="F2149" s="199">
        <v>2</v>
      </c>
      <c r="G2149" s="36">
        <f t="shared" si="6256"/>
        <v>109</v>
      </c>
      <c r="H2149" s="35">
        <f t="shared" si="6257"/>
        <v>0.5</v>
      </c>
      <c r="I2149" s="521">
        <f t="shared" ref="I2149" si="6275">IF(AND(I2148=S2148,I2148&gt;0.1),1,IF(I2148&gt;S2148,2,0))</f>
        <v>2</v>
      </c>
      <c r="J2149" s="2"/>
      <c r="K2149" s="519"/>
      <c r="L2149" s="520"/>
      <c r="M2149" s="5"/>
      <c r="N2149" s="198">
        <v>82</v>
      </c>
      <c r="O2149" s="199">
        <v>27</v>
      </c>
      <c r="P2149" s="199">
        <v>3</v>
      </c>
      <c r="Q2149" s="34">
        <f t="shared" si="6264"/>
        <v>109</v>
      </c>
      <c r="R2149" s="39">
        <f t="shared" si="6259"/>
        <v>0.5</v>
      </c>
      <c r="S2149" s="521">
        <f t="shared" ref="S2149" si="6276">IF(AND(S2148=I2148,S2148&gt;0.1),1,IF(S2148&gt;I2148,2,0))</f>
        <v>0</v>
      </c>
      <c r="T2149" s="191"/>
      <c r="U2149" s="195" t="s">
        <v>127</v>
      </c>
      <c r="V2149" s="195">
        <f t="shared" ref="V2149" si="6277">Q2151</f>
        <v>122</v>
      </c>
      <c r="W2149" s="195">
        <f t="shared" ref="W2149" si="6278">Q2152</f>
        <v>136</v>
      </c>
      <c r="X2149" s="195">
        <f t="shared" ref="X2149" si="6279">Q2153</f>
        <v>137</v>
      </c>
      <c r="Y2149" s="195">
        <f t="shared" ref="Y2149" si="6280">Q2154</f>
        <v>128</v>
      </c>
    </row>
    <row r="2150" spans="1:25" ht="16.5" thickBot="1" x14ac:dyDescent="0.3">
      <c r="A2150" s="529">
        <v>1</v>
      </c>
      <c r="B2150" s="530"/>
      <c r="C2150" s="26" t="s">
        <v>12</v>
      </c>
      <c r="D2150" s="27">
        <f t="shared" ref="D2150" si="6281">D2146+D2147+D2148+D2149</f>
        <v>329</v>
      </c>
      <c r="E2150" s="28">
        <f t="shared" ref="E2150:H2150" si="6282">SUM(E2146:E2149)</f>
        <v>179</v>
      </c>
      <c r="F2150" s="28">
        <f t="shared" si="6282"/>
        <v>4</v>
      </c>
      <c r="G2150" s="29">
        <f t="shared" si="6282"/>
        <v>508</v>
      </c>
      <c r="H2150" s="30">
        <f t="shared" si="6282"/>
        <v>3.5</v>
      </c>
      <c r="I2150" s="522">
        <f t="shared" ref="I2150" si="6283">IF(AND(G2150=N2150,G2150&gt;1),1,IF(G2150&gt;N2150,2,0))</f>
        <v>2</v>
      </c>
      <c r="J2150" s="2"/>
      <c r="K2150" s="529">
        <v>1</v>
      </c>
      <c r="L2150" s="530"/>
      <c r="M2150" s="26" t="s">
        <v>12</v>
      </c>
      <c r="N2150" s="31">
        <f t="shared" ref="N2150" si="6284">SUM(N2146:N2149)</f>
        <v>345</v>
      </c>
      <c r="O2150" s="31">
        <f t="shared" ref="O2150:R2150" si="6285">SUM(O2146:O2149)</f>
        <v>138</v>
      </c>
      <c r="P2150" s="31">
        <f t="shared" si="6285"/>
        <v>8</v>
      </c>
      <c r="Q2150" s="31">
        <f t="shared" si="6285"/>
        <v>483</v>
      </c>
      <c r="R2150" s="30">
        <f t="shared" si="6285"/>
        <v>0.5</v>
      </c>
      <c r="S2150" s="522">
        <f t="shared" ref="S2150" si="6286">IF(AND(Q2150=J2150,Q2150&gt;1),1,IF(Q2150&gt;J2150,2,0))</f>
        <v>2</v>
      </c>
      <c r="T2150" s="191"/>
    </row>
    <row r="2151" spans="1:25" x14ac:dyDescent="0.25">
      <c r="A2151" s="531" t="s">
        <v>228</v>
      </c>
      <c r="B2151" s="532"/>
      <c r="C2151" s="3"/>
      <c r="D2151" s="193">
        <v>95</v>
      </c>
      <c r="E2151" s="194">
        <v>26</v>
      </c>
      <c r="F2151" s="194">
        <v>2</v>
      </c>
      <c r="G2151" s="37">
        <f t="shared" ref="G2151" si="6287">SUM(D2151:E2151)</f>
        <v>121</v>
      </c>
      <c r="H2151" s="33">
        <f t="shared" ref="H2151:H2154" si="6288">IF(AND(G2151=Q2151,G2151&gt;1),0.5,IF(G2151&gt;Q2151,1,0))</f>
        <v>0</v>
      </c>
      <c r="I2151" s="8"/>
      <c r="J2151" s="2"/>
      <c r="K2151" s="531" t="s">
        <v>194</v>
      </c>
      <c r="L2151" s="532"/>
      <c r="M2151" s="3"/>
      <c r="N2151" s="193">
        <v>96</v>
      </c>
      <c r="O2151" s="194">
        <v>26</v>
      </c>
      <c r="P2151" s="194">
        <v>2</v>
      </c>
      <c r="Q2151" s="32">
        <f t="shared" ref="Q2151:Q2154" si="6289">N2151+O2151</f>
        <v>122</v>
      </c>
      <c r="R2151" s="33">
        <f t="shared" ref="R2151:R2154" si="6290">IF(AND(Q2151=G2151,Q2151&gt;1),0.5,IF(Q2151&gt;G2151,1,0))</f>
        <v>1</v>
      </c>
      <c r="S2151" s="8"/>
      <c r="T2151" s="191"/>
      <c r="U2151" s="200" t="s">
        <v>92</v>
      </c>
      <c r="V2151" s="201" t="s">
        <v>93</v>
      </c>
      <c r="W2151" s="200" t="s">
        <v>93</v>
      </c>
      <c r="X2151" s="201" t="s">
        <v>92</v>
      </c>
    </row>
    <row r="2152" spans="1:25" x14ac:dyDescent="0.25">
      <c r="A2152" s="533"/>
      <c r="B2152" s="534"/>
      <c r="C2152" s="4"/>
      <c r="D2152" s="196">
        <v>88</v>
      </c>
      <c r="E2152" s="197">
        <v>40</v>
      </c>
      <c r="F2152" s="197">
        <v>0</v>
      </c>
      <c r="G2152" s="34">
        <f t="shared" ref="G2152:G2154" si="6291">SUM(D2152:E2152)</f>
        <v>128</v>
      </c>
      <c r="H2152" s="35">
        <f t="shared" si="6288"/>
        <v>0</v>
      </c>
      <c r="I2152" s="8"/>
      <c r="J2152" s="2"/>
      <c r="K2152" s="533"/>
      <c r="L2152" s="534"/>
      <c r="M2152" s="4"/>
      <c r="N2152" s="196">
        <v>94</v>
      </c>
      <c r="O2152" s="197">
        <v>42</v>
      </c>
      <c r="P2152" s="197">
        <v>0</v>
      </c>
      <c r="Q2152" s="34">
        <f t="shared" si="6289"/>
        <v>136</v>
      </c>
      <c r="R2152" s="35">
        <f t="shared" si="6290"/>
        <v>1</v>
      </c>
      <c r="S2152" s="8"/>
      <c r="T2152" s="191"/>
      <c r="U2152" s="202">
        <f t="shared" ref="U2152" si="6292">I2157</f>
        <v>4</v>
      </c>
      <c r="V2152" s="203">
        <f t="shared" ref="V2152" si="6293">S2157</f>
        <v>2</v>
      </c>
      <c r="W2152" s="202">
        <f t="shared" ref="W2152" si="6294">S2157</f>
        <v>2</v>
      </c>
      <c r="X2152" s="203">
        <f t="shared" ref="X2152" si="6295">I2157</f>
        <v>4</v>
      </c>
    </row>
    <row r="2153" spans="1:25" ht="15.75" thickBot="1" x14ac:dyDescent="0.3">
      <c r="A2153" s="517" t="s">
        <v>255</v>
      </c>
      <c r="B2153" s="518"/>
      <c r="C2153" s="4"/>
      <c r="D2153" s="196">
        <v>94</v>
      </c>
      <c r="E2153" s="197">
        <v>35</v>
      </c>
      <c r="F2153" s="197">
        <v>1</v>
      </c>
      <c r="G2153" s="34">
        <f t="shared" si="6291"/>
        <v>129</v>
      </c>
      <c r="H2153" s="35">
        <f t="shared" si="6288"/>
        <v>0</v>
      </c>
      <c r="I2153" s="13">
        <f t="shared" ref="I2153" si="6296">H2155*1000+G2155</f>
        <v>1512</v>
      </c>
      <c r="J2153" s="2"/>
      <c r="K2153" s="517" t="s">
        <v>195</v>
      </c>
      <c r="L2153" s="518"/>
      <c r="M2153" s="4"/>
      <c r="N2153" s="196">
        <v>85</v>
      </c>
      <c r="O2153" s="197">
        <v>52</v>
      </c>
      <c r="P2153" s="197">
        <v>2</v>
      </c>
      <c r="Q2153" s="34">
        <f t="shared" si="6289"/>
        <v>137</v>
      </c>
      <c r="R2153" s="35">
        <f t="shared" si="6290"/>
        <v>1</v>
      </c>
      <c r="S2153" s="13">
        <f t="shared" ref="S2153" si="6297">R2155*1000+Q2155</f>
        <v>3523</v>
      </c>
      <c r="T2153" s="191"/>
      <c r="U2153" s="202">
        <f t="shared" ref="U2153" si="6298">H2157</f>
        <v>4.5</v>
      </c>
      <c r="V2153" s="203">
        <f t="shared" ref="V2153" si="6299">R2157</f>
        <v>3.5</v>
      </c>
      <c r="W2153" s="202">
        <f t="shared" ref="W2153" si="6300">R2157</f>
        <v>3.5</v>
      </c>
      <c r="X2153" s="203">
        <f t="shared" ref="X2153" si="6301">H2157</f>
        <v>4.5</v>
      </c>
    </row>
    <row r="2154" spans="1:25" x14ac:dyDescent="0.25">
      <c r="A2154" s="519"/>
      <c r="B2154" s="520"/>
      <c r="C2154" s="5"/>
      <c r="D2154" s="198">
        <v>102</v>
      </c>
      <c r="E2154" s="199">
        <v>32</v>
      </c>
      <c r="F2154" s="199">
        <v>1</v>
      </c>
      <c r="G2154" s="38">
        <f t="shared" si="6291"/>
        <v>134</v>
      </c>
      <c r="H2154" s="35">
        <f t="shared" si="6288"/>
        <v>1</v>
      </c>
      <c r="I2154" s="521">
        <f t="shared" ref="I2154" si="6302">IF(AND(I2153=S2153,I2153&gt;0.1),1,IF(I2153&gt;S2153,2,0))</f>
        <v>0</v>
      </c>
      <c r="J2154" s="2"/>
      <c r="K2154" s="519"/>
      <c r="L2154" s="520"/>
      <c r="M2154" s="5"/>
      <c r="N2154" s="198">
        <v>89</v>
      </c>
      <c r="O2154" s="199">
        <v>39</v>
      </c>
      <c r="P2154" s="199">
        <v>1</v>
      </c>
      <c r="Q2154" s="34">
        <f t="shared" si="6289"/>
        <v>128</v>
      </c>
      <c r="R2154" s="39">
        <f t="shared" si="6290"/>
        <v>0</v>
      </c>
      <c r="S2154" s="521">
        <f t="shared" ref="S2154" si="6303">IF(AND(S2153=I2153,S2153&gt;0.1),1,IF(S2153&gt;I2153,2,0))</f>
        <v>2</v>
      </c>
      <c r="T2154" s="191"/>
      <c r="U2154" s="204">
        <f t="shared" ref="U2154" si="6304">G2157</f>
        <v>1020</v>
      </c>
      <c r="V2154" s="205">
        <f t="shared" ref="V2154" si="6305">Q2157</f>
        <v>1006</v>
      </c>
      <c r="W2154" s="204">
        <f t="shared" ref="W2154" si="6306">Q2157</f>
        <v>1006</v>
      </c>
      <c r="X2154" s="205">
        <f t="shared" ref="X2154" si="6307">G2157</f>
        <v>1020</v>
      </c>
    </row>
    <row r="2155" spans="1:25" ht="16.5" thickBot="1" x14ac:dyDescent="0.3">
      <c r="A2155" s="529">
        <v>2</v>
      </c>
      <c r="B2155" s="530"/>
      <c r="C2155" s="26" t="s">
        <v>12</v>
      </c>
      <c r="D2155" s="31">
        <f t="shared" ref="D2155" si="6308">SUM(D2151:D2154)</f>
        <v>379</v>
      </c>
      <c r="E2155" s="31">
        <f t="shared" ref="E2155:H2155" si="6309">SUM(E2151:E2154)</f>
        <v>133</v>
      </c>
      <c r="F2155" s="31">
        <f t="shared" si="6309"/>
        <v>4</v>
      </c>
      <c r="G2155" s="31">
        <f t="shared" si="6309"/>
        <v>512</v>
      </c>
      <c r="H2155" s="30">
        <f t="shared" si="6309"/>
        <v>1</v>
      </c>
      <c r="I2155" s="522">
        <f t="shared" ref="I2155" si="6310">IF(AND(G2155=N2155,G2155&gt;1),1,IF(G2155&gt;N2155,2,0))</f>
        <v>2</v>
      </c>
      <c r="J2155" s="2"/>
      <c r="K2155" s="529">
        <v>2</v>
      </c>
      <c r="L2155" s="530"/>
      <c r="M2155" s="26" t="s">
        <v>12</v>
      </c>
      <c r="N2155" s="31">
        <f t="shared" ref="N2155" si="6311">SUM(N2151:N2154)</f>
        <v>364</v>
      </c>
      <c r="O2155" s="31">
        <f t="shared" ref="O2155:R2155" si="6312">SUM(O2151:O2154)</f>
        <v>159</v>
      </c>
      <c r="P2155" s="31">
        <f t="shared" si="6312"/>
        <v>5</v>
      </c>
      <c r="Q2155" s="40">
        <f t="shared" si="6312"/>
        <v>523</v>
      </c>
      <c r="R2155" s="30">
        <f t="shared" si="6312"/>
        <v>3</v>
      </c>
      <c r="S2155" s="522">
        <f t="shared" ref="S2155" si="6313">IF(AND(Q2155=X2155,Q2155&gt;1),1,IF(Q2155&gt;X2155,2,0))</f>
        <v>2</v>
      </c>
      <c r="T2155" s="191"/>
    </row>
    <row r="2156" spans="1:25" ht="15.75" thickBot="1" x14ac:dyDescent="0.3">
      <c r="A2156" s="7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191"/>
    </row>
    <row r="2157" spans="1:25" ht="21" thickBot="1" x14ac:dyDescent="0.3">
      <c r="A2157" s="17"/>
      <c r="B2157" s="18"/>
      <c r="C2157" s="19" t="s">
        <v>15</v>
      </c>
      <c r="D2157" s="20">
        <f t="shared" ref="D2157:H2157" si="6314">D2150+D2155</f>
        <v>708</v>
      </c>
      <c r="E2157" s="21">
        <f t="shared" si="6314"/>
        <v>312</v>
      </c>
      <c r="F2157" s="21">
        <f t="shared" si="6314"/>
        <v>8</v>
      </c>
      <c r="G2157" s="22">
        <f t="shared" si="6314"/>
        <v>1020</v>
      </c>
      <c r="H2157" s="22">
        <f t="shared" si="6314"/>
        <v>4.5</v>
      </c>
      <c r="I2157" s="23">
        <f t="shared" ref="I2157" si="6315">I2149+I2154+J2157</f>
        <v>4</v>
      </c>
      <c r="J2157" s="206">
        <f t="shared" ref="J2157" si="6316">IF(AND(G2157=Q2157,G2157&gt;0.1),1,IF(G2157&gt;Q2157,2,0))</f>
        <v>2</v>
      </c>
      <c r="K2157" s="17"/>
      <c r="L2157" s="18"/>
      <c r="M2157" s="24" t="s">
        <v>15</v>
      </c>
      <c r="N2157" s="20">
        <f t="shared" ref="N2157:R2157" si="6317">N2150+N2155</f>
        <v>709</v>
      </c>
      <c r="O2157" s="21">
        <f t="shared" si="6317"/>
        <v>297</v>
      </c>
      <c r="P2157" s="21">
        <f t="shared" si="6317"/>
        <v>13</v>
      </c>
      <c r="Q2157" s="22">
        <f t="shared" si="6317"/>
        <v>1006</v>
      </c>
      <c r="R2157" s="22">
        <f t="shared" si="6317"/>
        <v>3.5</v>
      </c>
      <c r="S2157" s="25">
        <f t="shared" ref="S2157" si="6318">S2149+S2154+T2157</f>
        <v>2</v>
      </c>
      <c r="T2157" s="206">
        <f t="shared" ref="T2157" si="6319">IF(AND(Q2157=G2157,Q2157&gt;0.1),1,IF(Q2157&gt;G2157,2,0))</f>
        <v>0</v>
      </c>
    </row>
    <row r="2158" spans="1:25" ht="15.75" thickBot="1" x14ac:dyDescent="0.3">
      <c r="A2158" s="7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191"/>
    </row>
    <row r="2159" spans="1:25" ht="21" thickBot="1" x14ac:dyDescent="0.3">
      <c r="A2159" s="109" t="s">
        <v>19</v>
      </c>
      <c r="B2159" s="9" t="s">
        <v>16</v>
      </c>
      <c r="C2159" s="515"/>
      <c r="D2159" s="515"/>
      <c r="E2159" s="515"/>
      <c r="F2159" s="10"/>
      <c r="G2159" s="516" t="s">
        <v>17</v>
      </c>
      <c r="H2159" s="516"/>
      <c r="I2159" s="23">
        <f t="shared" ref="I2159" si="6320">IF(AND(I2157=S2157,I2157&gt;0.1),1,IF(I2157&gt;S2157,2,0))</f>
        <v>2</v>
      </c>
      <c r="J2159" s="12"/>
      <c r="K2159" s="14" t="s">
        <v>19</v>
      </c>
      <c r="L2159" s="9" t="s">
        <v>20</v>
      </c>
      <c r="M2159" s="515"/>
      <c r="N2159" s="515"/>
      <c r="O2159" s="515"/>
      <c r="P2159" s="10"/>
      <c r="Q2159" s="516" t="s">
        <v>17</v>
      </c>
      <c r="R2159" s="516"/>
      <c r="S2159" s="23">
        <f t="shared" ref="S2159" si="6321">IF(AND(S2157=I2157,S2157&gt;0.1),1,IF(S2157&gt;I2157,2,0))</f>
        <v>0</v>
      </c>
      <c r="T2159" s="191"/>
    </row>
    <row r="2160" spans="1:25" ht="23.25" x14ac:dyDescent="0.35">
      <c r="A2160" s="6"/>
      <c r="B2160" s="523" t="s">
        <v>18</v>
      </c>
      <c r="C2160" s="523"/>
      <c r="D2160" s="524" t="s">
        <v>0</v>
      </c>
      <c r="E2160" s="524"/>
      <c r="F2160" s="524"/>
      <c r="G2160" s="524"/>
      <c r="H2160" s="524"/>
      <c r="I2160" s="524"/>
      <c r="J2160" s="94">
        <v>99</v>
      </c>
      <c r="K2160" s="190" t="s">
        <v>1</v>
      </c>
      <c r="L2160" s="525" t="s">
        <v>21</v>
      </c>
      <c r="M2160" s="525"/>
      <c r="N2160" s="525"/>
      <c r="O2160" s="526" t="s">
        <v>2</v>
      </c>
      <c r="P2160" s="526"/>
      <c r="Q2160" s="527"/>
      <c r="R2160" s="528"/>
      <c r="S2160" s="528"/>
      <c r="T2160" s="191"/>
    </row>
    <row r="2161" spans="1:25" ht="24" thickBot="1" x14ac:dyDescent="0.3">
      <c r="A2161" s="7"/>
      <c r="B2161" s="16"/>
      <c r="C2161" s="16"/>
      <c r="D2161" s="15"/>
      <c r="E2161" s="15"/>
      <c r="F2161" s="15"/>
      <c r="G2161" s="15"/>
      <c r="H2161" s="15"/>
      <c r="I2161" s="15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191"/>
    </row>
    <row r="2162" spans="1:25" ht="18.75" thickBot="1" x14ac:dyDescent="0.3">
      <c r="A2162" s="1" t="s">
        <v>3</v>
      </c>
      <c r="B2162" s="535" t="s">
        <v>108</v>
      </c>
      <c r="C2162" s="535"/>
      <c r="D2162" s="535"/>
      <c r="E2162" s="535"/>
      <c r="F2162" s="535"/>
      <c r="G2162" s="535"/>
      <c r="H2162" s="535"/>
      <c r="I2162" s="536"/>
      <c r="J2162" s="537">
        <f t="shared" ref="J2162" si="6322">G2178-Q2178</f>
        <v>38</v>
      </c>
      <c r="K2162" s="11" t="s">
        <v>4</v>
      </c>
      <c r="L2162" s="535" t="s">
        <v>153</v>
      </c>
      <c r="M2162" s="535"/>
      <c r="N2162" s="535"/>
      <c r="O2162" s="535"/>
      <c r="P2162" s="535"/>
      <c r="Q2162" s="535"/>
      <c r="R2162" s="535"/>
      <c r="S2162" s="536"/>
      <c r="T2162" s="191"/>
    </row>
    <row r="2163" spans="1:25" ht="15.75" thickBot="1" x14ac:dyDescent="0.3">
      <c r="A2163" s="7"/>
      <c r="B2163" s="2"/>
      <c r="C2163" s="2"/>
      <c r="D2163" s="2"/>
      <c r="E2163" s="2"/>
      <c r="F2163" s="2"/>
      <c r="G2163" s="2"/>
      <c r="H2163" s="2"/>
      <c r="I2163" s="2"/>
      <c r="J2163" s="538"/>
      <c r="K2163" s="2"/>
      <c r="L2163" s="2"/>
      <c r="M2163" s="2"/>
      <c r="N2163" s="2"/>
      <c r="O2163" s="2"/>
      <c r="P2163" s="2"/>
      <c r="Q2163" s="2"/>
      <c r="R2163" s="2"/>
      <c r="S2163" s="2"/>
      <c r="T2163" s="191"/>
    </row>
    <row r="2164" spans="1:25" x14ac:dyDescent="0.25">
      <c r="A2164" s="540" t="s">
        <v>5</v>
      </c>
      <c r="B2164" s="541"/>
      <c r="C2164" s="542" t="s">
        <v>6</v>
      </c>
      <c r="D2164" s="544" t="s">
        <v>7</v>
      </c>
      <c r="E2164" s="545"/>
      <c r="F2164" s="545"/>
      <c r="G2164" s="546"/>
      <c r="H2164" s="544" t="s">
        <v>8</v>
      </c>
      <c r="I2164" s="546"/>
      <c r="J2164" s="538"/>
      <c r="K2164" s="540" t="s">
        <v>5</v>
      </c>
      <c r="L2164" s="541"/>
      <c r="M2164" s="542" t="s">
        <v>6</v>
      </c>
      <c r="N2164" s="544" t="s">
        <v>7</v>
      </c>
      <c r="O2164" s="545"/>
      <c r="P2164" s="545"/>
      <c r="Q2164" s="546"/>
      <c r="R2164" s="544" t="s">
        <v>8</v>
      </c>
      <c r="S2164" s="546"/>
      <c r="T2164" s="191"/>
    </row>
    <row r="2165" spans="1:25" ht="15.75" thickBot="1" x14ac:dyDescent="0.3">
      <c r="A2165" s="547"/>
      <c r="B2165" s="548"/>
      <c r="C2165" s="543"/>
      <c r="D2165" s="110" t="s">
        <v>9</v>
      </c>
      <c r="E2165" s="111" t="s">
        <v>10</v>
      </c>
      <c r="F2165" s="111" t="s">
        <v>11</v>
      </c>
      <c r="G2165" s="112" t="s">
        <v>12</v>
      </c>
      <c r="H2165" s="113" t="s">
        <v>13</v>
      </c>
      <c r="I2165" s="114" t="s">
        <v>14</v>
      </c>
      <c r="J2165" s="539"/>
      <c r="K2165" s="547"/>
      <c r="L2165" s="548"/>
      <c r="M2165" s="543"/>
      <c r="N2165" s="110" t="s">
        <v>9</v>
      </c>
      <c r="O2165" s="111" t="s">
        <v>10</v>
      </c>
      <c r="P2165" s="111" t="s">
        <v>11</v>
      </c>
      <c r="Q2165" s="112" t="s">
        <v>12</v>
      </c>
      <c r="R2165" s="113" t="s">
        <v>13</v>
      </c>
      <c r="S2165" s="114" t="s">
        <v>14</v>
      </c>
      <c r="T2165" s="191"/>
    </row>
    <row r="2166" spans="1:25" ht="15.75" thickBot="1" x14ac:dyDescent="0.3">
      <c r="A2166" s="7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191"/>
    </row>
    <row r="2167" spans="1:25" x14ac:dyDescent="0.25">
      <c r="A2167" s="531" t="s">
        <v>188</v>
      </c>
      <c r="B2167" s="532"/>
      <c r="C2167" s="3">
        <v>1</v>
      </c>
      <c r="D2167" s="193">
        <v>78</v>
      </c>
      <c r="E2167" s="194">
        <v>26</v>
      </c>
      <c r="F2167" s="194">
        <v>5</v>
      </c>
      <c r="G2167" s="32">
        <f t="shared" ref="G2167:G2170" si="6323">D2167+E2167</f>
        <v>104</v>
      </c>
      <c r="H2167" s="33">
        <f t="shared" ref="H2167:H2170" si="6324">IF(AND(G2167=Q2167,G2167&gt;1),0.5,IF(G2167&gt;Q2167,1,0))</f>
        <v>0</v>
      </c>
      <c r="I2167" s="8"/>
      <c r="J2167" s="2"/>
      <c r="K2167" s="531" t="s">
        <v>226</v>
      </c>
      <c r="L2167" s="532"/>
      <c r="M2167" s="3">
        <v>1</v>
      </c>
      <c r="N2167" s="193">
        <v>81</v>
      </c>
      <c r="O2167" s="194">
        <v>34</v>
      </c>
      <c r="P2167" s="194">
        <v>4</v>
      </c>
      <c r="Q2167" s="32">
        <f t="shared" ref="Q2167" si="6325">SUM(N2167:O2167)</f>
        <v>115</v>
      </c>
      <c r="R2167" s="33">
        <f t="shared" ref="R2167:R2170" si="6326">IF(AND(Q2167=G2167,Q2167&gt;1),0.5,IF(Q2167&gt;G2167,1,0))</f>
        <v>1</v>
      </c>
      <c r="S2167" s="8"/>
      <c r="U2167" s="195" t="s">
        <v>124</v>
      </c>
      <c r="V2167" s="195">
        <f t="shared" ref="V2167" si="6327">G2167</f>
        <v>104</v>
      </c>
      <c r="W2167" s="195">
        <f t="shared" ref="W2167" si="6328">G2168</f>
        <v>136</v>
      </c>
      <c r="X2167" s="195">
        <f t="shared" ref="X2167" si="6329">G2169</f>
        <v>113</v>
      </c>
      <c r="Y2167" s="195">
        <f t="shared" ref="Y2167" si="6330">G2170</f>
        <v>146</v>
      </c>
    </row>
    <row r="2168" spans="1:25" x14ac:dyDescent="0.25">
      <c r="A2168" s="533"/>
      <c r="B2168" s="534"/>
      <c r="C2168" s="4">
        <v>2</v>
      </c>
      <c r="D2168" s="196">
        <v>91</v>
      </c>
      <c r="E2168" s="197">
        <v>45</v>
      </c>
      <c r="F2168" s="197">
        <v>0</v>
      </c>
      <c r="G2168" s="34">
        <f t="shared" si="6323"/>
        <v>136</v>
      </c>
      <c r="H2168" s="35">
        <f t="shared" si="6324"/>
        <v>1</v>
      </c>
      <c r="I2168" s="8"/>
      <c r="J2168" s="2"/>
      <c r="K2168" s="533"/>
      <c r="L2168" s="534"/>
      <c r="M2168" s="4">
        <v>2</v>
      </c>
      <c r="N2168" s="196">
        <v>87</v>
      </c>
      <c r="O2168" s="197">
        <v>34</v>
      </c>
      <c r="P2168" s="197">
        <v>1</v>
      </c>
      <c r="Q2168" s="34">
        <f t="shared" ref="Q2168:Q2170" si="6331">SUM(N2168:O2168)</f>
        <v>121</v>
      </c>
      <c r="R2168" s="35">
        <f t="shared" si="6326"/>
        <v>0</v>
      </c>
      <c r="S2168" s="8"/>
      <c r="U2168" s="195" t="s">
        <v>125</v>
      </c>
      <c r="V2168" s="195">
        <f t="shared" ref="V2168" si="6332">G2172</f>
        <v>135</v>
      </c>
      <c r="W2168" s="195">
        <f t="shared" ref="W2168" si="6333">G2173</f>
        <v>138</v>
      </c>
      <c r="X2168" s="195">
        <f t="shared" ref="X2168" si="6334">G2174</f>
        <v>131</v>
      </c>
      <c r="Y2168" s="195">
        <f t="shared" ref="Y2168" si="6335">G2175</f>
        <v>122</v>
      </c>
    </row>
    <row r="2169" spans="1:25" ht="15.75" thickBot="1" x14ac:dyDescent="0.3">
      <c r="A2169" s="517" t="s">
        <v>189</v>
      </c>
      <c r="B2169" s="518"/>
      <c r="C2169" s="4">
        <v>3</v>
      </c>
      <c r="D2169" s="196">
        <v>86</v>
      </c>
      <c r="E2169" s="197">
        <v>27</v>
      </c>
      <c r="F2169" s="197">
        <v>5</v>
      </c>
      <c r="G2169" s="34">
        <f t="shared" si="6323"/>
        <v>113</v>
      </c>
      <c r="H2169" s="35">
        <f t="shared" si="6324"/>
        <v>0</v>
      </c>
      <c r="I2169" s="13">
        <f t="shared" ref="I2169" si="6336">H2171*1000+G2171</f>
        <v>2499</v>
      </c>
      <c r="J2169" s="2"/>
      <c r="K2169" s="517" t="s">
        <v>227</v>
      </c>
      <c r="L2169" s="518"/>
      <c r="M2169" s="4">
        <v>3</v>
      </c>
      <c r="N2169" s="196">
        <v>96</v>
      </c>
      <c r="O2169" s="197">
        <v>33</v>
      </c>
      <c r="P2169" s="197">
        <v>6</v>
      </c>
      <c r="Q2169" s="34">
        <f t="shared" si="6331"/>
        <v>129</v>
      </c>
      <c r="R2169" s="35">
        <f t="shared" si="6326"/>
        <v>1</v>
      </c>
      <c r="S2169" s="13">
        <f t="shared" ref="S2169" si="6337">R2171*1000+Q2171</f>
        <v>2465</v>
      </c>
      <c r="T2169" s="191"/>
      <c r="U2169" s="195" t="s">
        <v>126</v>
      </c>
      <c r="V2169" s="195">
        <f t="shared" ref="V2169" si="6338">Q2167</f>
        <v>115</v>
      </c>
      <c r="W2169" s="195">
        <f t="shared" ref="W2169" si="6339">Q2168</f>
        <v>121</v>
      </c>
      <c r="X2169" s="195">
        <f t="shared" ref="X2169" si="6340">Q2169</f>
        <v>129</v>
      </c>
      <c r="Y2169" s="195">
        <f t="shared" ref="Y2169" si="6341">Q2170</f>
        <v>100</v>
      </c>
    </row>
    <row r="2170" spans="1:25" x14ac:dyDescent="0.25">
      <c r="A2170" s="519"/>
      <c r="B2170" s="520"/>
      <c r="C2170" s="5">
        <v>4</v>
      </c>
      <c r="D2170" s="198">
        <v>93</v>
      </c>
      <c r="E2170" s="199">
        <v>53</v>
      </c>
      <c r="F2170" s="199">
        <v>1</v>
      </c>
      <c r="G2170" s="36">
        <f t="shared" si="6323"/>
        <v>146</v>
      </c>
      <c r="H2170" s="35">
        <f t="shared" si="6324"/>
        <v>1</v>
      </c>
      <c r="I2170" s="521">
        <f t="shared" ref="I2170" si="6342">IF(AND(I2169=S2169,I2169&gt;0.1),1,IF(I2169&gt;S2169,2,0))</f>
        <v>2</v>
      </c>
      <c r="J2170" s="2"/>
      <c r="K2170" s="519"/>
      <c r="L2170" s="520"/>
      <c r="M2170" s="5">
        <v>4</v>
      </c>
      <c r="N2170" s="198">
        <v>84</v>
      </c>
      <c r="O2170" s="199">
        <v>16</v>
      </c>
      <c r="P2170" s="199">
        <v>8</v>
      </c>
      <c r="Q2170" s="34">
        <f t="shared" si="6331"/>
        <v>100</v>
      </c>
      <c r="R2170" s="39">
        <f t="shared" si="6326"/>
        <v>0</v>
      </c>
      <c r="S2170" s="521">
        <f t="shared" ref="S2170" si="6343">IF(AND(S2169=I2169,S2169&gt;0.1),1,IF(S2169&gt;I2169,2,0))</f>
        <v>0</v>
      </c>
      <c r="T2170" s="191"/>
      <c r="U2170" s="195" t="s">
        <v>127</v>
      </c>
      <c r="V2170" s="195">
        <f t="shared" ref="V2170" si="6344">Q2172</f>
        <v>127</v>
      </c>
      <c r="W2170" s="195">
        <f t="shared" ref="W2170" si="6345">Q2173</f>
        <v>127</v>
      </c>
      <c r="X2170" s="195">
        <f t="shared" ref="X2170" si="6346">Q2174</f>
        <v>129</v>
      </c>
      <c r="Y2170" s="195">
        <f t="shared" ref="Y2170" si="6347">Q2175</f>
        <v>139</v>
      </c>
    </row>
    <row r="2171" spans="1:25" ht="16.5" thickBot="1" x14ac:dyDescent="0.3">
      <c r="A2171" s="529">
        <v>1</v>
      </c>
      <c r="B2171" s="530"/>
      <c r="C2171" s="26" t="s">
        <v>12</v>
      </c>
      <c r="D2171" s="122">
        <f t="shared" ref="D2171" si="6348">D2167+D2168+D2169+D2170</f>
        <v>348</v>
      </c>
      <c r="E2171" s="28">
        <f t="shared" ref="E2171:H2171" si="6349">SUM(E2167:E2170)</f>
        <v>151</v>
      </c>
      <c r="F2171" s="28">
        <f t="shared" si="6349"/>
        <v>11</v>
      </c>
      <c r="G2171" s="29">
        <f t="shared" si="6349"/>
        <v>499</v>
      </c>
      <c r="H2171" s="30">
        <f t="shared" si="6349"/>
        <v>2</v>
      </c>
      <c r="I2171" s="522">
        <f t="shared" ref="I2171" si="6350">IF(AND(G2171=N2171,G2171&gt;1),1,IF(G2171&gt;N2171,2,0))</f>
        <v>2</v>
      </c>
      <c r="J2171" s="2"/>
      <c r="K2171" s="529">
        <v>1</v>
      </c>
      <c r="L2171" s="530"/>
      <c r="M2171" s="26" t="s">
        <v>12</v>
      </c>
      <c r="N2171" s="31">
        <f t="shared" ref="N2171" si="6351">SUM(N2167:N2170)</f>
        <v>348</v>
      </c>
      <c r="O2171" s="31">
        <f t="shared" ref="O2171:R2171" si="6352">SUM(O2167:O2170)</f>
        <v>117</v>
      </c>
      <c r="P2171" s="31">
        <f t="shared" si="6352"/>
        <v>19</v>
      </c>
      <c r="Q2171" s="31">
        <f t="shared" si="6352"/>
        <v>465</v>
      </c>
      <c r="R2171" s="30">
        <f t="shared" si="6352"/>
        <v>2</v>
      </c>
      <c r="S2171" s="522">
        <f t="shared" ref="S2171" si="6353">IF(AND(Q2171=J2171,Q2171&gt;1),1,IF(Q2171&gt;J2171,2,0))</f>
        <v>2</v>
      </c>
      <c r="T2171" s="191"/>
    </row>
    <row r="2172" spans="1:25" x14ac:dyDescent="0.25">
      <c r="A2172" s="531" t="s">
        <v>191</v>
      </c>
      <c r="B2172" s="532"/>
      <c r="C2172" s="3">
        <v>1</v>
      </c>
      <c r="D2172" s="193">
        <v>82</v>
      </c>
      <c r="E2172" s="194">
        <v>53</v>
      </c>
      <c r="F2172" s="194">
        <v>1</v>
      </c>
      <c r="G2172" s="37">
        <f t="shared" ref="G2172" si="6354">SUM(D2172:E2172)</f>
        <v>135</v>
      </c>
      <c r="H2172" s="33">
        <f t="shared" ref="H2172:H2175" si="6355">IF(AND(G2172=Q2172,G2172&gt;1),0.5,IF(G2172&gt;Q2172,1,0))</f>
        <v>1</v>
      </c>
      <c r="I2172" s="8"/>
      <c r="J2172" s="2"/>
      <c r="K2172" s="531" t="s">
        <v>224</v>
      </c>
      <c r="L2172" s="532"/>
      <c r="M2172" s="3">
        <v>1</v>
      </c>
      <c r="N2172" s="193">
        <v>84</v>
      </c>
      <c r="O2172" s="194">
        <v>43</v>
      </c>
      <c r="P2172" s="194">
        <v>2</v>
      </c>
      <c r="Q2172" s="32">
        <f t="shared" ref="Q2172:Q2175" si="6356">N2172+O2172</f>
        <v>127</v>
      </c>
      <c r="R2172" s="33">
        <f t="shared" ref="R2172:R2175" si="6357">IF(AND(Q2172=G2172,Q2172&gt;1),0.5,IF(Q2172&gt;G2172,1,0))</f>
        <v>0</v>
      </c>
      <c r="S2172" s="8"/>
      <c r="T2172" s="191"/>
      <c r="U2172" s="200" t="s">
        <v>92</v>
      </c>
      <c r="V2172" s="201" t="s">
        <v>93</v>
      </c>
      <c r="W2172" s="200" t="s">
        <v>93</v>
      </c>
      <c r="X2172" s="201" t="s">
        <v>92</v>
      </c>
    </row>
    <row r="2173" spans="1:25" x14ac:dyDescent="0.25">
      <c r="A2173" s="533"/>
      <c r="B2173" s="534"/>
      <c r="C2173" s="4">
        <v>2</v>
      </c>
      <c r="D2173" s="196">
        <v>95</v>
      </c>
      <c r="E2173" s="197">
        <v>43</v>
      </c>
      <c r="F2173" s="197">
        <v>2</v>
      </c>
      <c r="G2173" s="34">
        <f t="shared" ref="G2173:G2175" si="6358">SUM(D2173:E2173)</f>
        <v>138</v>
      </c>
      <c r="H2173" s="35">
        <f t="shared" si="6355"/>
        <v>1</v>
      </c>
      <c r="I2173" s="8"/>
      <c r="J2173" s="2"/>
      <c r="K2173" s="533"/>
      <c r="L2173" s="534"/>
      <c r="M2173" s="4">
        <v>2</v>
      </c>
      <c r="N2173" s="196">
        <v>86</v>
      </c>
      <c r="O2173" s="197">
        <v>41</v>
      </c>
      <c r="P2173" s="197">
        <v>0</v>
      </c>
      <c r="Q2173" s="34">
        <f t="shared" si="6356"/>
        <v>127</v>
      </c>
      <c r="R2173" s="35">
        <f t="shared" si="6357"/>
        <v>0</v>
      </c>
      <c r="S2173" s="8"/>
      <c r="T2173" s="191"/>
      <c r="U2173" s="202">
        <f t="shared" ref="U2173" si="6359">I2178</f>
        <v>6</v>
      </c>
      <c r="V2173" s="203">
        <f t="shared" ref="V2173" si="6360">S2178</f>
        <v>0</v>
      </c>
      <c r="W2173" s="202">
        <f t="shared" ref="W2173" si="6361">S2178</f>
        <v>0</v>
      </c>
      <c r="X2173" s="203">
        <f t="shared" ref="X2173" si="6362">I2178</f>
        <v>6</v>
      </c>
    </row>
    <row r="2174" spans="1:25" ht="15.75" thickBot="1" x14ac:dyDescent="0.3">
      <c r="A2174" s="517" t="s">
        <v>190</v>
      </c>
      <c r="B2174" s="518"/>
      <c r="C2174" s="4">
        <v>3</v>
      </c>
      <c r="D2174" s="196">
        <v>92</v>
      </c>
      <c r="E2174" s="197">
        <v>39</v>
      </c>
      <c r="F2174" s="197">
        <v>0</v>
      </c>
      <c r="G2174" s="34">
        <f t="shared" si="6358"/>
        <v>131</v>
      </c>
      <c r="H2174" s="35">
        <f t="shared" si="6355"/>
        <v>1</v>
      </c>
      <c r="I2174" s="13">
        <f t="shared" ref="I2174" si="6363">H2176*1000+G2176</f>
        <v>3526</v>
      </c>
      <c r="J2174" s="2"/>
      <c r="K2174" s="517" t="s">
        <v>244</v>
      </c>
      <c r="L2174" s="518"/>
      <c r="M2174" s="4">
        <v>3</v>
      </c>
      <c r="N2174" s="196">
        <v>89</v>
      </c>
      <c r="O2174" s="197">
        <v>40</v>
      </c>
      <c r="P2174" s="197">
        <v>0</v>
      </c>
      <c r="Q2174" s="34">
        <f t="shared" si="6356"/>
        <v>129</v>
      </c>
      <c r="R2174" s="35">
        <f t="shared" si="6357"/>
        <v>0</v>
      </c>
      <c r="S2174" s="13">
        <f t="shared" ref="S2174" si="6364">R2176*1000+Q2176</f>
        <v>1522</v>
      </c>
      <c r="T2174" s="191"/>
      <c r="U2174" s="202">
        <f t="shared" ref="U2174" si="6365">H2178</f>
        <v>5</v>
      </c>
      <c r="V2174" s="203">
        <f t="shared" ref="V2174" si="6366">R2178</f>
        <v>3</v>
      </c>
      <c r="W2174" s="202">
        <f t="shared" ref="W2174" si="6367">R2178</f>
        <v>3</v>
      </c>
      <c r="X2174" s="203">
        <f t="shared" ref="X2174" si="6368">H2178</f>
        <v>5</v>
      </c>
    </row>
    <row r="2175" spans="1:25" x14ac:dyDescent="0.25">
      <c r="A2175" s="519"/>
      <c r="B2175" s="520"/>
      <c r="C2175" s="5">
        <v>4</v>
      </c>
      <c r="D2175" s="198">
        <v>78</v>
      </c>
      <c r="E2175" s="199">
        <v>44</v>
      </c>
      <c r="F2175" s="199">
        <v>0</v>
      </c>
      <c r="G2175" s="38">
        <f t="shared" si="6358"/>
        <v>122</v>
      </c>
      <c r="H2175" s="35">
        <f t="shared" si="6355"/>
        <v>0</v>
      </c>
      <c r="I2175" s="521">
        <f t="shared" ref="I2175" si="6369">IF(AND(I2174=S2174,I2174&gt;0.1),1,IF(I2174&gt;S2174,2,0))</f>
        <v>2</v>
      </c>
      <c r="J2175" s="2"/>
      <c r="K2175" s="519"/>
      <c r="L2175" s="520"/>
      <c r="M2175" s="5">
        <v>4</v>
      </c>
      <c r="N2175" s="198">
        <v>94</v>
      </c>
      <c r="O2175" s="199">
        <v>45</v>
      </c>
      <c r="P2175" s="199">
        <v>1</v>
      </c>
      <c r="Q2175" s="34">
        <f t="shared" si="6356"/>
        <v>139</v>
      </c>
      <c r="R2175" s="39">
        <f t="shared" si="6357"/>
        <v>1</v>
      </c>
      <c r="S2175" s="521">
        <f t="shared" ref="S2175" si="6370">IF(AND(S2174=I2174,S2174&gt;0.1),1,IF(S2174&gt;I2174,2,0))</f>
        <v>0</v>
      </c>
      <c r="T2175" s="191"/>
      <c r="U2175" s="204">
        <f t="shared" ref="U2175" si="6371">G2178</f>
        <v>1025</v>
      </c>
      <c r="V2175" s="205">
        <f t="shared" ref="V2175" si="6372">Q2178</f>
        <v>987</v>
      </c>
      <c r="W2175" s="204">
        <f t="shared" ref="W2175" si="6373">Q2178</f>
        <v>987</v>
      </c>
      <c r="X2175" s="205">
        <f t="shared" ref="X2175" si="6374">G2178</f>
        <v>1025</v>
      </c>
    </row>
    <row r="2176" spans="1:25" ht="16.5" thickBot="1" x14ac:dyDescent="0.3">
      <c r="A2176" s="529">
        <v>2</v>
      </c>
      <c r="B2176" s="530"/>
      <c r="C2176" s="26" t="s">
        <v>12</v>
      </c>
      <c r="D2176" s="31">
        <f t="shared" ref="D2176" si="6375">SUM(D2172:D2175)</f>
        <v>347</v>
      </c>
      <c r="E2176" s="31">
        <f t="shared" ref="E2176:H2176" si="6376">SUM(E2172:E2175)</f>
        <v>179</v>
      </c>
      <c r="F2176" s="31">
        <f t="shared" si="6376"/>
        <v>3</v>
      </c>
      <c r="G2176" s="31">
        <f t="shared" si="6376"/>
        <v>526</v>
      </c>
      <c r="H2176" s="30">
        <f t="shared" si="6376"/>
        <v>3</v>
      </c>
      <c r="I2176" s="522">
        <f t="shared" ref="I2176" si="6377">IF(AND(G2176=N2176,G2176&gt;1),1,IF(G2176&gt;N2176,2,0))</f>
        <v>2</v>
      </c>
      <c r="J2176" s="2"/>
      <c r="K2176" s="529">
        <v>2</v>
      </c>
      <c r="L2176" s="530"/>
      <c r="M2176" s="26" t="s">
        <v>12</v>
      </c>
      <c r="N2176" s="31">
        <f t="shared" ref="N2176" si="6378">SUM(N2172:N2175)</f>
        <v>353</v>
      </c>
      <c r="O2176" s="31">
        <f t="shared" ref="O2176:R2176" si="6379">SUM(O2172:O2175)</f>
        <v>169</v>
      </c>
      <c r="P2176" s="31">
        <f t="shared" si="6379"/>
        <v>3</v>
      </c>
      <c r="Q2176" s="40">
        <f t="shared" si="6379"/>
        <v>522</v>
      </c>
      <c r="R2176" s="30">
        <f t="shared" si="6379"/>
        <v>1</v>
      </c>
      <c r="S2176" s="522">
        <f t="shared" ref="S2176" si="6380">IF(AND(Q2176=X2176,Q2176&gt;1),1,IF(Q2176&gt;X2176,2,0))</f>
        <v>2</v>
      </c>
      <c r="T2176" s="191"/>
    </row>
    <row r="2177" spans="1:25" ht="15.75" thickBot="1" x14ac:dyDescent="0.3">
      <c r="A2177" s="7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191"/>
    </row>
    <row r="2178" spans="1:25" ht="21" thickBot="1" x14ac:dyDescent="0.3">
      <c r="A2178" s="17"/>
      <c r="B2178" s="18"/>
      <c r="C2178" s="19" t="s">
        <v>15</v>
      </c>
      <c r="D2178" s="20">
        <f t="shared" ref="D2178:H2178" si="6381">D2171+D2176</f>
        <v>695</v>
      </c>
      <c r="E2178" s="21">
        <f t="shared" si="6381"/>
        <v>330</v>
      </c>
      <c r="F2178" s="21">
        <f t="shared" si="6381"/>
        <v>14</v>
      </c>
      <c r="G2178" s="22">
        <f t="shared" si="6381"/>
        <v>1025</v>
      </c>
      <c r="H2178" s="22">
        <f t="shared" si="6381"/>
        <v>5</v>
      </c>
      <c r="I2178" s="23">
        <f t="shared" ref="I2178" si="6382">I2170+I2175+J2178</f>
        <v>6</v>
      </c>
      <c r="J2178" s="206">
        <f t="shared" ref="J2178" si="6383">IF(AND(G2178=Q2178,G2178&gt;0.1),1,IF(G2178&gt;Q2178,2,0))</f>
        <v>2</v>
      </c>
      <c r="K2178" s="17"/>
      <c r="L2178" s="18"/>
      <c r="M2178" s="24" t="s">
        <v>15</v>
      </c>
      <c r="N2178" s="20">
        <f t="shared" ref="N2178:R2178" si="6384">N2171+N2176</f>
        <v>701</v>
      </c>
      <c r="O2178" s="21">
        <f t="shared" si="6384"/>
        <v>286</v>
      </c>
      <c r="P2178" s="21">
        <f t="shared" si="6384"/>
        <v>22</v>
      </c>
      <c r="Q2178" s="22">
        <f t="shared" si="6384"/>
        <v>987</v>
      </c>
      <c r="R2178" s="22">
        <f t="shared" si="6384"/>
        <v>3</v>
      </c>
      <c r="S2178" s="25">
        <f t="shared" ref="S2178" si="6385">S2170+S2175+T2178</f>
        <v>0</v>
      </c>
      <c r="T2178" s="206">
        <f t="shared" ref="T2178" si="6386">IF(AND(Q2178=G2178,Q2178&gt;0.1),1,IF(Q2178&gt;G2178,2,0))</f>
        <v>0</v>
      </c>
    </row>
    <row r="2179" spans="1:25" ht="15.75" thickBot="1" x14ac:dyDescent="0.3">
      <c r="A2179" s="7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191"/>
    </row>
    <row r="2180" spans="1:25" ht="21" thickBot="1" x14ac:dyDescent="0.3">
      <c r="A2180" s="109" t="s">
        <v>19</v>
      </c>
      <c r="B2180" s="9" t="s">
        <v>16</v>
      </c>
      <c r="C2180" s="515"/>
      <c r="D2180" s="515"/>
      <c r="E2180" s="515"/>
      <c r="F2180" s="10"/>
      <c r="G2180" s="516" t="s">
        <v>17</v>
      </c>
      <c r="H2180" s="516"/>
      <c r="I2180" s="23">
        <f t="shared" ref="I2180" si="6387">IF(AND(I2178=S2178,I2178&gt;0.1),1,IF(I2178&gt;S2178,2,0))</f>
        <v>2</v>
      </c>
      <c r="J2180" s="12"/>
      <c r="K2180" s="14" t="s">
        <v>19</v>
      </c>
      <c r="L2180" s="9" t="s">
        <v>20</v>
      </c>
      <c r="M2180" s="515"/>
      <c r="N2180" s="515"/>
      <c r="O2180" s="515"/>
      <c r="P2180" s="10"/>
      <c r="Q2180" s="516" t="s">
        <v>17</v>
      </c>
      <c r="R2180" s="516"/>
      <c r="S2180" s="23">
        <f t="shared" ref="S2180" si="6388">IF(AND(S2178=I2178,S2178&gt;0.1),1,IF(S2178&gt;I2178,2,0))</f>
        <v>0</v>
      </c>
      <c r="T2180" s="191"/>
    </row>
    <row r="2182" spans="1:25" ht="15.75" thickBot="1" x14ac:dyDescent="0.3"/>
    <row r="2183" spans="1:25" ht="23.25" x14ac:dyDescent="0.35">
      <c r="A2183" s="6"/>
      <c r="B2183" s="523" t="s">
        <v>18</v>
      </c>
      <c r="C2183" s="523"/>
      <c r="D2183" s="524" t="s">
        <v>0</v>
      </c>
      <c r="E2183" s="524"/>
      <c r="F2183" s="524"/>
      <c r="G2183" s="524"/>
      <c r="H2183" s="524"/>
      <c r="I2183" s="524"/>
      <c r="J2183" s="94">
        <v>100</v>
      </c>
      <c r="K2183" s="190" t="s">
        <v>1</v>
      </c>
      <c r="L2183" s="525" t="s">
        <v>21</v>
      </c>
      <c r="M2183" s="525"/>
      <c r="N2183" s="525"/>
      <c r="O2183" s="526" t="s">
        <v>2</v>
      </c>
      <c r="P2183" s="526"/>
      <c r="Q2183" s="527">
        <v>43257</v>
      </c>
      <c r="R2183" s="528"/>
      <c r="S2183" s="528"/>
      <c r="T2183" s="191"/>
    </row>
    <row r="2184" spans="1:25" ht="24" thickBot="1" x14ac:dyDescent="0.3">
      <c r="A2184" s="7"/>
      <c r="B2184" s="16"/>
      <c r="C2184" s="16"/>
      <c r="D2184" s="15"/>
      <c r="E2184" s="15"/>
      <c r="F2184" s="15"/>
      <c r="G2184" s="15"/>
      <c r="H2184" s="15"/>
      <c r="I2184" s="15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191"/>
    </row>
    <row r="2185" spans="1:25" ht="18.75" thickBot="1" x14ac:dyDescent="0.3">
      <c r="A2185" s="1" t="s">
        <v>3</v>
      </c>
      <c r="B2185" s="535" t="s">
        <v>143</v>
      </c>
      <c r="C2185" s="535"/>
      <c r="D2185" s="535"/>
      <c r="E2185" s="535"/>
      <c r="F2185" s="535"/>
      <c r="G2185" s="535"/>
      <c r="H2185" s="535"/>
      <c r="I2185" s="536"/>
      <c r="J2185" s="537">
        <f t="shared" ref="J2185" si="6389">G2201-Q2201</f>
        <v>-3</v>
      </c>
      <c r="K2185" s="11" t="s">
        <v>4</v>
      </c>
      <c r="L2185" s="535" t="s">
        <v>111</v>
      </c>
      <c r="M2185" s="535"/>
      <c r="N2185" s="535"/>
      <c r="O2185" s="535"/>
      <c r="P2185" s="535"/>
      <c r="Q2185" s="535"/>
      <c r="R2185" s="535"/>
      <c r="S2185" s="536"/>
      <c r="T2185" s="191"/>
    </row>
    <row r="2186" spans="1:25" ht="15.75" thickBot="1" x14ac:dyDescent="0.3">
      <c r="A2186" s="7"/>
      <c r="B2186" s="2"/>
      <c r="C2186" s="2"/>
      <c r="D2186" s="2"/>
      <c r="E2186" s="2"/>
      <c r="F2186" s="2"/>
      <c r="G2186" s="2"/>
      <c r="H2186" s="2"/>
      <c r="I2186" s="2"/>
      <c r="J2186" s="538"/>
      <c r="K2186" s="2"/>
      <c r="L2186" s="2"/>
      <c r="M2186" s="2"/>
      <c r="N2186" s="2"/>
      <c r="O2186" s="2"/>
      <c r="P2186" s="2"/>
      <c r="Q2186" s="2"/>
      <c r="R2186" s="2"/>
      <c r="S2186" s="2"/>
      <c r="T2186" s="191"/>
    </row>
    <row r="2187" spans="1:25" x14ac:dyDescent="0.25">
      <c r="A2187" s="540" t="s">
        <v>5</v>
      </c>
      <c r="B2187" s="541"/>
      <c r="C2187" s="542" t="s">
        <v>6</v>
      </c>
      <c r="D2187" s="544" t="s">
        <v>7</v>
      </c>
      <c r="E2187" s="545"/>
      <c r="F2187" s="545"/>
      <c r="G2187" s="546"/>
      <c r="H2187" s="544" t="s">
        <v>8</v>
      </c>
      <c r="I2187" s="546"/>
      <c r="J2187" s="538"/>
      <c r="K2187" s="540" t="s">
        <v>5</v>
      </c>
      <c r="L2187" s="541"/>
      <c r="M2187" s="542" t="s">
        <v>6</v>
      </c>
      <c r="N2187" s="544" t="s">
        <v>7</v>
      </c>
      <c r="O2187" s="545"/>
      <c r="P2187" s="545"/>
      <c r="Q2187" s="546"/>
      <c r="R2187" s="544" t="s">
        <v>8</v>
      </c>
      <c r="S2187" s="546"/>
      <c r="T2187" s="191"/>
    </row>
    <row r="2188" spans="1:25" ht="15.75" thickBot="1" x14ac:dyDescent="0.3">
      <c r="A2188" s="547"/>
      <c r="B2188" s="548"/>
      <c r="C2188" s="543"/>
      <c r="D2188" s="110" t="s">
        <v>9</v>
      </c>
      <c r="E2188" s="111" t="s">
        <v>10</v>
      </c>
      <c r="F2188" s="111" t="s">
        <v>11</v>
      </c>
      <c r="G2188" s="112" t="s">
        <v>12</v>
      </c>
      <c r="H2188" s="113" t="s">
        <v>13</v>
      </c>
      <c r="I2188" s="114" t="s">
        <v>14</v>
      </c>
      <c r="J2188" s="539"/>
      <c r="K2188" s="547"/>
      <c r="L2188" s="548"/>
      <c r="M2188" s="543"/>
      <c r="N2188" s="110" t="s">
        <v>9</v>
      </c>
      <c r="O2188" s="111" t="s">
        <v>10</v>
      </c>
      <c r="P2188" s="111" t="s">
        <v>11</v>
      </c>
      <c r="Q2188" s="112" t="s">
        <v>12</v>
      </c>
      <c r="R2188" s="113" t="s">
        <v>13</v>
      </c>
      <c r="S2188" s="114" t="s">
        <v>14</v>
      </c>
      <c r="T2188" s="191"/>
    </row>
    <row r="2189" spans="1:25" ht="15.75" thickBot="1" x14ac:dyDescent="0.3">
      <c r="A2189" s="7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191"/>
    </row>
    <row r="2190" spans="1:25" x14ac:dyDescent="0.25">
      <c r="A2190" s="531" t="s">
        <v>212</v>
      </c>
      <c r="B2190" s="532"/>
      <c r="C2190" s="3"/>
      <c r="D2190" s="193">
        <v>75</v>
      </c>
      <c r="E2190" s="194">
        <v>34</v>
      </c>
      <c r="F2190" s="194">
        <v>3</v>
      </c>
      <c r="G2190" s="32">
        <f t="shared" ref="G2190:G2193" si="6390">D2190+E2190</f>
        <v>109</v>
      </c>
      <c r="H2190" s="33">
        <f t="shared" ref="H2190:H2193" si="6391">IF(AND(G2190=Q2190,G2190&gt;1),0.5,IF(G2190&gt;Q2190,1,0))</f>
        <v>0</v>
      </c>
      <c r="I2190" s="8"/>
      <c r="J2190" s="2"/>
      <c r="K2190" s="531" t="s">
        <v>206</v>
      </c>
      <c r="L2190" s="532"/>
      <c r="M2190" s="3"/>
      <c r="N2190" s="193">
        <v>83</v>
      </c>
      <c r="O2190" s="194">
        <v>36</v>
      </c>
      <c r="P2190" s="194">
        <v>1</v>
      </c>
      <c r="Q2190" s="32">
        <f t="shared" ref="Q2190" si="6392">SUM(N2190:O2190)</f>
        <v>119</v>
      </c>
      <c r="R2190" s="33">
        <f t="shared" ref="R2190:R2193" si="6393">IF(AND(Q2190=G2190,Q2190&gt;1),0.5,IF(Q2190&gt;G2190,1,0))</f>
        <v>1</v>
      </c>
      <c r="S2190" s="8"/>
      <c r="U2190" s="195" t="s">
        <v>124</v>
      </c>
      <c r="V2190" s="195">
        <f t="shared" ref="V2190" si="6394">G2190</f>
        <v>109</v>
      </c>
      <c r="W2190" s="195">
        <f t="shared" ref="W2190" si="6395">G2191</f>
        <v>114</v>
      </c>
      <c r="X2190" s="195">
        <f t="shared" ref="X2190" si="6396">G2192</f>
        <v>129</v>
      </c>
      <c r="Y2190" s="195">
        <f t="shared" ref="Y2190" si="6397">G2193</f>
        <v>146</v>
      </c>
    </row>
    <row r="2191" spans="1:25" x14ac:dyDescent="0.25">
      <c r="A2191" s="533"/>
      <c r="B2191" s="534"/>
      <c r="C2191" s="4"/>
      <c r="D2191" s="196">
        <v>88</v>
      </c>
      <c r="E2191" s="197">
        <v>26</v>
      </c>
      <c r="F2191" s="197">
        <v>5</v>
      </c>
      <c r="G2191" s="34">
        <f t="shared" si="6390"/>
        <v>114</v>
      </c>
      <c r="H2191" s="35">
        <f t="shared" si="6391"/>
        <v>0</v>
      </c>
      <c r="I2191" s="8"/>
      <c r="J2191" s="2"/>
      <c r="K2191" s="533"/>
      <c r="L2191" s="534"/>
      <c r="M2191" s="4"/>
      <c r="N2191" s="196">
        <v>84</v>
      </c>
      <c r="O2191" s="197">
        <v>36</v>
      </c>
      <c r="P2191" s="197">
        <v>1</v>
      </c>
      <c r="Q2191" s="34">
        <f t="shared" ref="Q2191:Q2193" si="6398">SUM(N2191:O2191)</f>
        <v>120</v>
      </c>
      <c r="R2191" s="35">
        <f t="shared" si="6393"/>
        <v>1</v>
      </c>
      <c r="S2191" s="8"/>
      <c r="U2191" s="195" t="s">
        <v>125</v>
      </c>
      <c r="V2191" s="195">
        <f t="shared" ref="V2191" si="6399">G2195</f>
        <v>119</v>
      </c>
      <c r="W2191" s="195">
        <f t="shared" ref="W2191" si="6400">G2196</f>
        <v>125</v>
      </c>
      <c r="X2191" s="195">
        <f t="shared" ref="X2191" si="6401">G2197</f>
        <v>107</v>
      </c>
      <c r="Y2191" s="195">
        <f t="shared" ref="Y2191" si="6402">G2198</f>
        <v>120</v>
      </c>
    </row>
    <row r="2192" spans="1:25" ht="15.75" thickBot="1" x14ac:dyDescent="0.3">
      <c r="A2192" s="517" t="s">
        <v>213</v>
      </c>
      <c r="B2192" s="518"/>
      <c r="C2192" s="4"/>
      <c r="D2192" s="196">
        <v>77</v>
      </c>
      <c r="E2192" s="197">
        <v>52</v>
      </c>
      <c r="F2192" s="197">
        <v>1</v>
      </c>
      <c r="G2192" s="34">
        <f t="shared" si="6390"/>
        <v>129</v>
      </c>
      <c r="H2192" s="35">
        <f t="shared" si="6391"/>
        <v>1</v>
      </c>
      <c r="I2192" s="13">
        <f t="shared" ref="I2192" si="6403">H2194*1000+G2194</f>
        <v>2498</v>
      </c>
      <c r="J2192" s="2"/>
      <c r="K2192" s="517" t="s">
        <v>263</v>
      </c>
      <c r="L2192" s="518"/>
      <c r="M2192" s="4"/>
      <c r="N2192" s="196">
        <v>75</v>
      </c>
      <c r="O2192" s="197">
        <v>43</v>
      </c>
      <c r="P2192" s="197">
        <v>3</v>
      </c>
      <c r="Q2192" s="34">
        <f t="shared" si="6398"/>
        <v>118</v>
      </c>
      <c r="R2192" s="35">
        <f t="shared" si="6393"/>
        <v>0</v>
      </c>
      <c r="S2192" s="13">
        <f t="shared" ref="S2192" si="6404">R2194*1000+Q2194</f>
        <v>2473</v>
      </c>
      <c r="T2192" s="191"/>
      <c r="U2192" s="195" t="s">
        <v>126</v>
      </c>
      <c r="V2192" s="195">
        <f t="shared" ref="V2192" si="6405">Q2190</f>
        <v>119</v>
      </c>
      <c r="W2192" s="195">
        <f t="shared" ref="W2192" si="6406">Q2191</f>
        <v>120</v>
      </c>
      <c r="X2192" s="195">
        <f t="shared" ref="X2192" si="6407">Q2192</f>
        <v>118</v>
      </c>
      <c r="Y2192" s="195">
        <f t="shared" ref="Y2192" si="6408">Q2193</f>
        <v>116</v>
      </c>
    </row>
    <row r="2193" spans="1:25" x14ac:dyDescent="0.25">
      <c r="A2193" s="519"/>
      <c r="B2193" s="520"/>
      <c r="C2193" s="5"/>
      <c r="D2193" s="198">
        <v>92</v>
      </c>
      <c r="E2193" s="199">
        <v>54</v>
      </c>
      <c r="F2193" s="199">
        <v>2</v>
      </c>
      <c r="G2193" s="36">
        <f t="shared" si="6390"/>
        <v>146</v>
      </c>
      <c r="H2193" s="35">
        <f t="shared" si="6391"/>
        <v>1</v>
      </c>
      <c r="I2193" s="521">
        <f t="shared" ref="I2193" si="6409">IF(AND(I2192=S2192,I2192&gt;0.1),1,IF(I2192&gt;S2192,2,0))</f>
        <v>2</v>
      </c>
      <c r="J2193" s="2"/>
      <c r="K2193" s="519"/>
      <c r="L2193" s="520"/>
      <c r="M2193" s="5"/>
      <c r="N2193" s="198">
        <v>81</v>
      </c>
      <c r="O2193" s="199">
        <v>35</v>
      </c>
      <c r="P2193" s="199">
        <v>1</v>
      </c>
      <c r="Q2193" s="34">
        <f t="shared" si="6398"/>
        <v>116</v>
      </c>
      <c r="R2193" s="39">
        <f t="shared" si="6393"/>
        <v>0</v>
      </c>
      <c r="S2193" s="521">
        <f t="shared" ref="S2193" si="6410">IF(AND(S2192=I2192,S2192&gt;0.1),1,IF(S2192&gt;I2192,2,0))</f>
        <v>0</v>
      </c>
      <c r="T2193" s="191"/>
      <c r="U2193" s="195" t="s">
        <v>127</v>
      </c>
      <c r="V2193" s="195">
        <f t="shared" ref="V2193" si="6411">Q2195</f>
        <v>119</v>
      </c>
      <c r="W2193" s="195">
        <f t="shared" ref="W2193" si="6412">Q2196</f>
        <v>113</v>
      </c>
      <c r="X2193" s="195">
        <f t="shared" ref="X2193" si="6413">Q2197</f>
        <v>127</v>
      </c>
      <c r="Y2193" s="195">
        <f t="shared" ref="Y2193" si="6414">Q2198</f>
        <v>140</v>
      </c>
    </row>
    <row r="2194" spans="1:25" ht="16.5" thickBot="1" x14ac:dyDescent="0.3">
      <c r="A2194" s="529">
        <v>1</v>
      </c>
      <c r="B2194" s="530"/>
      <c r="C2194" s="26" t="s">
        <v>12</v>
      </c>
      <c r="D2194" s="27">
        <f t="shared" ref="D2194" si="6415">D2190+D2191+D2192+D2193</f>
        <v>332</v>
      </c>
      <c r="E2194" s="28">
        <f t="shared" ref="E2194:H2194" si="6416">SUM(E2190:E2193)</f>
        <v>166</v>
      </c>
      <c r="F2194" s="28">
        <f t="shared" si="6416"/>
        <v>11</v>
      </c>
      <c r="G2194" s="29">
        <f t="shared" si="6416"/>
        <v>498</v>
      </c>
      <c r="H2194" s="30">
        <f t="shared" si="6416"/>
        <v>2</v>
      </c>
      <c r="I2194" s="522">
        <f t="shared" ref="I2194" si="6417">IF(AND(G2194=N2194,G2194&gt;1),1,IF(G2194&gt;N2194,2,0))</f>
        <v>2</v>
      </c>
      <c r="J2194" s="2"/>
      <c r="K2194" s="529">
        <v>1</v>
      </c>
      <c r="L2194" s="530"/>
      <c r="M2194" s="26" t="s">
        <v>12</v>
      </c>
      <c r="N2194" s="31">
        <f t="shared" ref="N2194" si="6418">SUM(N2190:N2193)</f>
        <v>323</v>
      </c>
      <c r="O2194" s="31">
        <f t="shared" ref="O2194:R2194" si="6419">SUM(O2190:O2193)</f>
        <v>150</v>
      </c>
      <c r="P2194" s="31">
        <f t="shared" si="6419"/>
        <v>6</v>
      </c>
      <c r="Q2194" s="31">
        <f t="shared" si="6419"/>
        <v>473</v>
      </c>
      <c r="R2194" s="30">
        <f t="shared" si="6419"/>
        <v>2</v>
      </c>
      <c r="S2194" s="522">
        <f t="shared" ref="S2194" si="6420">IF(AND(Q2194=J2194,Q2194&gt;1),1,IF(Q2194&gt;J2194,2,0))</f>
        <v>2</v>
      </c>
      <c r="T2194" s="191"/>
    </row>
    <row r="2195" spans="1:25" x14ac:dyDescent="0.25">
      <c r="A2195" s="531" t="s">
        <v>214</v>
      </c>
      <c r="B2195" s="532"/>
      <c r="C2195" s="3"/>
      <c r="D2195" s="193">
        <v>77</v>
      </c>
      <c r="E2195" s="194">
        <v>42</v>
      </c>
      <c r="F2195" s="194">
        <v>3</v>
      </c>
      <c r="G2195" s="37">
        <f t="shared" ref="G2195" si="6421">SUM(D2195:E2195)</f>
        <v>119</v>
      </c>
      <c r="H2195" s="33">
        <f t="shared" ref="H2195:H2198" si="6422">IF(AND(G2195=Q2195,G2195&gt;1),0.5,IF(G2195&gt;Q2195,1,0))</f>
        <v>0.5</v>
      </c>
      <c r="I2195" s="8"/>
      <c r="J2195" s="2"/>
      <c r="K2195" s="531" t="s">
        <v>259</v>
      </c>
      <c r="L2195" s="532"/>
      <c r="M2195" s="3"/>
      <c r="N2195" s="193">
        <v>83</v>
      </c>
      <c r="O2195" s="194">
        <v>36</v>
      </c>
      <c r="P2195" s="194">
        <v>1</v>
      </c>
      <c r="Q2195" s="32">
        <f t="shared" ref="Q2195:Q2198" si="6423">N2195+O2195</f>
        <v>119</v>
      </c>
      <c r="R2195" s="33">
        <f t="shared" ref="R2195:R2198" si="6424">IF(AND(Q2195=G2195,Q2195&gt;1),0.5,IF(Q2195&gt;G2195,1,0))</f>
        <v>0.5</v>
      </c>
      <c r="S2195" s="8"/>
      <c r="T2195" s="191"/>
      <c r="U2195" s="200" t="s">
        <v>92</v>
      </c>
      <c r="V2195" s="201" t="s">
        <v>93</v>
      </c>
      <c r="W2195" s="200" t="s">
        <v>93</v>
      </c>
      <c r="X2195" s="201" t="s">
        <v>92</v>
      </c>
    </row>
    <row r="2196" spans="1:25" x14ac:dyDescent="0.25">
      <c r="A2196" s="533"/>
      <c r="B2196" s="534"/>
      <c r="C2196" s="4"/>
      <c r="D2196" s="196">
        <v>84</v>
      </c>
      <c r="E2196" s="197">
        <v>41</v>
      </c>
      <c r="F2196" s="197">
        <v>1</v>
      </c>
      <c r="G2196" s="34">
        <f t="shared" ref="G2196:G2198" si="6425">SUM(D2196:E2196)</f>
        <v>125</v>
      </c>
      <c r="H2196" s="35">
        <f t="shared" si="6422"/>
        <v>1</v>
      </c>
      <c r="I2196" s="8"/>
      <c r="J2196" s="2"/>
      <c r="K2196" s="533"/>
      <c r="L2196" s="534"/>
      <c r="M2196" s="4"/>
      <c r="N2196" s="196">
        <v>80</v>
      </c>
      <c r="O2196" s="197">
        <v>33</v>
      </c>
      <c r="P2196" s="197">
        <v>2</v>
      </c>
      <c r="Q2196" s="34">
        <f t="shared" si="6423"/>
        <v>113</v>
      </c>
      <c r="R2196" s="35">
        <f t="shared" si="6424"/>
        <v>0</v>
      </c>
      <c r="S2196" s="8"/>
      <c r="T2196" s="191"/>
      <c r="U2196" s="202">
        <f t="shared" ref="U2196" si="6426">I2201</f>
        <v>2</v>
      </c>
      <c r="V2196" s="203">
        <f t="shared" ref="V2196" si="6427">S2201</f>
        <v>4</v>
      </c>
      <c r="W2196" s="202">
        <f t="shared" ref="W2196" si="6428">S2201</f>
        <v>4</v>
      </c>
      <c r="X2196" s="203">
        <f t="shared" ref="X2196" si="6429">I2201</f>
        <v>2</v>
      </c>
    </row>
    <row r="2197" spans="1:25" ht="15.75" thickBot="1" x14ac:dyDescent="0.3">
      <c r="A2197" s="517" t="s">
        <v>237</v>
      </c>
      <c r="B2197" s="518"/>
      <c r="C2197" s="4"/>
      <c r="D2197" s="196">
        <v>86</v>
      </c>
      <c r="E2197" s="197">
        <v>21</v>
      </c>
      <c r="F2197" s="197">
        <v>6</v>
      </c>
      <c r="G2197" s="34">
        <f t="shared" si="6425"/>
        <v>107</v>
      </c>
      <c r="H2197" s="35">
        <f t="shared" si="6422"/>
        <v>0</v>
      </c>
      <c r="I2197" s="13">
        <f t="shared" ref="I2197" si="6430">H2199*1000+G2199</f>
        <v>1971</v>
      </c>
      <c r="J2197" s="2"/>
      <c r="K2197" s="517" t="s">
        <v>260</v>
      </c>
      <c r="L2197" s="518"/>
      <c r="M2197" s="4"/>
      <c r="N2197" s="196">
        <v>84</v>
      </c>
      <c r="O2197" s="197">
        <v>43</v>
      </c>
      <c r="P2197" s="197">
        <v>1</v>
      </c>
      <c r="Q2197" s="34">
        <f t="shared" si="6423"/>
        <v>127</v>
      </c>
      <c r="R2197" s="35">
        <f t="shared" si="6424"/>
        <v>1</v>
      </c>
      <c r="S2197" s="13">
        <f t="shared" ref="S2197" si="6431">R2199*1000+Q2199</f>
        <v>2999</v>
      </c>
      <c r="T2197" s="191"/>
      <c r="U2197" s="202">
        <f t="shared" ref="U2197" si="6432">H2201</f>
        <v>3.5</v>
      </c>
      <c r="V2197" s="203">
        <f t="shared" ref="V2197" si="6433">R2201</f>
        <v>4.5</v>
      </c>
      <c r="W2197" s="202">
        <f t="shared" ref="W2197" si="6434">R2201</f>
        <v>4.5</v>
      </c>
      <c r="X2197" s="203">
        <f t="shared" ref="X2197" si="6435">H2201</f>
        <v>3.5</v>
      </c>
    </row>
    <row r="2198" spans="1:25" x14ac:dyDescent="0.25">
      <c r="A2198" s="519"/>
      <c r="B2198" s="520"/>
      <c r="C2198" s="5"/>
      <c r="D2198" s="198">
        <v>85</v>
      </c>
      <c r="E2198" s="199">
        <v>35</v>
      </c>
      <c r="F2198" s="199">
        <v>1</v>
      </c>
      <c r="G2198" s="38">
        <f t="shared" si="6425"/>
        <v>120</v>
      </c>
      <c r="H2198" s="35">
        <f t="shared" si="6422"/>
        <v>0</v>
      </c>
      <c r="I2198" s="521">
        <f t="shared" ref="I2198" si="6436">IF(AND(I2197=S2197,I2197&gt;0.1),1,IF(I2197&gt;S2197,2,0))</f>
        <v>0</v>
      </c>
      <c r="J2198" s="2"/>
      <c r="K2198" s="519"/>
      <c r="L2198" s="520"/>
      <c r="M2198" s="5"/>
      <c r="N2198" s="198">
        <v>96</v>
      </c>
      <c r="O2198" s="199">
        <v>44</v>
      </c>
      <c r="P2198" s="199">
        <v>1</v>
      </c>
      <c r="Q2198" s="34">
        <f t="shared" si="6423"/>
        <v>140</v>
      </c>
      <c r="R2198" s="39">
        <f t="shared" si="6424"/>
        <v>1</v>
      </c>
      <c r="S2198" s="521">
        <f t="shared" ref="S2198" si="6437">IF(AND(S2197=I2197,S2197&gt;0.1),1,IF(S2197&gt;I2197,2,0))</f>
        <v>2</v>
      </c>
      <c r="T2198" s="191"/>
      <c r="U2198" s="204">
        <f t="shared" ref="U2198" si="6438">G2201</f>
        <v>969</v>
      </c>
      <c r="V2198" s="205">
        <f t="shared" ref="V2198" si="6439">Q2201</f>
        <v>972</v>
      </c>
      <c r="W2198" s="204">
        <f t="shared" ref="W2198" si="6440">Q2201</f>
        <v>972</v>
      </c>
      <c r="X2198" s="205">
        <f t="shared" ref="X2198" si="6441">G2201</f>
        <v>969</v>
      </c>
    </row>
    <row r="2199" spans="1:25" ht="16.5" thickBot="1" x14ac:dyDescent="0.3">
      <c r="A2199" s="529">
        <v>2</v>
      </c>
      <c r="B2199" s="530"/>
      <c r="C2199" s="26" t="s">
        <v>12</v>
      </c>
      <c r="D2199" s="31">
        <f t="shared" ref="D2199" si="6442">SUM(D2195:D2198)</f>
        <v>332</v>
      </c>
      <c r="E2199" s="31">
        <f t="shared" ref="E2199:H2199" si="6443">SUM(E2195:E2198)</f>
        <v>139</v>
      </c>
      <c r="F2199" s="31">
        <f t="shared" si="6443"/>
        <v>11</v>
      </c>
      <c r="G2199" s="31">
        <f t="shared" si="6443"/>
        <v>471</v>
      </c>
      <c r="H2199" s="30">
        <f t="shared" si="6443"/>
        <v>1.5</v>
      </c>
      <c r="I2199" s="522">
        <f t="shared" ref="I2199" si="6444">IF(AND(G2199=N2199,G2199&gt;1),1,IF(G2199&gt;N2199,2,0))</f>
        <v>2</v>
      </c>
      <c r="J2199" s="2"/>
      <c r="K2199" s="529">
        <v>2</v>
      </c>
      <c r="L2199" s="530"/>
      <c r="M2199" s="26" t="s">
        <v>12</v>
      </c>
      <c r="N2199" s="31">
        <f t="shared" ref="N2199" si="6445">SUM(N2195:N2198)</f>
        <v>343</v>
      </c>
      <c r="O2199" s="31">
        <f t="shared" ref="O2199:R2199" si="6446">SUM(O2195:O2198)</f>
        <v>156</v>
      </c>
      <c r="P2199" s="31">
        <f t="shared" si="6446"/>
        <v>5</v>
      </c>
      <c r="Q2199" s="40">
        <f t="shared" si="6446"/>
        <v>499</v>
      </c>
      <c r="R2199" s="30">
        <f t="shared" si="6446"/>
        <v>2.5</v>
      </c>
      <c r="S2199" s="522">
        <f t="shared" ref="S2199" si="6447">IF(AND(Q2199=X2199,Q2199&gt;1),1,IF(Q2199&gt;X2199,2,0))</f>
        <v>2</v>
      </c>
      <c r="T2199" s="191"/>
    </row>
    <row r="2200" spans="1:25" ht="15.75" thickBot="1" x14ac:dyDescent="0.3">
      <c r="A2200" s="7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191"/>
    </row>
    <row r="2201" spans="1:25" ht="21" thickBot="1" x14ac:dyDescent="0.3">
      <c r="A2201" s="17"/>
      <c r="B2201" s="18"/>
      <c r="C2201" s="19" t="s">
        <v>15</v>
      </c>
      <c r="D2201" s="20">
        <f t="shared" ref="D2201:H2201" si="6448">D2194+D2199</f>
        <v>664</v>
      </c>
      <c r="E2201" s="21">
        <f t="shared" si="6448"/>
        <v>305</v>
      </c>
      <c r="F2201" s="21">
        <f t="shared" si="6448"/>
        <v>22</v>
      </c>
      <c r="G2201" s="22">
        <f t="shared" si="6448"/>
        <v>969</v>
      </c>
      <c r="H2201" s="22">
        <f t="shared" si="6448"/>
        <v>3.5</v>
      </c>
      <c r="I2201" s="23">
        <f t="shared" ref="I2201" si="6449">I2193+I2198+J2201</f>
        <v>2</v>
      </c>
      <c r="J2201" s="206">
        <f t="shared" ref="J2201" si="6450">IF(AND(G2201=Q2201,G2201&gt;0.1),1,IF(G2201&gt;Q2201,2,0))</f>
        <v>0</v>
      </c>
      <c r="K2201" s="17"/>
      <c r="L2201" s="18"/>
      <c r="M2201" s="24" t="s">
        <v>15</v>
      </c>
      <c r="N2201" s="20">
        <f t="shared" ref="N2201:R2201" si="6451">N2194+N2199</f>
        <v>666</v>
      </c>
      <c r="O2201" s="21">
        <f t="shared" si="6451"/>
        <v>306</v>
      </c>
      <c r="P2201" s="21">
        <f t="shared" si="6451"/>
        <v>11</v>
      </c>
      <c r="Q2201" s="22">
        <f t="shared" si="6451"/>
        <v>972</v>
      </c>
      <c r="R2201" s="22">
        <f t="shared" si="6451"/>
        <v>4.5</v>
      </c>
      <c r="S2201" s="25">
        <f t="shared" ref="S2201" si="6452">S2193+S2198+T2201</f>
        <v>4</v>
      </c>
      <c r="T2201" s="206">
        <f t="shared" ref="T2201" si="6453">IF(AND(Q2201=G2201,Q2201&gt;0.1),1,IF(Q2201&gt;G2201,2,0))</f>
        <v>2</v>
      </c>
    </row>
    <row r="2202" spans="1:25" ht="15.75" thickBot="1" x14ac:dyDescent="0.3">
      <c r="A2202" s="7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191"/>
    </row>
    <row r="2203" spans="1:25" ht="21" thickBot="1" x14ac:dyDescent="0.3">
      <c r="A2203" s="109" t="s">
        <v>19</v>
      </c>
      <c r="B2203" s="9" t="s">
        <v>16</v>
      </c>
      <c r="C2203" s="515"/>
      <c r="D2203" s="515"/>
      <c r="E2203" s="515"/>
      <c r="F2203" s="10"/>
      <c r="G2203" s="516" t="s">
        <v>17</v>
      </c>
      <c r="H2203" s="516"/>
      <c r="I2203" s="23">
        <f t="shared" ref="I2203" si="6454">IF(AND(I2201=S2201,I2201&gt;0.1),1,IF(I2201&gt;S2201,2,0))</f>
        <v>0</v>
      </c>
      <c r="J2203" s="12"/>
      <c r="K2203" s="14" t="s">
        <v>19</v>
      </c>
      <c r="L2203" s="9" t="s">
        <v>20</v>
      </c>
      <c r="M2203" s="515"/>
      <c r="N2203" s="515"/>
      <c r="O2203" s="515"/>
      <c r="P2203" s="10"/>
      <c r="Q2203" s="516" t="s">
        <v>17</v>
      </c>
      <c r="R2203" s="516"/>
      <c r="S2203" s="23">
        <f t="shared" ref="S2203" si="6455">IF(AND(S2201=I2201,S2201&gt;0.1),1,IF(S2201&gt;I2201,2,0))</f>
        <v>2</v>
      </c>
      <c r="T2203" s="191"/>
    </row>
    <row r="2204" spans="1:25" ht="23.25" x14ac:dyDescent="0.35">
      <c r="A2204" s="6"/>
      <c r="B2204" s="523" t="s">
        <v>18</v>
      </c>
      <c r="C2204" s="523"/>
      <c r="D2204" s="524" t="s">
        <v>0</v>
      </c>
      <c r="E2204" s="524"/>
      <c r="F2204" s="524"/>
      <c r="G2204" s="524"/>
      <c r="H2204" s="524"/>
      <c r="I2204" s="524"/>
      <c r="J2204" s="94">
        <v>101</v>
      </c>
      <c r="K2204" s="190" t="s">
        <v>1</v>
      </c>
      <c r="L2204" s="525" t="s">
        <v>21</v>
      </c>
      <c r="M2204" s="525"/>
      <c r="N2204" s="525"/>
      <c r="O2204" s="526" t="s">
        <v>2</v>
      </c>
      <c r="P2204" s="526"/>
      <c r="Q2204" s="527">
        <v>43222</v>
      </c>
      <c r="R2204" s="528"/>
      <c r="S2204" s="528"/>
      <c r="T2204" s="191"/>
    </row>
    <row r="2205" spans="1:25" ht="24" thickBot="1" x14ac:dyDescent="0.3">
      <c r="A2205" s="7"/>
      <c r="B2205" s="16"/>
      <c r="C2205" s="16"/>
      <c r="D2205" s="15"/>
      <c r="E2205" s="15"/>
      <c r="F2205" s="15"/>
      <c r="G2205" s="15"/>
      <c r="H2205" s="15"/>
      <c r="I2205" s="15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191"/>
    </row>
    <row r="2206" spans="1:25" ht="18.75" thickBot="1" x14ac:dyDescent="0.3">
      <c r="A2206" s="1" t="s">
        <v>3</v>
      </c>
      <c r="B2206" s="535" t="s">
        <v>113</v>
      </c>
      <c r="C2206" s="535"/>
      <c r="D2206" s="535"/>
      <c r="E2206" s="535"/>
      <c r="F2206" s="535"/>
      <c r="G2206" s="535"/>
      <c r="H2206" s="535"/>
      <c r="I2206" s="536"/>
      <c r="J2206" s="537">
        <f t="shared" ref="J2206" si="6456">G2222-Q2222</f>
        <v>-19</v>
      </c>
      <c r="K2206" s="11" t="s">
        <v>4</v>
      </c>
      <c r="L2206" s="535" t="s">
        <v>140</v>
      </c>
      <c r="M2206" s="535"/>
      <c r="N2206" s="535"/>
      <c r="O2206" s="535"/>
      <c r="P2206" s="535"/>
      <c r="Q2206" s="535"/>
      <c r="R2206" s="535"/>
      <c r="S2206" s="536"/>
      <c r="T2206" s="191"/>
    </row>
    <row r="2207" spans="1:25" ht="15.75" thickBot="1" x14ac:dyDescent="0.3">
      <c r="A2207" s="7"/>
      <c r="B2207" s="2"/>
      <c r="C2207" s="2"/>
      <c r="D2207" s="2"/>
      <c r="E2207" s="2"/>
      <c r="F2207" s="2"/>
      <c r="G2207" s="2"/>
      <c r="H2207" s="2"/>
      <c r="I2207" s="2"/>
      <c r="J2207" s="538"/>
      <c r="K2207" s="2"/>
      <c r="L2207" s="2"/>
      <c r="M2207" s="2"/>
      <c r="N2207" s="2"/>
      <c r="O2207" s="2"/>
      <c r="P2207" s="2"/>
      <c r="Q2207" s="2"/>
      <c r="R2207" s="2"/>
      <c r="S2207" s="2"/>
      <c r="T2207" s="191"/>
    </row>
    <row r="2208" spans="1:25" x14ac:dyDescent="0.25">
      <c r="A2208" s="540" t="s">
        <v>5</v>
      </c>
      <c r="B2208" s="541"/>
      <c r="C2208" s="542" t="s">
        <v>6</v>
      </c>
      <c r="D2208" s="544" t="s">
        <v>7</v>
      </c>
      <c r="E2208" s="545"/>
      <c r="F2208" s="545"/>
      <c r="G2208" s="546"/>
      <c r="H2208" s="544" t="s">
        <v>8</v>
      </c>
      <c r="I2208" s="546"/>
      <c r="J2208" s="538"/>
      <c r="K2208" s="540" t="s">
        <v>5</v>
      </c>
      <c r="L2208" s="541"/>
      <c r="M2208" s="542" t="s">
        <v>6</v>
      </c>
      <c r="N2208" s="544" t="s">
        <v>7</v>
      </c>
      <c r="O2208" s="545"/>
      <c r="P2208" s="545"/>
      <c r="Q2208" s="546"/>
      <c r="R2208" s="544" t="s">
        <v>8</v>
      </c>
      <c r="S2208" s="546"/>
      <c r="T2208" s="191"/>
    </row>
    <row r="2209" spans="1:25" ht="15.75" thickBot="1" x14ac:dyDescent="0.3">
      <c r="A2209" s="547"/>
      <c r="B2209" s="548"/>
      <c r="C2209" s="543"/>
      <c r="D2209" s="110" t="s">
        <v>9</v>
      </c>
      <c r="E2209" s="111" t="s">
        <v>10</v>
      </c>
      <c r="F2209" s="111" t="s">
        <v>11</v>
      </c>
      <c r="G2209" s="112" t="s">
        <v>12</v>
      </c>
      <c r="H2209" s="113" t="s">
        <v>13</v>
      </c>
      <c r="I2209" s="114" t="s">
        <v>14</v>
      </c>
      <c r="J2209" s="539"/>
      <c r="K2209" s="547"/>
      <c r="L2209" s="548"/>
      <c r="M2209" s="543"/>
      <c r="N2209" s="110" t="s">
        <v>9</v>
      </c>
      <c r="O2209" s="111" t="s">
        <v>10</v>
      </c>
      <c r="P2209" s="111" t="s">
        <v>11</v>
      </c>
      <c r="Q2209" s="112" t="s">
        <v>12</v>
      </c>
      <c r="R2209" s="113" t="s">
        <v>13</v>
      </c>
      <c r="S2209" s="114" t="s">
        <v>14</v>
      </c>
      <c r="T2209" s="191"/>
    </row>
    <row r="2210" spans="1:25" ht="15.75" thickBot="1" x14ac:dyDescent="0.3">
      <c r="A2210" s="7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191"/>
    </row>
    <row r="2211" spans="1:25" x14ac:dyDescent="0.25">
      <c r="A2211" s="531" t="s">
        <v>240</v>
      </c>
      <c r="B2211" s="532"/>
      <c r="C2211" s="3">
        <v>1</v>
      </c>
      <c r="D2211" s="193">
        <v>83</v>
      </c>
      <c r="E2211" s="194">
        <v>34</v>
      </c>
      <c r="F2211" s="194">
        <v>4</v>
      </c>
      <c r="G2211" s="32">
        <f t="shared" ref="G2211:G2214" si="6457">D2211+E2211</f>
        <v>117</v>
      </c>
      <c r="H2211" s="33">
        <f t="shared" ref="H2211:H2214" si="6458">IF(AND(G2211=Q2211,G2211&gt;1),0.5,IF(G2211&gt;Q2211,1,0))</f>
        <v>0</v>
      </c>
      <c r="I2211" s="8"/>
      <c r="J2211" s="2"/>
      <c r="K2211" s="531" t="s">
        <v>220</v>
      </c>
      <c r="L2211" s="532"/>
      <c r="M2211" s="3">
        <v>1</v>
      </c>
      <c r="N2211" s="193">
        <v>78</v>
      </c>
      <c r="O2211" s="194">
        <v>49</v>
      </c>
      <c r="P2211" s="194">
        <v>0</v>
      </c>
      <c r="Q2211" s="32">
        <f t="shared" ref="Q2211" si="6459">SUM(N2211:O2211)</f>
        <v>127</v>
      </c>
      <c r="R2211" s="33">
        <f t="shared" ref="R2211:R2214" si="6460">IF(AND(Q2211=G2211,Q2211&gt;1),0.5,IF(Q2211&gt;G2211,1,0))</f>
        <v>1</v>
      </c>
      <c r="S2211" s="8"/>
      <c r="U2211" s="195" t="s">
        <v>124</v>
      </c>
      <c r="V2211" s="195">
        <f t="shared" ref="V2211" si="6461">G2211</f>
        <v>117</v>
      </c>
      <c r="W2211" s="195">
        <f t="shared" ref="W2211" si="6462">G2212</f>
        <v>128</v>
      </c>
      <c r="X2211" s="195">
        <f t="shared" ref="X2211" si="6463">G2213</f>
        <v>118</v>
      </c>
      <c r="Y2211" s="195">
        <f t="shared" ref="Y2211" si="6464">G2214</f>
        <v>113</v>
      </c>
    </row>
    <row r="2212" spans="1:25" x14ac:dyDescent="0.25">
      <c r="A2212" s="533"/>
      <c r="B2212" s="534"/>
      <c r="C2212" s="4">
        <v>2</v>
      </c>
      <c r="D2212" s="196">
        <v>96</v>
      </c>
      <c r="E2212" s="197">
        <v>32</v>
      </c>
      <c r="F2212" s="197">
        <v>2</v>
      </c>
      <c r="G2212" s="34">
        <f t="shared" si="6457"/>
        <v>128</v>
      </c>
      <c r="H2212" s="35">
        <f t="shared" si="6458"/>
        <v>1</v>
      </c>
      <c r="I2212" s="8"/>
      <c r="J2212" s="2"/>
      <c r="K2212" s="533"/>
      <c r="L2212" s="534"/>
      <c r="M2212" s="4">
        <v>2</v>
      </c>
      <c r="N2212" s="196">
        <v>82</v>
      </c>
      <c r="O2212" s="197">
        <v>45</v>
      </c>
      <c r="P2212" s="197">
        <v>0</v>
      </c>
      <c r="Q2212" s="34">
        <f t="shared" ref="Q2212:Q2214" si="6465">SUM(N2212:O2212)</f>
        <v>127</v>
      </c>
      <c r="R2212" s="35">
        <f t="shared" si="6460"/>
        <v>0</v>
      </c>
      <c r="S2212" s="8"/>
      <c r="U2212" s="195" t="s">
        <v>125</v>
      </c>
      <c r="V2212" s="195">
        <f t="shared" ref="V2212" si="6466">G2216</f>
        <v>140</v>
      </c>
      <c r="W2212" s="195">
        <f t="shared" ref="W2212" si="6467">G2217</f>
        <v>123</v>
      </c>
      <c r="X2212" s="195">
        <f t="shared" ref="X2212" si="6468">G2218</f>
        <v>109</v>
      </c>
      <c r="Y2212" s="195">
        <f t="shared" ref="Y2212" si="6469">G2219</f>
        <v>123</v>
      </c>
    </row>
    <row r="2213" spans="1:25" ht="15.75" thickBot="1" x14ac:dyDescent="0.3">
      <c r="A2213" s="517" t="s">
        <v>241</v>
      </c>
      <c r="B2213" s="518"/>
      <c r="C2213" s="4">
        <v>3</v>
      </c>
      <c r="D2213" s="196">
        <v>85</v>
      </c>
      <c r="E2213" s="197">
        <v>33</v>
      </c>
      <c r="F2213" s="197">
        <v>1</v>
      </c>
      <c r="G2213" s="34">
        <f t="shared" si="6457"/>
        <v>118</v>
      </c>
      <c r="H2213" s="35">
        <f t="shared" si="6458"/>
        <v>0</v>
      </c>
      <c r="I2213" s="13">
        <f t="shared" ref="I2213" si="6470">H2215*1000+G2215</f>
        <v>1476</v>
      </c>
      <c r="J2213" s="2"/>
      <c r="K2213" s="517" t="s">
        <v>221</v>
      </c>
      <c r="L2213" s="518"/>
      <c r="M2213" s="4">
        <v>3</v>
      </c>
      <c r="N2213" s="196">
        <v>98</v>
      </c>
      <c r="O2213" s="197">
        <v>25</v>
      </c>
      <c r="P2213" s="197">
        <v>2</v>
      </c>
      <c r="Q2213" s="34">
        <f t="shared" si="6465"/>
        <v>123</v>
      </c>
      <c r="R2213" s="35">
        <f t="shared" si="6460"/>
        <v>1</v>
      </c>
      <c r="S2213" s="13">
        <f t="shared" ref="S2213" si="6471">R2215*1000+Q2215</f>
        <v>3507</v>
      </c>
      <c r="T2213" s="191"/>
      <c r="U2213" s="195" t="s">
        <v>126</v>
      </c>
      <c r="V2213" s="195">
        <f t="shared" ref="V2213" si="6472">Q2211</f>
        <v>127</v>
      </c>
      <c r="W2213" s="195">
        <f t="shared" ref="W2213" si="6473">Q2212</f>
        <v>127</v>
      </c>
      <c r="X2213" s="195">
        <f t="shared" ref="X2213" si="6474">Q2213</f>
        <v>123</v>
      </c>
      <c r="Y2213" s="195">
        <f t="shared" ref="Y2213" si="6475">Q2214</f>
        <v>130</v>
      </c>
    </row>
    <row r="2214" spans="1:25" x14ac:dyDescent="0.25">
      <c r="A2214" s="519"/>
      <c r="B2214" s="520"/>
      <c r="C2214" s="5">
        <v>4</v>
      </c>
      <c r="D2214" s="198">
        <v>89</v>
      </c>
      <c r="E2214" s="199">
        <v>24</v>
      </c>
      <c r="F2214" s="199">
        <v>5</v>
      </c>
      <c r="G2214" s="36">
        <f t="shared" si="6457"/>
        <v>113</v>
      </c>
      <c r="H2214" s="35">
        <f t="shared" si="6458"/>
        <v>0</v>
      </c>
      <c r="I2214" s="521">
        <f t="shared" ref="I2214" si="6476">IF(AND(I2213=S2213,I2213&gt;0.1),1,IF(I2213&gt;S2213,2,0))</f>
        <v>0</v>
      </c>
      <c r="J2214" s="2"/>
      <c r="K2214" s="519"/>
      <c r="L2214" s="520"/>
      <c r="M2214" s="5">
        <v>4</v>
      </c>
      <c r="N2214" s="198">
        <v>88</v>
      </c>
      <c r="O2214" s="199">
        <v>42</v>
      </c>
      <c r="P2214" s="199">
        <v>3</v>
      </c>
      <c r="Q2214" s="34">
        <f t="shared" si="6465"/>
        <v>130</v>
      </c>
      <c r="R2214" s="39">
        <f t="shared" si="6460"/>
        <v>1</v>
      </c>
      <c r="S2214" s="521">
        <f t="shared" ref="S2214" si="6477">IF(AND(S2213=I2213,S2213&gt;0.1),1,IF(S2213&gt;I2213,2,0))</f>
        <v>2</v>
      </c>
      <c r="T2214" s="191"/>
      <c r="U2214" s="195" t="s">
        <v>127</v>
      </c>
      <c r="V2214" s="195">
        <f t="shared" ref="V2214" si="6478">Q2216</f>
        <v>112</v>
      </c>
      <c r="W2214" s="195">
        <f t="shared" ref="W2214" si="6479">Q2217</f>
        <v>118</v>
      </c>
      <c r="X2214" s="195">
        <f t="shared" ref="X2214" si="6480">Q2218</f>
        <v>123</v>
      </c>
      <c r="Y2214" s="195">
        <f t="shared" ref="Y2214" si="6481">Q2219</f>
        <v>130</v>
      </c>
    </row>
    <row r="2215" spans="1:25" ht="16.5" thickBot="1" x14ac:dyDescent="0.3">
      <c r="A2215" s="529">
        <v>1</v>
      </c>
      <c r="B2215" s="530"/>
      <c r="C2215" s="26" t="s">
        <v>12</v>
      </c>
      <c r="D2215" s="122">
        <f t="shared" ref="D2215" si="6482">D2211+D2212+D2213+D2214</f>
        <v>353</v>
      </c>
      <c r="E2215" s="28">
        <f t="shared" ref="E2215:H2215" si="6483">SUM(E2211:E2214)</f>
        <v>123</v>
      </c>
      <c r="F2215" s="28">
        <f t="shared" si="6483"/>
        <v>12</v>
      </c>
      <c r="G2215" s="29">
        <f t="shared" si="6483"/>
        <v>476</v>
      </c>
      <c r="H2215" s="30">
        <f t="shared" si="6483"/>
        <v>1</v>
      </c>
      <c r="I2215" s="522">
        <f t="shared" ref="I2215" si="6484">IF(AND(G2215=N2215,G2215&gt;1),1,IF(G2215&gt;N2215,2,0))</f>
        <v>2</v>
      </c>
      <c r="J2215" s="2"/>
      <c r="K2215" s="529">
        <v>1</v>
      </c>
      <c r="L2215" s="530"/>
      <c r="M2215" s="26" t="s">
        <v>12</v>
      </c>
      <c r="N2215" s="31">
        <f t="shared" ref="N2215" si="6485">SUM(N2211:N2214)</f>
        <v>346</v>
      </c>
      <c r="O2215" s="31">
        <f t="shared" ref="O2215:R2215" si="6486">SUM(O2211:O2214)</f>
        <v>161</v>
      </c>
      <c r="P2215" s="31">
        <f t="shared" si="6486"/>
        <v>5</v>
      </c>
      <c r="Q2215" s="31">
        <f t="shared" si="6486"/>
        <v>507</v>
      </c>
      <c r="R2215" s="30">
        <f t="shared" si="6486"/>
        <v>3</v>
      </c>
      <c r="S2215" s="522">
        <f t="shared" ref="S2215" si="6487">IF(AND(Q2215=J2215,Q2215&gt;1),1,IF(Q2215&gt;J2215,2,0))</f>
        <v>2</v>
      </c>
      <c r="T2215" s="191"/>
    </row>
    <row r="2216" spans="1:25" x14ac:dyDescent="0.25">
      <c r="A2216" s="531" t="s">
        <v>242</v>
      </c>
      <c r="B2216" s="532"/>
      <c r="C2216" s="3">
        <v>1</v>
      </c>
      <c r="D2216" s="193">
        <v>96</v>
      </c>
      <c r="E2216" s="194">
        <v>44</v>
      </c>
      <c r="F2216" s="194">
        <v>1</v>
      </c>
      <c r="G2216" s="37">
        <f t="shared" ref="G2216" si="6488">SUM(D2216:E2216)</f>
        <v>140</v>
      </c>
      <c r="H2216" s="33">
        <f t="shared" ref="H2216:H2219" si="6489">IF(AND(G2216=Q2216,G2216&gt;1),0.5,IF(G2216&gt;Q2216,1,0))</f>
        <v>1</v>
      </c>
      <c r="I2216" s="8"/>
      <c r="J2216" s="2"/>
      <c r="K2216" s="531" t="s">
        <v>222</v>
      </c>
      <c r="L2216" s="532"/>
      <c r="M2216" s="3">
        <v>1</v>
      </c>
      <c r="N2216" s="193">
        <v>85</v>
      </c>
      <c r="O2216" s="194">
        <v>27</v>
      </c>
      <c r="P2216" s="194">
        <v>5</v>
      </c>
      <c r="Q2216" s="32">
        <f t="shared" ref="Q2216:Q2219" si="6490">N2216+O2216</f>
        <v>112</v>
      </c>
      <c r="R2216" s="33">
        <f t="shared" ref="R2216:R2219" si="6491">IF(AND(Q2216=G2216,Q2216&gt;1),0.5,IF(Q2216&gt;G2216,1,0))</f>
        <v>0</v>
      </c>
      <c r="S2216" s="8"/>
      <c r="T2216" s="191"/>
      <c r="U2216" s="200" t="s">
        <v>92</v>
      </c>
      <c r="V2216" s="201" t="s">
        <v>93</v>
      </c>
      <c r="W2216" s="200" t="s">
        <v>93</v>
      </c>
      <c r="X2216" s="201" t="s">
        <v>92</v>
      </c>
    </row>
    <row r="2217" spans="1:25" x14ac:dyDescent="0.25">
      <c r="A2217" s="533"/>
      <c r="B2217" s="534"/>
      <c r="C2217" s="4">
        <v>2</v>
      </c>
      <c r="D2217" s="196">
        <v>87</v>
      </c>
      <c r="E2217" s="197">
        <v>36</v>
      </c>
      <c r="F2217" s="197">
        <v>4</v>
      </c>
      <c r="G2217" s="34">
        <f t="shared" ref="G2217:G2219" si="6492">SUM(D2217:E2217)</f>
        <v>123</v>
      </c>
      <c r="H2217" s="35">
        <f t="shared" si="6489"/>
        <v>1</v>
      </c>
      <c r="I2217" s="8"/>
      <c r="J2217" s="2"/>
      <c r="K2217" s="533"/>
      <c r="L2217" s="534"/>
      <c r="M2217" s="4">
        <v>2</v>
      </c>
      <c r="N2217" s="196">
        <v>76</v>
      </c>
      <c r="O2217" s="197">
        <v>42</v>
      </c>
      <c r="P2217" s="197">
        <v>1</v>
      </c>
      <c r="Q2217" s="34">
        <f t="shared" si="6490"/>
        <v>118</v>
      </c>
      <c r="R2217" s="35">
        <f t="shared" si="6491"/>
        <v>0</v>
      </c>
      <c r="S2217" s="8"/>
      <c r="T2217" s="191"/>
      <c r="U2217" s="202">
        <f t="shared" ref="U2217" si="6493">I2222</f>
        <v>2</v>
      </c>
      <c r="V2217" s="203">
        <f t="shared" ref="V2217" si="6494">S2222</f>
        <v>4</v>
      </c>
      <c r="W2217" s="202">
        <f t="shared" ref="W2217" si="6495">S2222</f>
        <v>4</v>
      </c>
      <c r="X2217" s="203">
        <f t="shared" ref="X2217" si="6496">I2222</f>
        <v>2</v>
      </c>
    </row>
    <row r="2218" spans="1:25" ht="15.75" thickBot="1" x14ac:dyDescent="0.3">
      <c r="A2218" s="517" t="s">
        <v>243</v>
      </c>
      <c r="B2218" s="518"/>
      <c r="C2218" s="4">
        <v>3</v>
      </c>
      <c r="D2218" s="196">
        <v>83</v>
      </c>
      <c r="E2218" s="197">
        <v>26</v>
      </c>
      <c r="F2218" s="197">
        <v>4</v>
      </c>
      <c r="G2218" s="34">
        <f t="shared" si="6492"/>
        <v>109</v>
      </c>
      <c r="H2218" s="35">
        <f t="shared" si="6489"/>
        <v>0</v>
      </c>
      <c r="I2218" s="13">
        <f t="shared" ref="I2218" si="6497">H2220*1000+G2220</f>
        <v>2495</v>
      </c>
      <c r="J2218" s="2"/>
      <c r="K2218" s="517" t="s">
        <v>223</v>
      </c>
      <c r="L2218" s="518"/>
      <c r="M2218" s="4">
        <v>3</v>
      </c>
      <c r="N2218" s="196">
        <v>79</v>
      </c>
      <c r="O2218" s="197">
        <v>44</v>
      </c>
      <c r="P2218" s="197">
        <v>1</v>
      </c>
      <c r="Q2218" s="34">
        <f t="shared" si="6490"/>
        <v>123</v>
      </c>
      <c r="R2218" s="35">
        <f t="shared" si="6491"/>
        <v>1</v>
      </c>
      <c r="S2218" s="13">
        <f t="shared" ref="S2218" si="6498">R2220*1000+Q2220</f>
        <v>2483</v>
      </c>
      <c r="T2218" s="191"/>
      <c r="U2218" s="202">
        <f t="shared" ref="U2218" si="6499">H2222</f>
        <v>3</v>
      </c>
      <c r="V2218" s="203">
        <f t="shared" ref="V2218" si="6500">R2222</f>
        <v>5</v>
      </c>
      <c r="W2218" s="202">
        <f t="shared" ref="W2218" si="6501">R2222</f>
        <v>5</v>
      </c>
      <c r="X2218" s="203">
        <f t="shared" ref="X2218" si="6502">H2222</f>
        <v>3</v>
      </c>
    </row>
    <row r="2219" spans="1:25" x14ac:dyDescent="0.25">
      <c r="A2219" s="519"/>
      <c r="B2219" s="520"/>
      <c r="C2219" s="5">
        <v>4</v>
      </c>
      <c r="D2219" s="198">
        <v>88</v>
      </c>
      <c r="E2219" s="199">
        <v>35</v>
      </c>
      <c r="F2219" s="199">
        <v>4</v>
      </c>
      <c r="G2219" s="38">
        <f t="shared" si="6492"/>
        <v>123</v>
      </c>
      <c r="H2219" s="35">
        <f t="shared" si="6489"/>
        <v>0</v>
      </c>
      <c r="I2219" s="521">
        <f t="shared" ref="I2219" si="6503">IF(AND(I2218=S2218,I2218&gt;0.1),1,IF(I2218&gt;S2218,2,0))</f>
        <v>2</v>
      </c>
      <c r="J2219" s="2"/>
      <c r="K2219" s="519"/>
      <c r="L2219" s="520"/>
      <c r="M2219" s="5">
        <v>4</v>
      </c>
      <c r="N2219" s="198">
        <v>96</v>
      </c>
      <c r="O2219" s="199">
        <v>34</v>
      </c>
      <c r="P2219" s="199">
        <v>2</v>
      </c>
      <c r="Q2219" s="34">
        <f t="shared" si="6490"/>
        <v>130</v>
      </c>
      <c r="R2219" s="39">
        <f t="shared" si="6491"/>
        <v>1</v>
      </c>
      <c r="S2219" s="521">
        <f t="shared" ref="S2219" si="6504">IF(AND(S2218=I2218,S2218&gt;0.1),1,IF(S2218&gt;I2218,2,0))</f>
        <v>0</v>
      </c>
      <c r="T2219" s="191"/>
      <c r="U2219" s="204">
        <f t="shared" ref="U2219" si="6505">G2222</f>
        <v>971</v>
      </c>
      <c r="V2219" s="205">
        <f t="shared" ref="V2219" si="6506">Q2222</f>
        <v>990</v>
      </c>
      <c r="W2219" s="204">
        <f t="shared" ref="W2219" si="6507">Q2222</f>
        <v>990</v>
      </c>
      <c r="X2219" s="205">
        <f t="shared" ref="X2219" si="6508">G2222</f>
        <v>971</v>
      </c>
    </row>
    <row r="2220" spans="1:25" ht="16.5" thickBot="1" x14ac:dyDescent="0.3">
      <c r="A2220" s="529">
        <v>2</v>
      </c>
      <c r="B2220" s="530"/>
      <c r="C2220" s="26" t="s">
        <v>12</v>
      </c>
      <c r="D2220" s="31">
        <f t="shared" ref="D2220" si="6509">SUM(D2216:D2219)</f>
        <v>354</v>
      </c>
      <c r="E2220" s="31">
        <f t="shared" ref="E2220:H2220" si="6510">SUM(E2216:E2219)</f>
        <v>141</v>
      </c>
      <c r="F2220" s="31">
        <f t="shared" si="6510"/>
        <v>13</v>
      </c>
      <c r="G2220" s="31">
        <f t="shared" si="6510"/>
        <v>495</v>
      </c>
      <c r="H2220" s="30">
        <f t="shared" si="6510"/>
        <v>2</v>
      </c>
      <c r="I2220" s="522">
        <f t="shared" ref="I2220" si="6511">IF(AND(G2220=N2220,G2220&gt;1),1,IF(G2220&gt;N2220,2,0))</f>
        <v>2</v>
      </c>
      <c r="J2220" s="2"/>
      <c r="K2220" s="529">
        <v>2</v>
      </c>
      <c r="L2220" s="530"/>
      <c r="M2220" s="26" t="s">
        <v>12</v>
      </c>
      <c r="N2220" s="31">
        <f t="shared" ref="N2220" si="6512">SUM(N2216:N2219)</f>
        <v>336</v>
      </c>
      <c r="O2220" s="31">
        <f t="shared" ref="O2220:R2220" si="6513">SUM(O2216:O2219)</f>
        <v>147</v>
      </c>
      <c r="P2220" s="31">
        <f t="shared" si="6513"/>
        <v>9</v>
      </c>
      <c r="Q2220" s="40">
        <f t="shared" si="6513"/>
        <v>483</v>
      </c>
      <c r="R2220" s="30">
        <f t="shared" si="6513"/>
        <v>2</v>
      </c>
      <c r="S2220" s="522">
        <f t="shared" ref="S2220" si="6514">IF(AND(Q2220=X2220,Q2220&gt;1),1,IF(Q2220&gt;X2220,2,0))</f>
        <v>2</v>
      </c>
      <c r="T2220" s="191"/>
    </row>
    <row r="2221" spans="1:25" ht="15.75" thickBot="1" x14ac:dyDescent="0.3">
      <c r="A2221" s="7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191"/>
    </row>
    <row r="2222" spans="1:25" ht="21" thickBot="1" x14ac:dyDescent="0.3">
      <c r="A2222" s="17"/>
      <c r="B2222" s="18"/>
      <c r="C2222" s="19" t="s">
        <v>15</v>
      </c>
      <c r="D2222" s="20">
        <f t="shared" ref="D2222:H2222" si="6515">D2215+D2220</f>
        <v>707</v>
      </c>
      <c r="E2222" s="21">
        <f t="shared" si="6515"/>
        <v>264</v>
      </c>
      <c r="F2222" s="21">
        <f t="shared" si="6515"/>
        <v>25</v>
      </c>
      <c r="G2222" s="22">
        <f t="shared" si="6515"/>
        <v>971</v>
      </c>
      <c r="H2222" s="22">
        <f t="shared" si="6515"/>
        <v>3</v>
      </c>
      <c r="I2222" s="23">
        <f t="shared" ref="I2222" si="6516">I2214+I2219+J2222</f>
        <v>2</v>
      </c>
      <c r="J2222" s="206">
        <f t="shared" ref="J2222" si="6517">IF(AND(G2222=Q2222,G2222&gt;0.1),1,IF(G2222&gt;Q2222,2,0))</f>
        <v>0</v>
      </c>
      <c r="K2222" s="17"/>
      <c r="L2222" s="18"/>
      <c r="M2222" s="24" t="s">
        <v>15</v>
      </c>
      <c r="N2222" s="20">
        <f t="shared" ref="N2222:R2222" si="6518">N2215+N2220</f>
        <v>682</v>
      </c>
      <c r="O2222" s="21">
        <f t="shared" si="6518"/>
        <v>308</v>
      </c>
      <c r="P2222" s="21">
        <f t="shared" si="6518"/>
        <v>14</v>
      </c>
      <c r="Q2222" s="22">
        <f t="shared" si="6518"/>
        <v>990</v>
      </c>
      <c r="R2222" s="22">
        <f t="shared" si="6518"/>
        <v>5</v>
      </c>
      <c r="S2222" s="25">
        <f t="shared" ref="S2222" si="6519">S2214+S2219+T2222</f>
        <v>4</v>
      </c>
      <c r="T2222" s="206">
        <f t="shared" ref="T2222" si="6520">IF(AND(Q2222=G2222,Q2222&gt;0.1),1,IF(Q2222&gt;G2222,2,0))</f>
        <v>2</v>
      </c>
    </row>
    <row r="2223" spans="1:25" ht="15.75" thickBot="1" x14ac:dyDescent="0.3">
      <c r="A2223" s="7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191"/>
    </row>
    <row r="2224" spans="1:25" ht="21" thickBot="1" x14ac:dyDescent="0.3">
      <c r="A2224" s="109" t="s">
        <v>19</v>
      </c>
      <c r="B2224" s="9" t="s">
        <v>16</v>
      </c>
      <c r="C2224" s="515"/>
      <c r="D2224" s="515"/>
      <c r="E2224" s="515"/>
      <c r="F2224" s="10"/>
      <c r="G2224" s="516" t="s">
        <v>17</v>
      </c>
      <c r="H2224" s="516"/>
      <c r="I2224" s="23">
        <f t="shared" ref="I2224" si="6521">IF(AND(I2222=S2222,I2222&gt;0.1),1,IF(I2222&gt;S2222,2,0))</f>
        <v>0</v>
      </c>
      <c r="J2224" s="12"/>
      <c r="K2224" s="14" t="s">
        <v>19</v>
      </c>
      <c r="L2224" s="9" t="s">
        <v>20</v>
      </c>
      <c r="M2224" s="515"/>
      <c r="N2224" s="515"/>
      <c r="O2224" s="515"/>
      <c r="P2224" s="10"/>
      <c r="Q2224" s="516" t="s">
        <v>17</v>
      </c>
      <c r="R2224" s="516"/>
      <c r="S2224" s="23">
        <f t="shared" ref="S2224" si="6522">IF(AND(S2222=I2222,S2222&gt;0.1),1,IF(S2222&gt;I2222,2,0))</f>
        <v>2</v>
      </c>
      <c r="T2224" s="191"/>
    </row>
    <row r="2226" spans="1:25" ht="15.75" thickBot="1" x14ac:dyDescent="0.3"/>
    <row r="2227" spans="1:25" ht="23.25" x14ac:dyDescent="0.35">
      <c r="A2227" s="6"/>
      <c r="B2227" s="523" t="s">
        <v>18</v>
      </c>
      <c r="C2227" s="523"/>
      <c r="D2227" s="524" t="s">
        <v>0</v>
      </c>
      <c r="E2227" s="524"/>
      <c r="F2227" s="524"/>
      <c r="G2227" s="524"/>
      <c r="H2227" s="524"/>
      <c r="I2227" s="524"/>
      <c r="J2227" s="94">
        <v>102</v>
      </c>
      <c r="K2227" s="190" t="s">
        <v>1</v>
      </c>
      <c r="L2227" s="525" t="s">
        <v>21</v>
      </c>
      <c r="M2227" s="525"/>
      <c r="N2227" s="525"/>
      <c r="O2227" s="526" t="s">
        <v>2</v>
      </c>
      <c r="P2227" s="526"/>
      <c r="Q2227" s="527">
        <v>43242</v>
      </c>
      <c r="R2227" s="528"/>
      <c r="S2227" s="528"/>
      <c r="T2227" s="191"/>
    </row>
    <row r="2228" spans="1:25" ht="24" thickBot="1" x14ac:dyDescent="0.3">
      <c r="A2228" s="7"/>
      <c r="B2228" s="16"/>
      <c r="C2228" s="16"/>
      <c r="D2228" s="15"/>
      <c r="E2228" s="15"/>
      <c r="F2228" s="15"/>
      <c r="G2228" s="15"/>
      <c r="H2228" s="15"/>
      <c r="I2228" s="15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191"/>
    </row>
    <row r="2229" spans="1:25" ht="18.75" thickBot="1" x14ac:dyDescent="0.3">
      <c r="A2229" s="1" t="s">
        <v>3</v>
      </c>
      <c r="B2229" s="535" t="s">
        <v>146</v>
      </c>
      <c r="C2229" s="535"/>
      <c r="D2229" s="535"/>
      <c r="E2229" s="535"/>
      <c r="F2229" s="535"/>
      <c r="G2229" s="535"/>
      <c r="H2229" s="535"/>
      <c r="I2229" s="536"/>
      <c r="J2229" s="537">
        <f t="shared" ref="J2229" si="6523">G2245-Q2245</f>
        <v>-8</v>
      </c>
      <c r="K2229" s="11" t="s">
        <v>4</v>
      </c>
      <c r="L2229" s="535" t="s">
        <v>147</v>
      </c>
      <c r="M2229" s="535"/>
      <c r="N2229" s="535"/>
      <c r="O2229" s="535"/>
      <c r="P2229" s="535"/>
      <c r="Q2229" s="535"/>
      <c r="R2229" s="535"/>
      <c r="S2229" s="536"/>
      <c r="T2229" s="191"/>
    </row>
    <row r="2230" spans="1:25" ht="15.75" thickBot="1" x14ac:dyDescent="0.3">
      <c r="A2230" s="7"/>
      <c r="B2230" s="2"/>
      <c r="C2230" s="2"/>
      <c r="D2230" s="2"/>
      <c r="E2230" s="2"/>
      <c r="F2230" s="2"/>
      <c r="G2230" s="2"/>
      <c r="H2230" s="2"/>
      <c r="I2230" s="2"/>
      <c r="J2230" s="538"/>
      <c r="K2230" s="2"/>
      <c r="L2230" s="2"/>
      <c r="M2230" s="2"/>
      <c r="N2230" s="2"/>
      <c r="O2230" s="2"/>
      <c r="P2230" s="2"/>
      <c r="Q2230" s="2"/>
      <c r="R2230" s="2"/>
      <c r="S2230" s="2"/>
      <c r="T2230" s="191"/>
    </row>
    <row r="2231" spans="1:25" x14ac:dyDescent="0.25">
      <c r="A2231" s="540" t="s">
        <v>5</v>
      </c>
      <c r="B2231" s="541"/>
      <c r="C2231" s="542" t="s">
        <v>6</v>
      </c>
      <c r="D2231" s="544" t="s">
        <v>7</v>
      </c>
      <c r="E2231" s="545"/>
      <c r="F2231" s="545"/>
      <c r="G2231" s="546"/>
      <c r="H2231" s="544" t="s">
        <v>8</v>
      </c>
      <c r="I2231" s="546"/>
      <c r="J2231" s="538"/>
      <c r="K2231" s="540" t="s">
        <v>5</v>
      </c>
      <c r="L2231" s="541"/>
      <c r="M2231" s="542" t="s">
        <v>6</v>
      </c>
      <c r="N2231" s="544" t="s">
        <v>7</v>
      </c>
      <c r="O2231" s="545"/>
      <c r="P2231" s="545"/>
      <c r="Q2231" s="546"/>
      <c r="R2231" s="544" t="s">
        <v>8</v>
      </c>
      <c r="S2231" s="546"/>
      <c r="T2231" s="191"/>
    </row>
    <row r="2232" spans="1:25" ht="15.75" thickBot="1" x14ac:dyDescent="0.3">
      <c r="A2232" s="547"/>
      <c r="B2232" s="548"/>
      <c r="C2232" s="543"/>
      <c r="D2232" s="110" t="s">
        <v>9</v>
      </c>
      <c r="E2232" s="111" t="s">
        <v>10</v>
      </c>
      <c r="F2232" s="111" t="s">
        <v>11</v>
      </c>
      <c r="G2232" s="112" t="s">
        <v>12</v>
      </c>
      <c r="H2232" s="113" t="s">
        <v>13</v>
      </c>
      <c r="I2232" s="114" t="s">
        <v>14</v>
      </c>
      <c r="J2232" s="539"/>
      <c r="K2232" s="547"/>
      <c r="L2232" s="548"/>
      <c r="M2232" s="543"/>
      <c r="N2232" s="110" t="s">
        <v>9</v>
      </c>
      <c r="O2232" s="111" t="s">
        <v>10</v>
      </c>
      <c r="P2232" s="111" t="s">
        <v>11</v>
      </c>
      <c r="Q2232" s="112" t="s">
        <v>12</v>
      </c>
      <c r="R2232" s="113" t="s">
        <v>13</v>
      </c>
      <c r="S2232" s="114" t="s">
        <v>14</v>
      </c>
      <c r="T2232" s="191"/>
    </row>
    <row r="2233" spans="1:25" ht="15.75" thickBot="1" x14ac:dyDescent="0.3">
      <c r="A2233" s="7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191"/>
    </row>
    <row r="2234" spans="1:25" x14ac:dyDescent="0.25">
      <c r="A2234" s="555" t="s">
        <v>231</v>
      </c>
      <c r="B2234" s="556"/>
      <c r="C2234" s="3">
        <v>1</v>
      </c>
      <c r="D2234" s="213">
        <v>93</v>
      </c>
      <c r="E2234" s="214">
        <v>51</v>
      </c>
      <c r="F2234" s="214">
        <v>1</v>
      </c>
      <c r="G2234" s="32">
        <f t="shared" ref="G2234:G2237" si="6524">D2234+E2234</f>
        <v>144</v>
      </c>
      <c r="H2234" s="33">
        <f t="shared" ref="H2234:H2237" si="6525">IF(AND(G2234=Q2234,G2234&gt;1),0.5,IF(G2234&gt;Q2234,1,0))</f>
        <v>1</v>
      </c>
      <c r="I2234" s="8"/>
      <c r="J2234" s="2"/>
      <c r="K2234" s="555" t="s">
        <v>231</v>
      </c>
      <c r="L2234" s="556"/>
      <c r="M2234" s="3">
        <v>1</v>
      </c>
      <c r="N2234" s="213">
        <v>81</v>
      </c>
      <c r="O2234" s="214">
        <v>45</v>
      </c>
      <c r="P2234" s="214">
        <v>2</v>
      </c>
      <c r="Q2234" s="32">
        <f t="shared" ref="Q2234" si="6526">SUM(N2234:O2234)</f>
        <v>126</v>
      </c>
      <c r="R2234" s="33">
        <f t="shared" ref="R2234:R2237" si="6527">IF(AND(Q2234=G2234,Q2234&gt;1),0.5,IF(Q2234&gt;G2234,1,0))</f>
        <v>0</v>
      </c>
      <c r="S2234" s="8"/>
      <c r="U2234" s="195" t="s">
        <v>124</v>
      </c>
      <c r="V2234" s="195">
        <f t="shared" ref="V2234" si="6528">G2234</f>
        <v>144</v>
      </c>
      <c r="W2234" s="195">
        <f t="shared" ref="W2234" si="6529">G2235</f>
        <v>128</v>
      </c>
      <c r="X2234" s="195">
        <f t="shared" ref="X2234" si="6530">G2236</f>
        <v>140</v>
      </c>
      <c r="Y2234" s="195">
        <f t="shared" ref="Y2234" si="6531">G2237</f>
        <v>114</v>
      </c>
    </row>
    <row r="2235" spans="1:25" x14ac:dyDescent="0.25">
      <c r="A2235" s="557"/>
      <c r="B2235" s="558"/>
      <c r="C2235" s="4">
        <v>2</v>
      </c>
      <c r="D2235" s="215">
        <v>93</v>
      </c>
      <c r="E2235" s="216">
        <v>35</v>
      </c>
      <c r="F2235" s="216">
        <v>4</v>
      </c>
      <c r="G2235" s="34">
        <f t="shared" si="6524"/>
        <v>128</v>
      </c>
      <c r="H2235" s="35">
        <f t="shared" si="6525"/>
        <v>1</v>
      </c>
      <c r="I2235" s="8"/>
      <c r="J2235" s="2"/>
      <c r="K2235" s="557"/>
      <c r="L2235" s="558"/>
      <c r="M2235" s="4">
        <v>2</v>
      </c>
      <c r="N2235" s="215">
        <v>80</v>
      </c>
      <c r="O2235" s="216">
        <v>35</v>
      </c>
      <c r="P2235" s="216">
        <v>0</v>
      </c>
      <c r="Q2235" s="34">
        <f t="shared" ref="Q2235:Q2237" si="6532">SUM(N2235:O2235)</f>
        <v>115</v>
      </c>
      <c r="R2235" s="35">
        <f t="shared" si="6527"/>
        <v>0</v>
      </c>
      <c r="S2235" s="8"/>
      <c r="U2235" s="195" t="s">
        <v>125</v>
      </c>
      <c r="V2235" s="195">
        <f t="shared" ref="V2235" si="6533">G2239</f>
        <v>115</v>
      </c>
      <c r="W2235" s="195">
        <f t="shared" ref="W2235" si="6534">G2240</f>
        <v>119</v>
      </c>
      <c r="X2235" s="195">
        <f t="shared" ref="X2235" si="6535">G2241</f>
        <v>115</v>
      </c>
      <c r="Y2235" s="195">
        <f t="shared" ref="Y2235" si="6536">G2242</f>
        <v>121</v>
      </c>
    </row>
    <row r="2236" spans="1:25" ht="15.75" thickBot="1" x14ac:dyDescent="0.3">
      <c r="A2236" s="549" t="s">
        <v>232</v>
      </c>
      <c r="B2236" s="550"/>
      <c r="C2236" s="4">
        <v>3</v>
      </c>
      <c r="D2236" s="215">
        <v>98</v>
      </c>
      <c r="E2236" s="216">
        <v>42</v>
      </c>
      <c r="F2236" s="216">
        <v>2</v>
      </c>
      <c r="G2236" s="34">
        <f t="shared" si="6524"/>
        <v>140</v>
      </c>
      <c r="H2236" s="35">
        <f t="shared" si="6525"/>
        <v>1</v>
      </c>
      <c r="I2236" s="13">
        <f t="shared" ref="I2236" si="6537">H2238*1000+G2238</f>
        <v>3526</v>
      </c>
      <c r="J2236" s="2"/>
      <c r="K2236" s="549" t="s">
        <v>245</v>
      </c>
      <c r="L2236" s="550"/>
      <c r="M2236" s="4">
        <v>3</v>
      </c>
      <c r="N2236" s="215">
        <v>82</v>
      </c>
      <c r="O2236" s="216">
        <v>52</v>
      </c>
      <c r="P2236" s="216">
        <v>0</v>
      </c>
      <c r="Q2236" s="34">
        <f t="shared" si="6532"/>
        <v>134</v>
      </c>
      <c r="R2236" s="35">
        <f t="shared" si="6527"/>
        <v>0</v>
      </c>
      <c r="S2236" s="13">
        <f t="shared" ref="S2236" si="6538">R2238*1000+Q2238</f>
        <v>1495</v>
      </c>
      <c r="T2236" s="191"/>
      <c r="U2236" s="195" t="s">
        <v>126</v>
      </c>
      <c r="V2236" s="195">
        <f t="shared" ref="V2236" si="6539">Q2234</f>
        <v>126</v>
      </c>
      <c r="W2236" s="195">
        <f t="shared" ref="W2236" si="6540">Q2235</f>
        <v>115</v>
      </c>
      <c r="X2236" s="195">
        <f t="shared" ref="X2236" si="6541">Q2236</f>
        <v>134</v>
      </c>
      <c r="Y2236" s="195">
        <f t="shared" ref="Y2236" si="6542">Q2237</f>
        <v>120</v>
      </c>
    </row>
    <row r="2237" spans="1:25" x14ac:dyDescent="0.25">
      <c r="A2237" s="551"/>
      <c r="B2237" s="552"/>
      <c r="C2237" s="5">
        <v>4</v>
      </c>
      <c r="D2237" s="217">
        <v>89</v>
      </c>
      <c r="E2237" s="218">
        <v>25</v>
      </c>
      <c r="F2237" s="218">
        <v>3</v>
      </c>
      <c r="G2237" s="36">
        <f t="shared" si="6524"/>
        <v>114</v>
      </c>
      <c r="H2237" s="35">
        <f t="shared" si="6525"/>
        <v>0</v>
      </c>
      <c r="I2237" s="521">
        <f t="shared" ref="I2237" si="6543">IF(AND(I2236=S2236,I2236&gt;0.1),1,IF(I2236&gt;S2236,2,0))</f>
        <v>2</v>
      </c>
      <c r="J2237" s="2"/>
      <c r="K2237" s="551"/>
      <c r="L2237" s="552"/>
      <c r="M2237" s="5">
        <v>4</v>
      </c>
      <c r="N2237" s="217">
        <v>75</v>
      </c>
      <c r="O2237" s="218">
        <v>45</v>
      </c>
      <c r="P2237" s="218">
        <v>1</v>
      </c>
      <c r="Q2237" s="34">
        <f t="shared" si="6532"/>
        <v>120</v>
      </c>
      <c r="R2237" s="39">
        <f t="shared" si="6527"/>
        <v>1</v>
      </c>
      <c r="S2237" s="521">
        <f t="shared" ref="S2237" si="6544">IF(AND(S2236=I2236,S2236&gt;0.1),1,IF(S2236&gt;I2236,2,0))</f>
        <v>0</v>
      </c>
      <c r="T2237" s="191"/>
      <c r="U2237" s="195" t="s">
        <v>127</v>
      </c>
      <c r="V2237" s="195">
        <f t="shared" ref="V2237" si="6545">Q2239</f>
        <v>118</v>
      </c>
      <c r="W2237" s="195">
        <f t="shared" ref="W2237" si="6546">Q2240</f>
        <v>137</v>
      </c>
      <c r="X2237" s="195">
        <f t="shared" ref="X2237" si="6547">Q2241</f>
        <v>134</v>
      </c>
      <c r="Y2237" s="195">
        <f t="shared" ref="Y2237" si="6548">Q2242</f>
        <v>120</v>
      </c>
    </row>
    <row r="2238" spans="1:25" ht="16.5" thickBot="1" x14ac:dyDescent="0.3">
      <c r="A2238" s="529">
        <v>1</v>
      </c>
      <c r="B2238" s="530"/>
      <c r="C2238" s="26" t="s">
        <v>12</v>
      </c>
      <c r="D2238" s="27">
        <f t="shared" ref="D2238" si="6549">D2234+D2235+D2236+D2237</f>
        <v>373</v>
      </c>
      <c r="E2238" s="28">
        <f t="shared" ref="E2238:H2238" si="6550">SUM(E2234:E2237)</f>
        <v>153</v>
      </c>
      <c r="F2238" s="28">
        <f t="shared" si="6550"/>
        <v>10</v>
      </c>
      <c r="G2238" s="29">
        <f t="shared" si="6550"/>
        <v>526</v>
      </c>
      <c r="H2238" s="30">
        <f t="shared" si="6550"/>
        <v>3</v>
      </c>
      <c r="I2238" s="522">
        <f t="shared" ref="I2238" si="6551">IF(AND(G2238=N2238,G2238&gt;1),1,IF(G2238&gt;N2238,2,0))</f>
        <v>2</v>
      </c>
      <c r="J2238" s="2"/>
      <c r="K2238" s="529">
        <v>1</v>
      </c>
      <c r="L2238" s="530"/>
      <c r="M2238" s="26" t="s">
        <v>12</v>
      </c>
      <c r="N2238" s="31">
        <f t="shared" ref="N2238" si="6552">SUM(N2234:N2237)</f>
        <v>318</v>
      </c>
      <c r="O2238" s="31">
        <f t="shared" ref="O2238:R2238" si="6553">SUM(O2234:O2237)</f>
        <v>177</v>
      </c>
      <c r="P2238" s="31">
        <f t="shared" si="6553"/>
        <v>3</v>
      </c>
      <c r="Q2238" s="31">
        <f t="shared" si="6553"/>
        <v>495</v>
      </c>
      <c r="R2238" s="30">
        <f t="shared" si="6553"/>
        <v>1</v>
      </c>
      <c r="S2238" s="522">
        <f t="shared" ref="S2238" si="6554">IF(AND(Q2238=J2238,Q2238&gt;1),1,IF(Q2238&gt;J2238,2,0))</f>
        <v>2</v>
      </c>
      <c r="T2238" s="191"/>
    </row>
    <row r="2239" spans="1:25" x14ac:dyDescent="0.25">
      <c r="A2239" s="555" t="s">
        <v>210</v>
      </c>
      <c r="B2239" s="556"/>
      <c r="C2239" s="3">
        <v>1</v>
      </c>
      <c r="D2239" s="213">
        <v>81</v>
      </c>
      <c r="E2239" s="214">
        <v>34</v>
      </c>
      <c r="F2239" s="214">
        <v>3</v>
      </c>
      <c r="G2239" s="37">
        <f t="shared" ref="G2239" si="6555">SUM(D2239:E2239)</f>
        <v>115</v>
      </c>
      <c r="H2239" s="33">
        <f t="shared" ref="H2239:H2242" si="6556">IF(AND(G2239=Q2239,G2239&gt;1),0.5,IF(G2239&gt;Q2239,1,0))</f>
        <v>0</v>
      </c>
      <c r="I2239" s="8"/>
      <c r="J2239" s="2"/>
      <c r="K2239" s="555" t="s">
        <v>246</v>
      </c>
      <c r="L2239" s="556"/>
      <c r="M2239" s="3">
        <v>1</v>
      </c>
      <c r="N2239" s="213">
        <v>76</v>
      </c>
      <c r="O2239" s="214">
        <v>42</v>
      </c>
      <c r="P2239" s="214">
        <v>1</v>
      </c>
      <c r="Q2239" s="32">
        <f t="shared" ref="Q2239:Q2242" si="6557">N2239+O2239</f>
        <v>118</v>
      </c>
      <c r="R2239" s="33">
        <f t="shared" ref="R2239:R2242" si="6558">IF(AND(Q2239=G2239,Q2239&gt;1),0.5,IF(Q2239&gt;G2239,1,0))</f>
        <v>1</v>
      </c>
      <c r="S2239" s="8"/>
      <c r="T2239" s="191"/>
      <c r="U2239" s="200" t="s">
        <v>92</v>
      </c>
      <c r="V2239" s="201" t="s">
        <v>93</v>
      </c>
      <c r="W2239" s="200" t="s">
        <v>93</v>
      </c>
      <c r="X2239" s="201" t="s">
        <v>92</v>
      </c>
    </row>
    <row r="2240" spans="1:25" x14ac:dyDescent="0.25">
      <c r="A2240" s="557"/>
      <c r="B2240" s="558"/>
      <c r="C2240" s="4">
        <v>2</v>
      </c>
      <c r="D2240" s="215">
        <v>83</v>
      </c>
      <c r="E2240" s="216">
        <v>36</v>
      </c>
      <c r="F2240" s="216">
        <v>3</v>
      </c>
      <c r="G2240" s="34">
        <f t="shared" ref="G2240:G2242" si="6559">SUM(D2240:E2240)</f>
        <v>119</v>
      </c>
      <c r="H2240" s="35">
        <f t="shared" si="6556"/>
        <v>0</v>
      </c>
      <c r="I2240" s="8"/>
      <c r="J2240" s="2"/>
      <c r="K2240" s="557"/>
      <c r="L2240" s="558"/>
      <c r="M2240" s="4">
        <v>2</v>
      </c>
      <c r="N2240" s="215">
        <v>83</v>
      </c>
      <c r="O2240" s="216">
        <v>54</v>
      </c>
      <c r="P2240" s="216">
        <v>1</v>
      </c>
      <c r="Q2240" s="34">
        <f t="shared" si="6557"/>
        <v>137</v>
      </c>
      <c r="R2240" s="35">
        <f t="shared" si="6558"/>
        <v>1</v>
      </c>
      <c r="S2240" s="8"/>
      <c r="T2240" s="191"/>
      <c r="U2240" s="202">
        <f t="shared" ref="U2240" si="6560">I2245</f>
        <v>2</v>
      </c>
      <c r="V2240" s="203">
        <f t="shared" ref="V2240" si="6561">S2245</f>
        <v>4</v>
      </c>
      <c r="W2240" s="202">
        <f t="shared" ref="W2240" si="6562">S2245</f>
        <v>4</v>
      </c>
      <c r="X2240" s="203">
        <f t="shared" ref="X2240" si="6563">I2245</f>
        <v>2</v>
      </c>
    </row>
    <row r="2241" spans="1:25" ht="15.75" thickBot="1" x14ac:dyDescent="0.3">
      <c r="A2241" s="549" t="s">
        <v>233</v>
      </c>
      <c r="B2241" s="550"/>
      <c r="C2241" s="4">
        <v>3</v>
      </c>
      <c r="D2241" s="215">
        <v>92</v>
      </c>
      <c r="E2241" s="216">
        <v>23</v>
      </c>
      <c r="F2241" s="216">
        <v>5</v>
      </c>
      <c r="G2241" s="34">
        <f t="shared" si="6559"/>
        <v>115</v>
      </c>
      <c r="H2241" s="35">
        <f t="shared" si="6556"/>
        <v>0</v>
      </c>
      <c r="I2241" s="13">
        <f t="shared" ref="I2241" si="6564">H2243*1000+G2243</f>
        <v>1470</v>
      </c>
      <c r="J2241" s="2"/>
      <c r="K2241" s="549" t="s">
        <v>247</v>
      </c>
      <c r="L2241" s="550"/>
      <c r="M2241" s="4">
        <v>3</v>
      </c>
      <c r="N2241" s="215">
        <v>95</v>
      </c>
      <c r="O2241" s="216">
        <v>39</v>
      </c>
      <c r="P2241" s="216">
        <v>1</v>
      </c>
      <c r="Q2241" s="34">
        <f t="shared" si="6557"/>
        <v>134</v>
      </c>
      <c r="R2241" s="35">
        <f t="shared" si="6558"/>
        <v>1</v>
      </c>
      <c r="S2241" s="13">
        <f t="shared" ref="S2241" si="6565">R2243*1000+Q2243</f>
        <v>3509</v>
      </c>
      <c r="T2241" s="191"/>
      <c r="U2241" s="202">
        <f t="shared" ref="U2241" si="6566">H2245</f>
        <v>4</v>
      </c>
      <c r="V2241" s="203">
        <f t="shared" ref="V2241" si="6567">R2245</f>
        <v>4</v>
      </c>
      <c r="W2241" s="202">
        <f t="shared" ref="W2241" si="6568">R2245</f>
        <v>4</v>
      </c>
      <c r="X2241" s="203">
        <f t="shared" ref="X2241" si="6569">H2245</f>
        <v>4</v>
      </c>
    </row>
    <row r="2242" spans="1:25" x14ac:dyDescent="0.25">
      <c r="A2242" s="551"/>
      <c r="B2242" s="552"/>
      <c r="C2242" s="5">
        <v>4</v>
      </c>
      <c r="D2242" s="217">
        <v>87</v>
      </c>
      <c r="E2242" s="218">
        <v>34</v>
      </c>
      <c r="F2242" s="218">
        <v>4</v>
      </c>
      <c r="G2242" s="38">
        <f t="shared" si="6559"/>
        <v>121</v>
      </c>
      <c r="H2242" s="35">
        <f t="shared" si="6556"/>
        <v>1</v>
      </c>
      <c r="I2242" s="521">
        <f t="shared" ref="I2242" si="6570">IF(AND(I2241=S2241,I2241&gt;0.1),1,IF(I2241&gt;S2241,2,0))</f>
        <v>0</v>
      </c>
      <c r="J2242" s="2"/>
      <c r="K2242" s="551"/>
      <c r="L2242" s="552"/>
      <c r="M2242" s="5">
        <v>4</v>
      </c>
      <c r="N2242" s="217">
        <v>87</v>
      </c>
      <c r="O2242" s="218">
        <v>33</v>
      </c>
      <c r="P2242" s="218">
        <v>4</v>
      </c>
      <c r="Q2242" s="34">
        <f t="shared" si="6557"/>
        <v>120</v>
      </c>
      <c r="R2242" s="39">
        <f t="shared" si="6558"/>
        <v>0</v>
      </c>
      <c r="S2242" s="521">
        <f t="shared" ref="S2242" si="6571">IF(AND(S2241=I2241,S2241&gt;0.1),1,IF(S2241&gt;I2241,2,0))</f>
        <v>2</v>
      </c>
      <c r="T2242" s="191"/>
      <c r="U2242" s="204">
        <f t="shared" ref="U2242" si="6572">G2245</f>
        <v>996</v>
      </c>
      <c r="V2242" s="205">
        <f t="shared" ref="V2242" si="6573">Q2245</f>
        <v>1004</v>
      </c>
      <c r="W2242" s="204">
        <f t="shared" ref="W2242" si="6574">Q2245</f>
        <v>1004</v>
      </c>
      <c r="X2242" s="205">
        <f t="shared" ref="X2242" si="6575">G2245</f>
        <v>996</v>
      </c>
    </row>
    <row r="2243" spans="1:25" ht="16.5" thickBot="1" x14ac:dyDescent="0.3">
      <c r="A2243" s="529">
        <v>2</v>
      </c>
      <c r="B2243" s="530"/>
      <c r="C2243" s="26" t="s">
        <v>12</v>
      </c>
      <c r="D2243" s="31">
        <f t="shared" ref="D2243" si="6576">SUM(D2239:D2242)</f>
        <v>343</v>
      </c>
      <c r="E2243" s="31">
        <f t="shared" ref="E2243:H2243" si="6577">SUM(E2239:E2242)</f>
        <v>127</v>
      </c>
      <c r="F2243" s="31">
        <f t="shared" si="6577"/>
        <v>15</v>
      </c>
      <c r="G2243" s="31">
        <f t="shared" si="6577"/>
        <v>470</v>
      </c>
      <c r="H2243" s="30">
        <f t="shared" si="6577"/>
        <v>1</v>
      </c>
      <c r="I2243" s="522">
        <f t="shared" ref="I2243" si="6578">IF(AND(G2243=N2243,G2243&gt;1),1,IF(G2243&gt;N2243,2,0))</f>
        <v>2</v>
      </c>
      <c r="J2243" s="2"/>
      <c r="K2243" s="529">
        <v>2</v>
      </c>
      <c r="L2243" s="530"/>
      <c r="M2243" s="26" t="s">
        <v>12</v>
      </c>
      <c r="N2243" s="31">
        <f t="shared" ref="N2243" si="6579">SUM(N2239:N2242)</f>
        <v>341</v>
      </c>
      <c r="O2243" s="31">
        <f t="shared" ref="O2243:R2243" si="6580">SUM(O2239:O2242)</f>
        <v>168</v>
      </c>
      <c r="P2243" s="31">
        <f t="shared" si="6580"/>
        <v>7</v>
      </c>
      <c r="Q2243" s="40">
        <f t="shared" si="6580"/>
        <v>509</v>
      </c>
      <c r="R2243" s="30">
        <f t="shared" si="6580"/>
        <v>3</v>
      </c>
      <c r="S2243" s="522">
        <f t="shared" ref="S2243" si="6581">IF(AND(Q2243=X2243,Q2243&gt;1),1,IF(Q2243&gt;X2243,2,0))</f>
        <v>2</v>
      </c>
      <c r="T2243" s="191"/>
    </row>
    <row r="2244" spans="1:25" ht="15.75" thickBot="1" x14ac:dyDescent="0.3">
      <c r="A2244" s="7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191"/>
    </row>
    <row r="2245" spans="1:25" ht="21" thickBot="1" x14ac:dyDescent="0.3">
      <c r="A2245" s="17"/>
      <c r="B2245" s="18"/>
      <c r="C2245" s="19" t="s">
        <v>15</v>
      </c>
      <c r="D2245" s="20">
        <f t="shared" ref="D2245:H2245" si="6582">D2238+D2243</f>
        <v>716</v>
      </c>
      <c r="E2245" s="21">
        <f t="shared" si="6582"/>
        <v>280</v>
      </c>
      <c r="F2245" s="21">
        <f t="shared" si="6582"/>
        <v>25</v>
      </c>
      <c r="G2245" s="22">
        <f t="shared" si="6582"/>
        <v>996</v>
      </c>
      <c r="H2245" s="22">
        <f t="shared" si="6582"/>
        <v>4</v>
      </c>
      <c r="I2245" s="23">
        <f t="shared" ref="I2245" si="6583">I2237+I2242+J2245</f>
        <v>2</v>
      </c>
      <c r="J2245" s="206">
        <f t="shared" ref="J2245" si="6584">IF(AND(G2245=Q2245,G2245&gt;0.1),1,IF(G2245&gt;Q2245,2,0))</f>
        <v>0</v>
      </c>
      <c r="K2245" s="17"/>
      <c r="L2245" s="18"/>
      <c r="M2245" s="24" t="s">
        <v>15</v>
      </c>
      <c r="N2245" s="20">
        <f t="shared" ref="N2245:R2245" si="6585">N2238+N2243</f>
        <v>659</v>
      </c>
      <c r="O2245" s="21">
        <f t="shared" si="6585"/>
        <v>345</v>
      </c>
      <c r="P2245" s="21">
        <f t="shared" si="6585"/>
        <v>10</v>
      </c>
      <c r="Q2245" s="22">
        <f t="shared" si="6585"/>
        <v>1004</v>
      </c>
      <c r="R2245" s="22">
        <f t="shared" si="6585"/>
        <v>4</v>
      </c>
      <c r="S2245" s="25">
        <f t="shared" ref="S2245" si="6586">S2237+S2242+T2245</f>
        <v>4</v>
      </c>
      <c r="T2245" s="206">
        <f t="shared" ref="T2245" si="6587">IF(AND(Q2245=G2245,Q2245&gt;0.1),1,IF(Q2245&gt;G2245,2,0))</f>
        <v>2</v>
      </c>
    </row>
    <row r="2246" spans="1:25" ht="15.75" thickBot="1" x14ac:dyDescent="0.3">
      <c r="A2246" s="7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191"/>
    </row>
    <row r="2247" spans="1:25" ht="21" thickBot="1" x14ac:dyDescent="0.3">
      <c r="A2247" s="109" t="s">
        <v>19</v>
      </c>
      <c r="B2247" s="9" t="s">
        <v>16</v>
      </c>
      <c r="C2247" s="515"/>
      <c r="D2247" s="515"/>
      <c r="E2247" s="515"/>
      <c r="F2247" s="10"/>
      <c r="G2247" s="516" t="s">
        <v>17</v>
      </c>
      <c r="H2247" s="516"/>
      <c r="I2247" s="23">
        <f t="shared" ref="I2247" si="6588">IF(AND(I2245=S2245,I2245&gt;0.1),1,IF(I2245&gt;S2245,2,0))</f>
        <v>0</v>
      </c>
      <c r="J2247" s="12"/>
      <c r="K2247" s="14" t="s">
        <v>19</v>
      </c>
      <c r="L2247" s="9" t="s">
        <v>20</v>
      </c>
      <c r="M2247" s="515"/>
      <c r="N2247" s="515"/>
      <c r="O2247" s="515"/>
      <c r="P2247" s="10"/>
      <c r="Q2247" s="516" t="s">
        <v>17</v>
      </c>
      <c r="R2247" s="516"/>
      <c r="S2247" s="23">
        <f t="shared" ref="S2247" si="6589">IF(AND(S2245=I2245,S2245&gt;0.1),1,IF(S2245&gt;I2245,2,0))</f>
        <v>2</v>
      </c>
      <c r="T2247" s="191"/>
    </row>
    <row r="2248" spans="1:25" ht="23.25" x14ac:dyDescent="0.35">
      <c r="A2248" s="6"/>
      <c r="B2248" s="523" t="s">
        <v>18</v>
      </c>
      <c r="C2248" s="523"/>
      <c r="D2248" s="524" t="s">
        <v>0</v>
      </c>
      <c r="E2248" s="524"/>
      <c r="F2248" s="524"/>
      <c r="G2248" s="524"/>
      <c r="H2248" s="524"/>
      <c r="I2248" s="524"/>
      <c r="J2248" s="94">
        <v>103</v>
      </c>
      <c r="K2248" s="190" t="s">
        <v>1</v>
      </c>
      <c r="L2248" s="525" t="s">
        <v>21</v>
      </c>
      <c r="M2248" s="525"/>
      <c r="N2248" s="525"/>
      <c r="O2248" s="526" t="s">
        <v>2</v>
      </c>
      <c r="P2248" s="526"/>
      <c r="Q2248" s="527">
        <v>43227</v>
      </c>
      <c r="R2248" s="528"/>
      <c r="S2248" s="528"/>
      <c r="T2248" s="191"/>
    </row>
    <row r="2249" spans="1:25" ht="24" thickBot="1" x14ac:dyDescent="0.3">
      <c r="A2249" s="7"/>
      <c r="B2249" s="16"/>
      <c r="C2249" s="16"/>
      <c r="D2249" s="15"/>
      <c r="E2249" s="15"/>
      <c r="F2249" s="15"/>
      <c r="G2249" s="15"/>
      <c r="H2249" s="15"/>
      <c r="I2249" s="15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191"/>
    </row>
    <row r="2250" spans="1:25" ht="18.75" thickBot="1" x14ac:dyDescent="0.3">
      <c r="A2250" s="1" t="s">
        <v>3</v>
      </c>
      <c r="B2250" s="535" t="s">
        <v>120</v>
      </c>
      <c r="C2250" s="535"/>
      <c r="D2250" s="535"/>
      <c r="E2250" s="535"/>
      <c r="F2250" s="535"/>
      <c r="G2250" s="535"/>
      <c r="H2250" s="535"/>
      <c r="I2250" s="536"/>
      <c r="J2250" s="537">
        <f t="shared" ref="J2250" si="6590">G2266-Q2266</f>
        <v>91</v>
      </c>
      <c r="K2250" s="11" t="s">
        <v>4</v>
      </c>
      <c r="L2250" s="535" t="s">
        <v>130</v>
      </c>
      <c r="M2250" s="535"/>
      <c r="N2250" s="535"/>
      <c r="O2250" s="535"/>
      <c r="P2250" s="535"/>
      <c r="Q2250" s="535"/>
      <c r="R2250" s="535"/>
      <c r="S2250" s="536"/>
      <c r="T2250" s="191"/>
    </row>
    <row r="2251" spans="1:25" ht="15.75" thickBot="1" x14ac:dyDescent="0.3">
      <c r="A2251" s="7"/>
      <c r="B2251" s="2"/>
      <c r="C2251" s="2"/>
      <c r="D2251" s="2"/>
      <c r="E2251" s="2"/>
      <c r="F2251" s="2"/>
      <c r="G2251" s="2"/>
      <c r="H2251" s="2"/>
      <c r="I2251" s="2"/>
      <c r="J2251" s="538"/>
      <c r="K2251" s="2"/>
      <c r="L2251" s="2"/>
      <c r="M2251" s="2"/>
      <c r="N2251" s="2"/>
      <c r="O2251" s="2"/>
      <c r="P2251" s="2"/>
      <c r="Q2251" s="2"/>
      <c r="R2251" s="2"/>
      <c r="S2251" s="2"/>
      <c r="T2251" s="191"/>
    </row>
    <row r="2252" spans="1:25" x14ac:dyDescent="0.25">
      <c r="A2252" s="540" t="s">
        <v>5</v>
      </c>
      <c r="B2252" s="541"/>
      <c r="C2252" s="542" t="s">
        <v>6</v>
      </c>
      <c r="D2252" s="544" t="s">
        <v>7</v>
      </c>
      <c r="E2252" s="545"/>
      <c r="F2252" s="545"/>
      <c r="G2252" s="546"/>
      <c r="H2252" s="544" t="s">
        <v>8</v>
      </c>
      <c r="I2252" s="546"/>
      <c r="J2252" s="538"/>
      <c r="K2252" s="540" t="s">
        <v>5</v>
      </c>
      <c r="L2252" s="541"/>
      <c r="M2252" s="542" t="s">
        <v>6</v>
      </c>
      <c r="N2252" s="544" t="s">
        <v>7</v>
      </c>
      <c r="O2252" s="545"/>
      <c r="P2252" s="545"/>
      <c r="Q2252" s="546"/>
      <c r="R2252" s="544" t="s">
        <v>8</v>
      </c>
      <c r="S2252" s="546"/>
      <c r="T2252" s="191"/>
    </row>
    <row r="2253" spans="1:25" ht="15.75" thickBot="1" x14ac:dyDescent="0.3">
      <c r="A2253" s="547"/>
      <c r="B2253" s="548"/>
      <c r="C2253" s="543"/>
      <c r="D2253" s="110" t="s">
        <v>9</v>
      </c>
      <c r="E2253" s="111" t="s">
        <v>10</v>
      </c>
      <c r="F2253" s="111" t="s">
        <v>11</v>
      </c>
      <c r="G2253" s="112" t="s">
        <v>12</v>
      </c>
      <c r="H2253" s="113" t="s">
        <v>13</v>
      </c>
      <c r="I2253" s="114" t="s">
        <v>14</v>
      </c>
      <c r="J2253" s="539"/>
      <c r="K2253" s="547"/>
      <c r="L2253" s="548"/>
      <c r="M2253" s="543"/>
      <c r="N2253" s="110" t="s">
        <v>9</v>
      </c>
      <c r="O2253" s="111" t="s">
        <v>10</v>
      </c>
      <c r="P2253" s="111" t="s">
        <v>11</v>
      </c>
      <c r="Q2253" s="112" t="s">
        <v>12</v>
      </c>
      <c r="R2253" s="113" t="s">
        <v>13</v>
      </c>
      <c r="S2253" s="114" t="s">
        <v>14</v>
      </c>
      <c r="T2253" s="191"/>
    </row>
    <row r="2254" spans="1:25" ht="15.75" thickBot="1" x14ac:dyDescent="0.3">
      <c r="A2254" s="7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191"/>
    </row>
    <row r="2255" spans="1:25" x14ac:dyDescent="0.25">
      <c r="A2255" s="555" t="s">
        <v>208</v>
      </c>
      <c r="B2255" s="556"/>
      <c r="C2255" s="3">
        <v>1</v>
      </c>
      <c r="D2255" s="213">
        <v>98</v>
      </c>
      <c r="E2255" s="214">
        <v>45</v>
      </c>
      <c r="F2255" s="214">
        <v>1</v>
      </c>
      <c r="G2255" s="32">
        <f t="shared" ref="G2255:G2258" si="6591">D2255+E2255</f>
        <v>143</v>
      </c>
      <c r="H2255" s="33">
        <f t="shared" ref="H2255:H2258" si="6592">IF(AND(G2255=Q2255,G2255&gt;1),0.5,IF(G2255&gt;Q2255,1,0))</f>
        <v>1</v>
      </c>
      <c r="I2255" s="8"/>
      <c r="J2255" s="2"/>
      <c r="K2255" s="555" t="s">
        <v>256</v>
      </c>
      <c r="L2255" s="556"/>
      <c r="M2255" s="3">
        <v>1</v>
      </c>
      <c r="N2255" s="213">
        <v>83</v>
      </c>
      <c r="O2255" s="214">
        <v>25</v>
      </c>
      <c r="P2255" s="214">
        <v>3</v>
      </c>
      <c r="Q2255" s="32">
        <f t="shared" ref="Q2255" si="6593">SUM(N2255:O2255)</f>
        <v>108</v>
      </c>
      <c r="R2255" s="33">
        <f t="shared" ref="R2255:R2258" si="6594">IF(AND(Q2255=G2255,Q2255&gt;1),0.5,IF(Q2255&gt;G2255,1,0))</f>
        <v>0</v>
      </c>
      <c r="S2255" s="8"/>
      <c r="U2255" s="195" t="s">
        <v>124</v>
      </c>
      <c r="V2255" s="195">
        <f t="shared" ref="V2255" si="6595">G2255</f>
        <v>143</v>
      </c>
      <c r="W2255" s="195">
        <f t="shared" ref="W2255" si="6596">G2256</f>
        <v>135</v>
      </c>
      <c r="X2255" s="195">
        <f t="shared" ref="X2255" si="6597">G2257</f>
        <v>134</v>
      </c>
      <c r="Y2255" s="195">
        <f t="shared" ref="Y2255" si="6598">G2258</f>
        <v>122</v>
      </c>
    </row>
    <row r="2256" spans="1:25" x14ac:dyDescent="0.25">
      <c r="A2256" s="557"/>
      <c r="B2256" s="558"/>
      <c r="C2256" s="4">
        <v>2</v>
      </c>
      <c r="D2256" s="215">
        <v>91</v>
      </c>
      <c r="E2256" s="216">
        <v>44</v>
      </c>
      <c r="F2256" s="216">
        <v>2</v>
      </c>
      <c r="G2256" s="34">
        <f t="shared" si="6591"/>
        <v>135</v>
      </c>
      <c r="H2256" s="35">
        <f t="shared" si="6592"/>
        <v>1</v>
      </c>
      <c r="I2256" s="8"/>
      <c r="J2256" s="2"/>
      <c r="K2256" s="557"/>
      <c r="L2256" s="558"/>
      <c r="M2256" s="4">
        <v>2</v>
      </c>
      <c r="N2256" s="215">
        <v>87</v>
      </c>
      <c r="O2256" s="216">
        <v>36</v>
      </c>
      <c r="P2256" s="216">
        <v>3</v>
      </c>
      <c r="Q2256" s="34">
        <f t="shared" ref="Q2256:Q2258" si="6599">SUM(N2256:O2256)</f>
        <v>123</v>
      </c>
      <c r="R2256" s="35">
        <f t="shared" si="6594"/>
        <v>0</v>
      </c>
      <c r="S2256" s="8"/>
      <c r="U2256" s="195" t="s">
        <v>125</v>
      </c>
      <c r="V2256" s="195">
        <f t="shared" ref="V2256" si="6600">G2260</f>
        <v>104</v>
      </c>
      <c r="W2256" s="195">
        <f t="shared" ref="W2256" si="6601">G2261</f>
        <v>115</v>
      </c>
      <c r="X2256" s="195">
        <f t="shared" ref="X2256" si="6602">G2262</f>
        <v>123</v>
      </c>
      <c r="Y2256" s="195">
        <f t="shared" ref="Y2256" si="6603">G2263</f>
        <v>124</v>
      </c>
    </row>
    <row r="2257" spans="1:25" ht="15.75" thickBot="1" x14ac:dyDescent="0.3">
      <c r="A2257" s="549" t="s">
        <v>209</v>
      </c>
      <c r="B2257" s="550"/>
      <c r="C2257" s="4">
        <v>3</v>
      </c>
      <c r="D2257" s="215">
        <v>91</v>
      </c>
      <c r="E2257" s="216">
        <v>43</v>
      </c>
      <c r="F2257" s="216">
        <v>0</v>
      </c>
      <c r="G2257" s="34">
        <f t="shared" si="6591"/>
        <v>134</v>
      </c>
      <c r="H2257" s="35">
        <f t="shared" si="6592"/>
        <v>1</v>
      </c>
      <c r="I2257" s="13">
        <f t="shared" ref="I2257" si="6604">H2259*1000+G2259</f>
        <v>3534</v>
      </c>
      <c r="J2257" s="2"/>
      <c r="K2257" s="549" t="s">
        <v>235</v>
      </c>
      <c r="L2257" s="550"/>
      <c r="M2257" s="4">
        <v>3</v>
      </c>
      <c r="N2257" s="215">
        <v>80</v>
      </c>
      <c r="O2257" s="216">
        <v>35</v>
      </c>
      <c r="P2257" s="216">
        <v>1</v>
      </c>
      <c r="Q2257" s="34">
        <f t="shared" si="6599"/>
        <v>115</v>
      </c>
      <c r="R2257" s="35">
        <f t="shared" si="6594"/>
        <v>0</v>
      </c>
      <c r="S2257" s="13">
        <f t="shared" ref="S2257" si="6605">R2259*1000+Q2259</f>
        <v>1477</v>
      </c>
      <c r="T2257" s="191"/>
      <c r="U2257" s="195" t="s">
        <v>126</v>
      </c>
      <c r="V2257" s="195">
        <f t="shared" ref="V2257" si="6606">Q2255</f>
        <v>108</v>
      </c>
      <c r="W2257" s="195">
        <f t="shared" ref="W2257" si="6607">Q2256</f>
        <v>123</v>
      </c>
      <c r="X2257" s="195">
        <f t="shared" ref="X2257" si="6608">Q2257</f>
        <v>115</v>
      </c>
      <c r="Y2257" s="195">
        <f t="shared" ref="Y2257" si="6609">Q2258</f>
        <v>131</v>
      </c>
    </row>
    <row r="2258" spans="1:25" x14ac:dyDescent="0.25">
      <c r="A2258" s="551"/>
      <c r="B2258" s="552"/>
      <c r="C2258" s="5">
        <v>4</v>
      </c>
      <c r="D2258" s="217">
        <v>79</v>
      </c>
      <c r="E2258" s="218">
        <v>43</v>
      </c>
      <c r="F2258" s="218">
        <v>0</v>
      </c>
      <c r="G2258" s="36">
        <f t="shared" si="6591"/>
        <v>122</v>
      </c>
      <c r="H2258" s="35">
        <f t="shared" si="6592"/>
        <v>0</v>
      </c>
      <c r="I2258" s="521">
        <f t="shared" ref="I2258" si="6610">IF(AND(I2257=S2257,I2257&gt;0.1),1,IF(I2257&gt;S2257,2,0))</f>
        <v>2</v>
      </c>
      <c r="J2258" s="2"/>
      <c r="K2258" s="551"/>
      <c r="L2258" s="552"/>
      <c r="M2258" s="5">
        <v>4</v>
      </c>
      <c r="N2258" s="217">
        <v>95</v>
      </c>
      <c r="O2258" s="218">
        <v>36</v>
      </c>
      <c r="P2258" s="218">
        <v>2</v>
      </c>
      <c r="Q2258" s="34">
        <f t="shared" si="6599"/>
        <v>131</v>
      </c>
      <c r="R2258" s="39">
        <f t="shared" si="6594"/>
        <v>1</v>
      </c>
      <c r="S2258" s="521">
        <f t="shared" ref="S2258" si="6611">IF(AND(S2257=I2257,S2257&gt;0.1),1,IF(S2257&gt;I2257,2,0))</f>
        <v>0</v>
      </c>
      <c r="T2258" s="191"/>
      <c r="U2258" s="195" t="s">
        <v>127</v>
      </c>
      <c r="V2258" s="195">
        <f t="shared" ref="V2258" si="6612">Q2260</f>
        <v>110</v>
      </c>
      <c r="W2258" s="195">
        <f t="shared" ref="W2258" si="6613">Q2261</f>
        <v>94</v>
      </c>
      <c r="X2258" s="195">
        <f t="shared" ref="X2258" si="6614">Q2262</f>
        <v>110</v>
      </c>
      <c r="Y2258" s="195">
        <f t="shared" ref="Y2258" si="6615">Q2263</f>
        <v>118</v>
      </c>
    </row>
    <row r="2259" spans="1:25" ht="16.5" thickBot="1" x14ac:dyDescent="0.3">
      <c r="A2259" s="529">
        <v>1</v>
      </c>
      <c r="B2259" s="530"/>
      <c r="C2259" s="26" t="s">
        <v>12</v>
      </c>
      <c r="D2259" s="122">
        <f t="shared" ref="D2259" si="6616">D2255+D2256+D2257+D2258</f>
        <v>359</v>
      </c>
      <c r="E2259" s="28">
        <f t="shared" ref="E2259:H2259" si="6617">SUM(E2255:E2258)</f>
        <v>175</v>
      </c>
      <c r="F2259" s="28">
        <f t="shared" si="6617"/>
        <v>3</v>
      </c>
      <c r="G2259" s="29">
        <f t="shared" si="6617"/>
        <v>534</v>
      </c>
      <c r="H2259" s="30">
        <f t="shared" si="6617"/>
        <v>3</v>
      </c>
      <c r="I2259" s="522">
        <f t="shared" ref="I2259" si="6618">IF(AND(G2259=N2259,G2259&gt;1),1,IF(G2259&gt;N2259,2,0))</f>
        <v>2</v>
      </c>
      <c r="J2259" s="2"/>
      <c r="K2259" s="529">
        <v>1</v>
      </c>
      <c r="L2259" s="530"/>
      <c r="M2259" s="26" t="s">
        <v>12</v>
      </c>
      <c r="N2259" s="31">
        <f t="shared" ref="N2259" si="6619">SUM(N2255:N2258)</f>
        <v>345</v>
      </c>
      <c r="O2259" s="31">
        <f t="shared" ref="O2259:R2259" si="6620">SUM(O2255:O2258)</f>
        <v>132</v>
      </c>
      <c r="P2259" s="31">
        <f t="shared" si="6620"/>
        <v>9</v>
      </c>
      <c r="Q2259" s="31">
        <f t="shared" si="6620"/>
        <v>477</v>
      </c>
      <c r="R2259" s="30">
        <f t="shared" si="6620"/>
        <v>1</v>
      </c>
      <c r="S2259" s="522">
        <f t="shared" ref="S2259" si="6621">IF(AND(Q2259=J2259,Q2259&gt;1),1,IF(Q2259&gt;J2259,2,0))</f>
        <v>2</v>
      </c>
      <c r="T2259" s="191"/>
    </row>
    <row r="2260" spans="1:25" x14ac:dyDescent="0.25">
      <c r="A2260" s="555" t="s">
        <v>210</v>
      </c>
      <c r="B2260" s="556"/>
      <c r="C2260" s="3">
        <v>1</v>
      </c>
      <c r="D2260" s="213">
        <v>88</v>
      </c>
      <c r="E2260" s="214">
        <v>16</v>
      </c>
      <c r="F2260" s="214">
        <v>6</v>
      </c>
      <c r="G2260" s="37">
        <f t="shared" ref="G2260" si="6622">SUM(D2260:E2260)</f>
        <v>104</v>
      </c>
      <c r="H2260" s="33">
        <f t="shared" ref="H2260:H2263" si="6623">IF(AND(G2260=Q2260,G2260&gt;1),0.5,IF(G2260&gt;Q2260,1,0))</f>
        <v>0</v>
      </c>
      <c r="I2260" s="8"/>
      <c r="J2260" s="2"/>
      <c r="K2260" s="555" t="s">
        <v>236</v>
      </c>
      <c r="L2260" s="556"/>
      <c r="M2260" s="3">
        <v>1</v>
      </c>
      <c r="N2260" s="213">
        <v>76</v>
      </c>
      <c r="O2260" s="214">
        <v>34</v>
      </c>
      <c r="P2260" s="214">
        <v>2</v>
      </c>
      <c r="Q2260" s="32">
        <f t="shared" ref="Q2260:Q2263" si="6624">N2260+O2260</f>
        <v>110</v>
      </c>
      <c r="R2260" s="33">
        <f t="shared" ref="R2260:R2263" si="6625">IF(AND(Q2260=G2260,Q2260&gt;1),0.5,IF(Q2260&gt;G2260,1,0))</f>
        <v>1</v>
      </c>
      <c r="S2260" s="8"/>
      <c r="T2260" s="191"/>
      <c r="U2260" s="200" t="s">
        <v>92</v>
      </c>
      <c r="V2260" s="201" t="s">
        <v>93</v>
      </c>
      <c r="W2260" s="200" t="s">
        <v>93</v>
      </c>
      <c r="X2260" s="201" t="s">
        <v>92</v>
      </c>
    </row>
    <row r="2261" spans="1:25" x14ac:dyDescent="0.25">
      <c r="A2261" s="557"/>
      <c r="B2261" s="558"/>
      <c r="C2261" s="4">
        <v>2</v>
      </c>
      <c r="D2261" s="215">
        <v>89</v>
      </c>
      <c r="E2261" s="216">
        <v>26</v>
      </c>
      <c r="F2261" s="216">
        <v>2</v>
      </c>
      <c r="G2261" s="34">
        <f t="shared" ref="G2261:G2263" si="6626">SUM(D2261:E2261)</f>
        <v>115</v>
      </c>
      <c r="H2261" s="35">
        <f t="shared" si="6623"/>
        <v>1</v>
      </c>
      <c r="I2261" s="8"/>
      <c r="J2261" s="2"/>
      <c r="K2261" s="557"/>
      <c r="L2261" s="558"/>
      <c r="M2261" s="4">
        <v>2</v>
      </c>
      <c r="N2261" s="215">
        <v>68</v>
      </c>
      <c r="O2261" s="216">
        <v>26</v>
      </c>
      <c r="P2261" s="216">
        <v>4</v>
      </c>
      <c r="Q2261" s="34">
        <f t="shared" si="6624"/>
        <v>94</v>
      </c>
      <c r="R2261" s="35">
        <f t="shared" si="6625"/>
        <v>0</v>
      </c>
      <c r="S2261" s="8"/>
      <c r="T2261" s="191"/>
      <c r="U2261" s="202">
        <f t="shared" ref="U2261" si="6627">I2266</f>
        <v>6</v>
      </c>
      <c r="V2261" s="203">
        <f t="shared" ref="V2261" si="6628">S2266</f>
        <v>0</v>
      </c>
      <c r="W2261" s="202">
        <f t="shared" ref="W2261" si="6629">S2266</f>
        <v>0</v>
      </c>
      <c r="X2261" s="203">
        <f t="shared" ref="X2261" si="6630">I2266</f>
        <v>6</v>
      </c>
    </row>
    <row r="2262" spans="1:25" ht="15.75" thickBot="1" x14ac:dyDescent="0.3">
      <c r="A2262" s="549" t="s">
        <v>211</v>
      </c>
      <c r="B2262" s="550"/>
      <c r="C2262" s="4">
        <v>3</v>
      </c>
      <c r="D2262" s="215">
        <v>89</v>
      </c>
      <c r="E2262" s="216">
        <v>34</v>
      </c>
      <c r="F2262" s="216">
        <v>1</v>
      </c>
      <c r="G2262" s="34">
        <f t="shared" si="6626"/>
        <v>123</v>
      </c>
      <c r="H2262" s="35">
        <f t="shared" si="6623"/>
        <v>1</v>
      </c>
      <c r="I2262" s="13">
        <f t="shared" ref="I2262" si="6631">H2264*1000+G2264</f>
        <v>3466</v>
      </c>
      <c r="J2262" s="2"/>
      <c r="K2262" s="549" t="s">
        <v>190</v>
      </c>
      <c r="L2262" s="550"/>
      <c r="M2262" s="4">
        <v>3</v>
      </c>
      <c r="N2262" s="215">
        <v>74</v>
      </c>
      <c r="O2262" s="216">
        <v>36</v>
      </c>
      <c r="P2262" s="216">
        <v>4</v>
      </c>
      <c r="Q2262" s="34">
        <f t="shared" si="6624"/>
        <v>110</v>
      </c>
      <c r="R2262" s="35">
        <f t="shared" si="6625"/>
        <v>0</v>
      </c>
      <c r="S2262" s="13">
        <f t="shared" ref="S2262" si="6632">R2264*1000+Q2264</f>
        <v>1432</v>
      </c>
      <c r="T2262" s="191"/>
      <c r="U2262" s="202">
        <f t="shared" ref="U2262" si="6633">H2266</f>
        <v>6</v>
      </c>
      <c r="V2262" s="203">
        <f t="shared" ref="V2262" si="6634">R2266</f>
        <v>2</v>
      </c>
      <c r="W2262" s="202">
        <f t="shared" ref="W2262" si="6635">R2266</f>
        <v>2</v>
      </c>
      <c r="X2262" s="203">
        <f t="shared" ref="X2262" si="6636">H2266</f>
        <v>6</v>
      </c>
    </row>
    <row r="2263" spans="1:25" x14ac:dyDescent="0.25">
      <c r="A2263" s="551"/>
      <c r="B2263" s="552"/>
      <c r="C2263" s="5">
        <v>4</v>
      </c>
      <c r="D2263" s="217">
        <v>83</v>
      </c>
      <c r="E2263" s="218">
        <v>41</v>
      </c>
      <c r="F2263" s="218">
        <v>1</v>
      </c>
      <c r="G2263" s="38">
        <f t="shared" si="6626"/>
        <v>124</v>
      </c>
      <c r="H2263" s="35">
        <f t="shared" si="6623"/>
        <v>1</v>
      </c>
      <c r="I2263" s="521">
        <f t="shared" ref="I2263" si="6637">IF(AND(I2262=S2262,I2262&gt;0.1),1,IF(I2262&gt;S2262,2,0))</f>
        <v>2</v>
      </c>
      <c r="J2263" s="2"/>
      <c r="K2263" s="551"/>
      <c r="L2263" s="552"/>
      <c r="M2263" s="5">
        <v>4</v>
      </c>
      <c r="N2263" s="217">
        <v>83</v>
      </c>
      <c r="O2263" s="218">
        <v>35</v>
      </c>
      <c r="P2263" s="218">
        <v>2</v>
      </c>
      <c r="Q2263" s="34">
        <f t="shared" si="6624"/>
        <v>118</v>
      </c>
      <c r="R2263" s="39">
        <f t="shared" si="6625"/>
        <v>0</v>
      </c>
      <c r="S2263" s="521">
        <f t="shared" ref="S2263" si="6638">IF(AND(S2262=I2262,S2262&gt;0.1),1,IF(S2262&gt;I2262,2,0))</f>
        <v>0</v>
      </c>
      <c r="T2263" s="191"/>
      <c r="U2263" s="204">
        <f t="shared" ref="U2263" si="6639">G2266</f>
        <v>1000</v>
      </c>
      <c r="V2263" s="205">
        <f t="shared" ref="V2263" si="6640">Q2266</f>
        <v>909</v>
      </c>
      <c r="W2263" s="204">
        <f t="shared" ref="W2263" si="6641">Q2266</f>
        <v>909</v>
      </c>
      <c r="X2263" s="205">
        <f t="shared" ref="X2263" si="6642">G2266</f>
        <v>1000</v>
      </c>
    </row>
    <row r="2264" spans="1:25" ht="16.5" thickBot="1" x14ac:dyDescent="0.3">
      <c r="A2264" s="529">
        <v>2</v>
      </c>
      <c r="B2264" s="530"/>
      <c r="C2264" s="26" t="s">
        <v>12</v>
      </c>
      <c r="D2264" s="31">
        <f t="shared" ref="D2264" si="6643">SUM(D2260:D2263)</f>
        <v>349</v>
      </c>
      <c r="E2264" s="31">
        <f t="shared" ref="E2264:H2264" si="6644">SUM(E2260:E2263)</f>
        <v>117</v>
      </c>
      <c r="F2264" s="31">
        <f t="shared" si="6644"/>
        <v>10</v>
      </c>
      <c r="G2264" s="31">
        <f t="shared" si="6644"/>
        <v>466</v>
      </c>
      <c r="H2264" s="30">
        <f t="shared" si="6644"/>
        <v>3</v>
      </c>
      <c r="I2264" s="522">
        <f t="shared" ref="I2264" si="6645">IF(AND(G2264=N2264,G2264&gt;1),1,IF(G2264&gt;N2264,2,0))</f>
        <v>2</v>
      </c>
      <c r="J2264" s="2"/>
      <c r="K2264" s="529">
        <v>2</v>
      </c>
      <c r="L2264" s="530"/>
      <c r="M2264" s="26" t="s">
        <v>12</v>
      </c>
      <c r="N2264" s="31">
        <f t="shared" ref="N2264" si="6646">SUM(N2260:N2263)</f>
        <v>301</v>
      </c>
      <c r="O2264" s="31">
        <f t="shared" ref="O2264:R2264" si="6647">SUM(O2260:O2263)</f>
        <v>131</v>
      </c>
      <c r="P2264" s="31">
        <f t="shared" si="6647"/>
        <v>12</v>
      </c>
      <c r="Q2264" s="40">
        <f t="shared" si="6647"/>
        <v>432</v>
      </c>
      <c r="R2264" s="30">
        <f t="shared" si="6647"/>
        <v>1</v>
      </c>
      <c r="S2264" s="522">
        <f t="shared" ref="S2264" si="6648">IF(AND(Q2264=X2264,Q2264&gt;1),1,IF(Q2264&gt;X2264,2,0))</f>
        <v>2</v>
      </c>
      <c r="T2264" s="191"/>
    </row>
    <row r="2265" spans="1:25" ht="15.75" thickBot="1" x14ac:dyDescent="0.3">
      <c r="A2265" s="7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191"/>
    </row>
    <row r="2266" spans="1:25" ht="21" thickBot="1" x14ac:dyDescent="0.3">
      <c r="A2266" s="17"/>
      <c r="B2266" s="18"/>
      <c r="C2266" s="19" t="s">
        <v>15</v>
      </c>
      <c r="D2266" s="20">
        <f t="shared" ref="D2266:H2266" si="6649">D2259+D2264</f>
        <v>708</v>
      </c>
      <c r="E2266" s="21">
        <f t="shared" si="6649"/>
        <v>292</v>
      </c>
      <c r="F2266" s="21">
        <f t="shared" si="6649"/>
        <v>13</v>
      </c>
      <c r="G2266" s="22">
        <f t="shared" si="6649"/>
        <v>1000</v>
      </c>
      <c r="H2266" s="22">
        <f t="shared" si="6649"/>
        <v>6</v>
      </c>
      <c r="I2266" s="23">
        <f t="shared" ref="I2266" si="6650">I2258+I2263+J2266</f>
        <v>6</v>
      </c>
      <c r="J2266" s="206">
        <f t="shared" ref="J2266" si="6651">IF(AND(G2266=Q2266,G2266&gt;0.1),1,IF(G2266&gt;Q2266,2,0))</f>
        <v>2</v>
      </c>
      <c r="K2266" s="17"/>
      <c r="L2266" s="18"/>
      <c r="M2266" s="24" t="s">
        <v>15</v>
      </c>
      <c r="N2266" s="20">
        <f t="shared" ref="N2266:R2266" si="6652">N2259+N2264</f>
        <v>646</v>
      </c>
      <c r="O2266" s="21">
        <f t="shared" si="6652"/>
        <v>263</v>
      </c>
      <c r="P2266" s="21">
        <f t="shared" si="6652"/>
        <v>21</v>
      </c>
      <c r="Q2266" s="22">
        <f t="shared" si="6652"/>
        <v>909</v>
      </c>
      <c r="R2266" s="22">
        <f t="shared" si="6652"/>
        <v>2</v>
      </c>
      <c r="S2266" s="25">
        <f t="shared" ref="S2266" si="6653">S2258+S2263+T2266</f>
        <v>0</v>
      </c>
      <c r="T2266" s="206">
        <f t="shared" ref="T2266" si="6654">IF(AND(Q2266=G2266,Q2266&gt;0.1),1,IF(Q2266&gt;G2266,2,0))</f>
        <v>0</v>
      </c>
    </row>
    <row r="2267" spans="1:25" ht="15.75" thickBot="1" x14ac:dyDescent="0.3">
      <c r="A2267" s="7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191"/>
    </row>
    <row r="2268" spans="1:25" ht="21" thickBot="1" x14ac:dyDescent="0.3">
      <c r="A2268" s="109" t="s">
        <v>19</v>
      </c>
      <c r="B2268" s="9" t="s">
        <v>16</v>
      </c>
      <c r="C2268" s="515"/>
      <c r="D2268" s="515"/>
      <c r="E2268" s="515"/>
      <c r="F2268" s="10"/>
      <c r="G2268" s="516" t="s">
        <v>17</v>
      </c>
      <c r="H2268" s="516"/>
      <c r="I2268" s="23">
        <f t="shared" ref="I2268" si="6655">IF(AND(I2266=S2266,I2266&gt;0.1),1,IF(I2266&gt;S2266,2,0))</f>
        <v>2</v>
      </c>
      <c r="J2268" s="12"/>
      <c r="K2268" s="14" t="s">
        <v>19</v>
      </c>
      <c r="L2268" s="9" t="s">
        <v>20</v>
      </c>
      <c r="M2268" s="515"/>
      <c r="N2268" s="515"/>
      <c r="O2268" s="515"/>
      <c r="P2268" s="10"/>
      <c r="Q2268" s="516" t="s">
        <v>17</v>
      </c>
      <c r="R2268" s="516"/>
      <c r="S2268" s="23">
        <f t="shared" ref="S2268" si="6656">IF(AND(S2266=I2266,S2266&gt;0.1),1,IF(S2266&gt;I2266,2,0))</f>
        <v>0</v>
      </c>
      <c r="T2268" s="191"/>
    </row>
    <row r="2270" spans="1:25" ht="15.75" thickBot="1" x14ac:dyDescent="0.3"/>
    <row r="2271" spans="1:25" ht="23.25" x14ac:dyDescent="0.35">
      <c r="A2271" s="6"/>
      <c r="B2271" s="523" t="s">
        <v>18</v>
      </c>
      <c r="C2271" s="523"/>
      <c r="D2271" s="524" t="s">
        <v>0</v>
      </c>
      <c r="E2271" s="524"/>
      <c r="F2271" s="524"/>
      <c r="G2271" s="524"/>
      <c r="H2271" s="524"/>
      <c r="I2271" s="524"/>
      <c r="J2271" s="94">
        <v>104</v>
      </c>
      <c r="K2271" s="190" t="s">
        <v>1</v>
      </c>
      <c r="L2271" s="525" t="s">
        <v>21</v>
      </c>
      <c r="M2271" s="525"/>
      <c r="N2271" s="525"/>
      <c r="O2271" s="526" t="s">
        <v>2</v>
      </c>
      <c r="P2271" s="526"/>
      <c r="Q2271" s="527">
        <v>43216</v>
      </c>
      <c r="R2271" s="528"/>
      <c r="S2271" s="528"/>
      <c r="T2271" s="191"/>
    </row>
    <row r="2272" spans="1:25" ht="24" thickBot="1" x14ac:dyDescent="0.3">
      <c r="A2272" s="7"/>
      <c r="B2272" s="16"/>
      <c r="C2272" s="16"/>
      <c r="D2272" s="15"/>
      <c r="E2272" s="15"/>
      <c r="F2272" s="15"/>
      <c r="G2272" s="15"/>
      <c r="H2272" s="15"/>
      <c r="I2272" s="15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191"/>
    </row>
    <row r="2273" spans="1:25" ht="18.75" thickBot="1" x14ac:dyDescent="0.3">
      <c r="A2273" s="1" t="s">
        <v>3</v>
      </c>
      <c r="B2273" s="535" t="s">
        <v>149</v>
      </c>
      <c r="C2273" s="535"/>
      <c r="D2273" s="535"/>
      <c r="E2273" s="535"/>
      <c r="F2273" s="535"/>
      <c r="G2273" s="535"/>
      <c r="H2273" s="535"/>
      <c r="I2273" s="536"/>
      <c r="J2273" s="537">
        <f t="shared" ref="J2273" si="6657">G2289-Q2289</f>
        <v>27</v>
      </c>
      <c r="K2273" s="11" t="s">
        <v>4</v>
      </c>
      <c r="L2273" s="535" t="s">
        <v>187</v>
      </c>
      <c r="M2273" s="535"/>
      <c r="N2273" s="535"/>
      <c r="O2273" s="535"/>
      <c r="P2273" s="535"/>
      <c r="Q2273" s="535"/>
      <c r="R2273" s="535"/>
      <c r="S2273" s="536"/>
      <c r="T2273" s="191"/>
    </row>
    <row r="2274" spans="1:25" ht="15.75" thickBot="1" x14ac:dyDescent="0.3">
      <c r="A2274" s="7"/>
      <c r="B2274" s="2"/>
      <c r="C2274" s="2"/>
      <c r="D2274" s="2"/>
      <c r="E2274" s="2"/>
      <c r="F2274" s="2"/>
      <c r="G2274" s="2"/>
      <c r="H2274" s="2"/>
      <c r="I2274" s="2"/>
      <c r="J2274" s="538"/>
      <c r="K2274" s="2"/>
      <c r="L2274" s="2"/>
      <c r="M2274" s="2"/>
      <c r="N2274" s="2"/>
      <c r="O2274" s="2"/>
      <c r="P2274" s="2"/>
      <c r="Q2274" s="2"/>
      <c r="R2274" s="2"/>
      <c r="S2274" s="2"/>
      <c r="T2274" s="191"/>
    </row>
    <row r="2275" spans="1:25" x14ac:dyDescent="0.25">
      <c r="A2275" s="540" t="s">
        <v>5</v>
      </c>
      <c r="B2275" s="541"/>
      <c r="C2275" s="542" t="s">
        <v>6</v>
      </c>
      <c r="D2275" s="544" t="s">
        <v>7</v>
      </c>
      <c r="E2275" s="545"/>
      <c r="F2275" s="545"/>
      <c r="G2275" s="546"/>
      <c r="H2275" s="544" t="s">
        <v>8</v>
      </c>
      <c r="I2275" s="546"/>
      <c r="J2275" s="538"/>
      <c r="K2275" s="540" t="s">
        <v>5</v>
      </c>
      <c r="L2275" s="541"/>
      <c r="M2275" s="542" t="s">
        <v>6</v>
      </c>
      <c r="N2275" s="544" t="s">
        <v>7</v>
      </c>
      <c r="O2275" s="545"/>
      <c r="P2275" s="545"/>
      <c r="Q2275" s="546"/>
      <c r="R2275" s="544" t="s">
        <v>8</v>
      </c>
      <c r="S2275" s="546"/>
      <c r="T2275" s="191"/>
    </row>
    <row r="2276" spans="1:25" ht="15.75" thickBot="1" x14ac:dyDescent="0.3">
      <c r="A2276" s="547"/>
      <c r="B2276" s="548"/>
      <c r="C2276" s="543"/>
      <c r="D2276" s="110" t="s">
        <v>9</v>
      </c>
      <c r="E2276" s="111" t="s">
        <v>10</v>
      </c>
      <c r="F2276" s="111" t="s">
        <v>11</v>
      </c>
      <c r="G2276" s="112" t="s">
        <v>12</v>
      </c>
      <c r="H2276" s="113" t="s">
        <v>13</v>
      </c>
      <c r="I2276" s="114" t="s">
        <v>14</v>
      </c>
      <c r="J2276" s="539"/>
      <c r="K2276" s="547"/>
      <c r="L2276" s="548"/>
      <c r="M2276" s="543"/>
      <c r="N2276" s="110" t="s">
        <v>9</v>
      </c>
      <c r="O2276" s="111" t="s">
        <v>10</v>
      </c>
      <c r="P2276" s="111" t="s">
        <v>11</v>
      </c>
      <c r="Q2276" s="112" t="s">
        <v>12</v>
      </c>
      <c r="R2276" s="113" t="s">
        <v>13</v>
      </c>
      <c r="S2276" s="114" t="s">
        <v>14</v>
      </c>
      <c r="T2276" s="191"/>
    </row>
    <row r="2277" spans="1:25" ht="15.75" thickBot="1" x14ac:dyDescent="0.3">
      <c r="A2277" s="7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191"/>
    </row>
    <row r="2278" spans="1:25" x14ac:dyDescent="0.25">
      <c r="A2278" s="531" t="s">
        <v>251</v>
      </c>
      <c r="B2278" s="532"/>
      <c r="C2278" s="3">
        <v>1</v>
      </c>
      <c r="D2278" s="193">
        <v>78</v>
      </c>
      <c r="E2278" s="194">
        <v>23</v>
      </c>
      <c r="F2278" s="194">
        <v>6</v>
      </c>
      <c r="G2278" s="32">
        <f t="shared" ref="G2278:G2281" si="6658">D2278+E2278</f>
        <v>101</v>
      </c>
      <c r="H2278" s="33">
        <f t="shared" ref="H2278:H2281" si="6659">IF(AND(G2278=Q2278,G2278&gt;1),0.5,IF(G2278&gt;Q2278,1,0))</f>
        <v>0</v>
      </c>
      <c r="I2278" s="8"/>
      <c r="J2278" s="2"/>
      <c r="K2278" s="531" t="s">
        <v>202</v>
      </c>
      <c r="L2278" s="532"/>
      <c r="M2278" s="3">
        <v>1</v>
      </c>
      <c r="N2278" s="193">
        <v>88</v>
      </c>
      <c r="O2278" s="194">
        <v>17</v>
      </c>
      <c r="P2278" s="194">
        <v>9</v>
      </c>
      <c r="Q2278" s="32">
        <f t="shared" ref="Q2278" si="6660">SUM(N2278:O2278)</f>
        <v>105</v>
      </c>
      <c r="R2278" s="33">
        <f t="shared" ref="R2278:R2281" si="6661">IF(AND(Q2278=G2278,Q2278&gt;1),0.5,IF(Q2278&gt;G2278,1,0))</f>
        <v>1</v>
      </c>
      <c r="S2278" s="8"/>
      <c r="U2278" s="195" t="s">
        <v>124</v>
      </c>
      <c r="V2278" s="195">
        <f t="shared" ref="V2278" si="6662">G2278</f>
        <v>101</v>
      </c>
      <c r="W2278" s="195">
        <f t="shared" ref="W2278" si="6663">G2279</f>
        <v>129</v>
      </c>
      <c r="X2278" s="195">
        <f t="shared" ref="X2278" si="6664">G2280</f>
        <v>98</v>
      </c>
      <c r="Y2278" s="195">
        <f t="shared" ref="Y2278" si="6665">G2281</f>
        <v>112</v>
      </c>
    </row>
    <row r="2279" spans="1:25" x14ac:dyDescent="0.25">
      <c r="A2279" s="533"/>
      <c r="B2279" s="534"/>
      <c r="C2279" s="4">
        <v>2</v>
      </c>
      <c r="D2279" s="196">
        <v>88</v>
      </c>
      <c r="E2279" s="197">
        <v>41</v>
      </c>
      <c r="F2279" s="197">
        <v>3</v>
      </c>
      <c r="G2279" s="34">
        <f t="shared" si="6658"/>
        <v>129</v>
      </c>
      <c r="H2279" s="35">
        <f t="shared" si="6659"/>
        <v>0</v>
      </c>
      <c r="I2279" s="8"/>
      <c r="J2279" s="2"/>
      <c r="K2279" s="533"/>
      <c r="L2279" s="534"/>
      <c r="M2279" s="4">
        <v>2</v>
      </c>
      <c r="N2279" s="196">
        <v>98</v>
      </c>
      <c r="O2279" s="197">
        <v>36</v>
      </c>
      <c r="P2279" s="197">
        <v>2</v>
      </c>
      <c r="Q2279" s="34">
        <f t="shared" ref="Q2279:Q2281" si="6666">SUM(N2279:O2279)</f>
        <v>134</v>
      </c>
      <c r="R2279" s="35">
        <f t="shared" si="6661"/>
        <v>1</v>
      </c>
      <c r="S2279" s="8"/>
      <c r="U2279" s="195" t="s">
        <v>125</v>
      </c>
      <c r="V2279" s="195">
        <f t="shared" ref="V2279" si="6667">G2283</f>
        <v>114</v>
      </c>
      <c r="W2279" s="195">
        <f t="shared" ref="W2279" si="6668">G2284</f>
        <v>129</v>
      </c>
      <c r="X2279" s="195">
        <f t="shared" ref="X2279" si="6669">G2285</f>
        <v>125</v>
      </c>
      <c r="Y2279" s="195">
        <f t="shared" ref="Y2279" si="6670">G2286</f>
        <v>131</v>
      </c>
    </row>
    <row r="2280" spans="1:25" ht="15.75" thickBot="1" x14ac:dyDescent="0.3">
      <c r="A2280" s="517" t="s">
        <v>257</v>
      </c>
      <c r="B2280" s="518"/>
      <c r="C2280" s="4">
        <v>3</v>
      </c>
      <c r="D2280" s="196">
        <v>77</v>
      </c>
      <c r="E2280" s="197">
        <v>21</v>
      </c>
      <c r="F2280" s="197">
        <v>6</v>
      </c>
      <c r="G2280" s="34">
        <f t="shared" si="6658"/>
        <v>98</v>
      </c>
      <c r="H2280" s="35">
        <f t="shared" si="6659"/>
        <v>0</v>
      </c>
      <c r="I2280" s="13">
        <f t="shared" ref="I2280" si="6671">H2282*1000+G2282</f>
        <v>440</v>
      </c>
      <c r="J2280" s="2"/>
      <c r="K2280" s="517" t="s">
        <v>203</v>
      </c>
      <c r="L2280" s="518"/>
      <c r="M2280" s="4">
        <v>3</v>
      </c>
      <c r="N2280" s="196">
        <v>82</v>
      </c>
      <c r="O2280" s="197">
        <v>35</v>
      </c>
      <c r="P2280" s="197">
        <v>4</v>
      </c>
      <c r="Q2280" s="34">
        <f t="shared" si="6666"/>
        <v>117</v>
      </c>
      <c r="R2280" s="35">
        <f t="shared" si="6661"/>
        <v>1</v>
      </c>
      <c r="S2280" s="13">
        <f t="shared" ref="S2280" si="6672">R2282*1000+Q2282</f>
        <v>4478</v>
      </c>
      <c r="T2280" s="191"/>
      <c r="U2280" s="195" t="s">
        <v>126</v>
      </c>
      <c r="V2280" s="195">
        <f t="shared" ref="V2280" si="6673">Q2278</f>
        <v>105</v>
      </c>
      <c r="W2280" s="195">
        <f t="shared" ref="W2280" si="6674">Q2279</f>
        <v>134</v>
      </c>
      <c r="X2280" s="195">
        <f t="shared" ref="X2280" si="6675">Q2280</f>
        <v>117</v>
      </c>
      <c r="Y2280" s="195">
        <f t="shared" ref="Y2280" si="6676">Q2281</f>
        <v>122</v>
      </c>
    </row>
    <row r="2281" spans="1:25" x14ac:dyDescent="0.25">
      <c r="A2281" s="519"/>
      <c r="B2281" s="520"/>
      <c r="C2281" s="5">
        <v>4</v>
      </c>
      <c r="D2281" s="198">
        <v>78</v>
      </c>
      <c r="E2281" s="199">
        <v>34</v>
      </c>
      <c r="F2281" s="199">
        <v>2</v>
      </c>
      <c r="G2281" s="36">
        <f t="shared" si="6658"/>
        <v>112</v>
      </c>
      <c r="H2281" s="35">
        <f t="shared" si="6659"/>
        <v>0</v>
      </c>
      <c r="I2281" s="521">
        <f t="shared" ref="I2281" si="6677">IF(AND(I2280=S2280,I2280&gt;0.1),1,IF(I2280&gt;S2280,2,0))</f>
        <v>0</v>
      </c>
      <c r="J2281" s="2"/>
      <c r="K2281" s="519"/>
      <c r="L2281" s="520"/>
      <c r="M2281" s="5">
        <v>4</v>
      </c>
      <c r="N2281" s="198">
        <v>87</v>
      </c>
      <c r="O2281" s="199">
        <v>35</v>
      </c>
      <c r="P2281" s="199">
        <v>0</v>
      </c>
      <c r="Q2281" s="34">
        <f t="shared" si="6666"/>
        <v>122</v>
      </c>
      <c r="R2281" s="39">
        <f t="shared" si="6661"/>
        <v>1</v>
      </c>
      <c r="S2281" s="521">
        <f t="shared" ref="S2281" si="6678">IF(AND(S2280=I2280,S2280&gt;0.1),1,IF(S2280&gt;I2280,2,0))</f>
        <v>2</v>
      </c>
      <c r="T2281" s="191"/>
      <c r="U2281" s="195" t="s">
        <v>127</v>
      </c>
      <c r="V2281" s="195">
        <f t="shared" ref="V2281" si="6679">Q2283</f>
        <v>111</v>
      </c>
      <c r="W2281" s="195">
        <f t="shared" ref="W2281" si="6680">Q2284</f>
        <v>115</v>
      </c>
      <c r="X2281" s="195">
        <f t="shared" ref="X2281" si="6681">Q2285</f>
        <v>104</v>
      </c>
      <c r="Y2281" s="195">
        <f t="shared" ref="Y2281" si="6682">Q2286</f>
        <v>104</v>
      </c>
    </row>
    <row r="2282" spans="1:25" ht="16.5" thickBot="1" x14ac:dyDescent="0.3">
      <c r="A2282" s="529">
        <v>1</v>
      </c>
      <c r="B2282" s="530"/>
      <c r="C2282" s="26" t="s">
        <v>12</v>
      </c>
      <c r="D2282" s="27">
        <f t="shared" ref="D2282" si="6683">D2278+D2279+D2280+D2281</f>
        <v>321</v>
      </c>
      <c r="E2282" s="28">
        <f t="shared" ref="E2282:H2282" si="6684">SUM(E2278:E2281)</f>
        <v>119</v>
      </c>
      <c r="F2282" s="28">
        <f t="shared" si="6684"/>
        <v>17</v>
      </c>
      <c r="G2282" s="29">
        <f t="shared" si="6684"/>
        <v>440</v>
      </c>
      <c r="H2282" s="30">
        <f t="shared" si="6684"/>
        <v>0</v>
      </c>
      <c r="I2282" s="522">
        <f t="shared" ref="I2282" si="6685">IF(AND(G2282=N2282,G2282&gt;1),1,IF(G2282&gt;N2282,2,0))</f>
        <v>2</v>
      </c>
      <c r="J2282" s="2"/>
      <c r="K2282" s="529">
        <v>1</v>
      </c>
      <c r="L2282" s="530"/>
      <c r="M2282" s="26" t="s">
        <v>12</v>
      </c>
      <c r="N2282" s="31">
        <f t="shared" ref="N2282" si="6686">SUM(N2278:N2281)</f>
        <v>355</v>
      </c>
      <c r="O2282" s="31">
        <f t="shared" ref="O2282:R2282" si="6687">SUM(O2278:O2281)</f>
        <v>123</v>
      </c>
      <c r="P2282" s="31">
        <f t="shared" si="6687"/>
        <v>15</v>
      </c>
      <c r="Q2282" s="31">
        <f t="shared" si="6687"/>
        <v>478</v>
      </c>
      <c r="R2282" s="30">
        <f t="shared" si="6687"/>
        <v>4</v>
      </c>
      <c r="S2282" s="522">
        <f t="shared" ref="S2282" si="6688">IF(AND(Q2282=J2282,Q2282&gt;1),1,IF(Q2282&gt;J2282,2,0))</f>
        <v>2</v>
      </c>
      <c r="T2282" s="191"/>
    </row>
    <row r="2283" spans="1:25" x14ac:dyDescent="0.25">
      <c r="A2283" s="531" t="s">
        <v>253</v>
      </c>
      <c r="B2283" s="532"/>
      <c r="C2283" s="3">
        <v>1</v>
      </c>
      <c r="D2283" s="193">
        <v>85</v>
      </c>
      <c r="E2283" s="194">
        <v>29</v>
      </c>
      <c r="F2283" s="194">
        <v>2</v>
      </c>
      <c r="G2283" s="37">
        <f t="shared" ref="G2283" si="6689">SUM(D2283:E2283)</f>
        <v>114</v>
      </c>
      <c r="H2283" s="33">
        <f t="shared" ref="H2283:H2286" si="6690">IF(AND(G2283=Q2283,G2283&gt;1),0.5,IF(G2283&gt;Q2283,1,0))</f>
        <v>1</v>
      </c>
      <c r="I2283" s="8"/>
      <c r="J2283" s="2"/>
      <c r="K2283" s="531" t="s">
        <v>200</v>
      </c>
      <c r="L2283" s="532"/>
      <c r="M2283" s="3">
        <v>1</v>
      </c>
      <c r="N2283" s="193">
        <v>76</v>
      </c>
      <c r="O2283" s="194">
        <v>35</v>
      </c>
      <c r="P2283" s="194">
        <v>4</v>
      </c>
      <c r="Q2283" s="32">
        <f t="shared" ref="Q2283:Q2286" si="6691">N2283+O2283</f>
        <v>111</v>
      </c>
      <c r="R2283" s="33">
        <f t="shared" ref="R2283:R2286" si="6692">IF(AND(Q2283=G2283,Q2283&gt;1),0.5,IF(Q2283&gt;G2283,1,0))</f>
        <v>0</v>
      </c>
      <c r="S2283" s="8"/>
      <c r="T2283" s="191"/>
      <c r="U2283" s="200" t="s">
        <v>92</v>
      </c>
      <c r="V2283" s="201" t="s">
        <v>93</v>
      </c>
      <c r="W2283" s="200" t="s">
        <v>93</v>
      </c>
      <c r="X2283" s="201" t="s">
        <v>92</v>
      </c>
    </row>
    <row r="2284" spans="1:25" x14ac:dyDescent="0.25">
      <c r="A2284" s="533"/>
      <c r="B2284" s="534"/>
      <c r="C2284" s="4">
        <v>2</v>
      </c>
      <c r="D2284" s="196">
        <v>85</v>
      </c>
      <c r="E2284" s="197">
        <v>44</v>
      </c>
      <c r="F2284" s="197">
        <v>2</v>
      </c>
      <c r="G2284" s="34">
        <f t="shared" ref="G2284:G2286" si="6693">SUM(D2284:E2284)</f>
        <v>129</v>
      </c>
      <c r="H2284" s="35">
        <f t="shared" si="6690"/>
        <v>1</v>
      </c>
      <c r="I2284" s="8"/>
      <c r="J2284" s="2"/>
      <c r="K2284" s="533"/>
      <c r="L2284" s="534"/>
      <c r="M2284" s="4">
        <v>2</v>
      </c>
      <c r="N2284" s="196">
        <v>94</v>
      </c>
      <c r="O2284" s="197">
        <v>21</v>
      </c>
      <c r="P2284" s="197">
        <v>4</v>
      </c>
      <c r="Q2284" s="34">
        <f t="shared" si="6691"/>
        <v>115</v>
      </c>
      <c r="R2284" s="35">
        <f t="shared" si="6692"/>
        <v>0</v>
      </c>
      <c r="S2284" s="8"/>
      <c r="T2284" s="191"/>
      <c r="U2284" s="202">
        <f t="shared" ref="U2284" si="6694">I2289</f>
        <v>4</v>
      </c>
      <c r="V2284" s="203">
        <f t="shared" ref="V2284" si="6695">S2289</f>
        <v>2</v>
      </c>
      <c r="W2284" s="202">
        <f t="shared" ref="W2284" si="6696">S2289</f>
        <v>2</v>
      </c>
      <c r="X2284" s="203">
        <f t="shared" ref="X2284" si="6697">I2289</f>
        <v>4</v>
      </c>
    </row>
    <row r="2285" spans="1:25" ht="15.75" thickBot="1" x14ac:dyDescent="0.3">
      <c r="A2285" s="517" t="s">
        <v>254</v>
      </c>
      <c r="B2285" s="518"/>
      <c r="C2285" s="4">
        <v>3</v>
      </c>
      <c r="D2285" s="196">
        <v>90</v>
      </c>
      <c r="E2285" s="197">
        <v>35</v>
      </c>
      <c r="F2285" s="197">
        <v>3</v>
      </c>
      <c r="G2285" s="34">
        <f t="shared" si="6693"/>
        <v>125</v>
      </c>
      <c r="H2285" s="35">
        <f t="shared" si="6690"/>
        <v>1</v>
      </c>
      <c r="I2285" s="13">
        <f t="shared" ref="I2285" si="6698">H2287*1000+G2287</f>
        <v>4499</v>
      </c>
      <c r="J2285" s="2"/>
      <c r="K2285" s="517" t="s">
        <v>201</v>
      </c>
      <c r="L2285" s="518"/>
      <c r="M2285" s="4">
        <v>3</v>
      </c>
      <c r="N2285" s="196">
        <v>62</v>
      </c>
      <c r="O2285" s="197">
        <v>42</v>
      </c>
      <c r="P2285" s="197">
        <v>1</v>
      </c>
      <c r="Q2285" s="34">
        <f t="shared" si="6691"/>
        <v>104</v>
      </c>
      <c r="R2285" s="35">
        <f t="shared" si="6692"/>
        <v>0</v>
      </c>
      <c r="S2285" s="13">
        <f t="shared" ref="S2285" si="6699">R2287*1000+Q2287</f>
        <v>434</v>
      </c>
      <c r="T2285" s="191"/>
      <c r="U2285" s="202">
        <f t="shared" ref="U2285" si="6700">H2289</f>
        <v>4</v>
      </c>
      <c r="V2285" s="203">
        <f t="shared" ref="V2285" si="6701">R2289</f>
        <v>4</v>
      </c>
      <c r="W2285" s="202">
        <f t="shared" ref="W2285" si="6702">R2289</f>
        <v>4</v>
      </c>
      <c r="X2285" s="203">
        <f t="shared" ref="X2285" si="6703">H2289</f>
        <v>4</v>
      </c>
    </row>
    <row r="2286" spans="1:25" x14ac:dyDescent="0.25">
      <c r="A2286" s="519"/>
      <c r="B2286" s="520"/>
      <c r="C2286" s="5">
        <v>4</v>
      </c>
      <c r="D2286" s="198">
        <v>87</v>
      </c>
      <c r="E2286" s="199">
        <v>44</v>
      </c>
      <c r="F2286" s="199">
        <v>2</v>
      </c>
      <c r="G2286" s="38">
        <f t="shared" si="6693"/>
        <v>131</v>
      </c>
      <c r="H2286" s="35">
        <f t="shared" si="6690"/>
        <v>1</v>
      </c>
      <c r="I2286" s="521">
        <f t="shared" ref="I2286" si="6704">IF(AND(I2285=S2285,I2285&gt;0.1),1,IF(I2285&gt;S2285,2,0))</f>
        <v>2</v>
      </c>
      <c r="J2286" s="2"/>
      <c r="K2286" s="519"/>
      <c r="L2286" s="520"/>
      <c r="M2286" s="5">
        <v>4</v>
      </c>
      <c r="N2286" s="198">
        <v>78</v>
      </c>
      <c r="O2286" s="199">
        <v>26</v>
      </c>
      <c r="P2286" s="199">
        <v>4</v>
      </c>
      <c r="Q2286" s="34">
        <f t="shared" si="6691"/>
        <v>104</v>
      </c>
      <c r="R2286" s="39">
        <f t="shared" si="6692"/>
        <v>0</v>
      </c>
      <c r="S2286" s="521">
        <f t="shared" ref="S2286" si="6705">IF(AND(S2285=I2285,S2285&gt;0.1),1,IF(S2285&gt;I2285,2,0))</f>
        <v>0</v>
      </c>
      <c r="T2286" s="191"/>
      <c r="U2286" s="204">
        <f t="shared" ref="U2286" si="6706">G2289</f>
        <v>939</v>
      </c>
      <c r="V2286" s="205">
        <f t="shared" ref="V2286" si="6707">Q2289</f>
        <v>912</v>
      </c>
      <c r="W2286" s="204">
        <f t="shared" ref="W2286" si="6708">Q2289</f>
        <v>912</v>
      </c>
      <c r="X2286" s="205">
        <f t="shared" ref="X2286" si="6709">G2289</f>
        <v>939</v>
      </c>
    </row>
    <row r="2287" spans="1:25" ht="16.5" thickBot="1" x14ac:dyDescent="0.3">
      <c r="A2287" s="529">
        <v>2</v>
      </c>
      <c r="B2287" s="530"/>
      <c r="C2287" s="26" t="s">
        <v>12</v>
      </c>
      <c r="D2287" s="31">
        <f t="shared" ref="D2287" si="6710">SUM(D2283:D2286)</f>
        <v>347</v>
      </c>
      <c r="E2287" s="31">
        <f t="shared" ref="E2287:H2287" si="6711">SUM(E2283:E2286)</f>
        <v>152</v>
      </c>
      <c r="F2287" s="31">
        <f t="shared" si="6711"/>
        <v>9</v>
      </c>
      <c r="G2287" s="31">
        <f t="shared" si="6711"/>
        <v>499</v>
      </c>
      <c r="H2287" s="30">
        <f t="shared" si="6711"/>
        <v>4</v>
      </c>
      <c r="I2287" s="522">
        <f t="shared" ref="I2287" si="6712">IF(AND(G2287=N2287,G2287&gt;1),1,IF(G2287&gt;N2287,2,0))</f>
        <v>2</v>
      </c>
      <c r="J2287" s="2"/>
      <c r="K2287" s="529">
        <v>2</v>
      </c>
      <c r="L2287" s="530"/>
      <c r="M2287" s="26" t="s">
        <v>12</v>
      </c>
      <c r="N2287" s="31">
        <f t="shared" ref="N2287" si="6713">SUM(N2283:N2286)</f>
        <v>310</v>
      </c>
      <c r="O2287" s="31">
        <f t="shared" ref="O2287:R2287" si="6714">SUM(O2283:O2286)</f>
        <v>124</v>
      </c>
      <c r="P2287" s="31">
        <f t="shared" si="6714"/>
        <v>13</v>
      </c>
      <c r="Q2287" s="40">
        <f t="shared" si="6714"/>
        <v>434</v>
      </c>
      <c r="R2287" s="30">
        <f t="shared" si="6714"/>
        <v>0</v>
      </c>
      <c r="S2287" s="522">
        <f t="shared" ref="S2287" si="6715">IF(AND(Q2287=X2287,Q2287&gt;1),1,IF(Q2287&gt;X2287,2,0))</f>
        <v>2</v>
      </c>
      <c r="T2287" s="191"/>
    </row>
    <row r="2288" spans="1:25" ht="15.75" thickBot="1" x14ac:dyDescent="0.3">
      <c r="A2288" s="7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191"/>
    </row>
    <row r="2289" spans="1:25" ht="21" thickBot="1" x14ac:dyDescent="0.3">
      <c r="A2289" s="17"/>
      <c r="B2289" s="18"/>
      <c r="C2289" s="19" t="s">
        <v>15</v>
      </c>
      <c r="D2289" s="20">
        <f t="shared" ref="D2289:H2289" si="6716">D2282+D2287</f>
        <v>668</v>
      </c>
      <c r="E2289" s="21">
        <f t="shared" si="6716"/>
        <v>271</v>
      </c>
      <c r="F2289" s="21">
        <f t="shared" si="6716"/>
        <v>26</v>
      </c>
      <c r="G2289" s="22">
        <f t="shared" si="6716"/>
        <v>939</v>
      </c>
      <c r="H2289" s="22">
        <f t="shared" si="6716"/>
        <v>4</v>
      </c>
      <c r="I2289" s="23">
        <f t="shared" ref="I2289" si="6717">I2281+I2286+J2289</f>
        <v>4</v>
      </c>
      <c r="J2289" s="206">
        <f t="shared" ref="J2289" si="6718">IF(AND(G2289=Q2289,G2289&gt;0.1),1,IF(G2289&gt;Q2289,2,0))</f>
        <v>2</v>
      </c>
      <c r="K2289" s="17"/>
      <c r="L2289" s="18"/>
      <c r="M2289" s="24" t="s">
        <v>15</v>
      </c>
      <c r="N2289" s="20">
        <f t="shared" ref="N2289:R2289" si="6719">N2282+N2287</f>
        <v>665</v>
      </c>
      <c r="O2289" s="21">
        <f t="shared" si="6719"/>
        <v>247</v>
      </c>
      <c r="P2289" s="21">
        <f t="shared" si="6719"/>
        <v>28</v>
      </c>
      <c r="Q2289" s="22">
        <f t="shared" si="6719"/>
        <v>912</v>
      </c>
      <c r="R2289" s="22">
        <f t="shared" si="6719"/>
        <v>4</v>
      </c>
      <c r="S2289" s="25">
        <f t="shared" ref="S2289" si="6720">S2281+S2286+T2289</f>
        <v>2</v>
      </c>
      <c r="T2289" s="206">
        <f t="shared" ref="T2289" si="6721">IF(AND(Q2289=G2289,Q2289&gt;0.1),1,IF(Q2289&gt;G2289,2,0))</f>
        <v>0</v>
      </c>
    </row>
    <row r="2290" spans="1:25" ht="15.75" thickBot="1" x14ac:dyDescent="0.3">
      <c r="A2290" s="7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191"/>
    </row>
    <row r="2291" spans="1:25" ht="21" thickBot="1" x14ac:dyDescent="0.3">
      <c r="A2291" s="109" t="s">
        <v>19</v>
      </c>
      <c r="B2291" s="9" t="s">
        <v>16</v>
      </c>
      <c r="C2291" s="515"/>
      <c r="D2291" s="515"/>
      <c r="E2291" s="515"/>
      <c r="F2291" s="10"/>
      <c r="G2291" s="516" t="s">
        <v>17</v>
      </c>
      <c r="H2291" s="516"/>
      <c r="I2291" s="23">
        <f t="shared" ref="I2291" si="6722">IF(AND(I2289=S2289,I2289&gt;0.1),1,IF(I2289&gt;S2289,2,0))</f>
        <v>2</v>
      </c>
      <c r="J2291" s="12"/>
      <c r="K2291" s="14" t="s">
        <v>19</v>
      </c>
      <c r="L2291" s="9" t="s">
        <v>20</v>
      </c>
      <c r="M2291" s="515"/>
      <c r="N2291" s="515"/>
      <c r="O2291" s="515"/>
      <c r="P2291" s="10"/>
      <c r="Q2291" s="516" t="s">
        <v>17</v>
      </c>
      <c r="R2291" s="516"/>
      <c r="S2291" s="23">
        <f t="shared" ref="S2291" si="6723">IF(AND(S2289=I2289,S2289&gt;0.1),1,IF(S2289&gt;I2289,2,0))</f>
        <v>0</v>
      </c>
      <c r="T2291" s="191"/>
    </row>
    <row r="2292" spans="1:25" ht="23.25" x14ac:dyDescent="0.35">
      <c r="A2292" s="6"/>
      <c r="B2292" s="523" t="s">
        <v>18</v>
      </c>
      <c r="C2292" s="523"/>
      <c r="D2292" s="524" t="s">
        <v>0</v>
      </c>
      <c r="E2292" s="524"/>
      <c r="F2292" s="524"/>
      <c r="G2292" s="524"/>
      <c r="H2292" s="524"/>
      <c r="I2292" s="524"/>
      <c r="J2292" s="94">
        <v>105</v>
      </c>
      <c r="K2292" s="190" t="s">
        <v>1</v>
      </c>
      <c r="L2292" s="525" t="s">
        <v>21</v>
      </c>
      <c r="M2292" s="525"/>
      <c r="N2292" s="525"/>
      <c r="O2292" s="526" t="s">
        <v>2</v>
      </c>
      <c r="P2292" s="526"/>
      <c r="Q2292" s="527">
        <v>43216</v>
      </c>
      <c r="R2292" s="528"/>
      <c r="S2292" s="528"/>
      <c r="T2292" s="191"/>
    </row>
    <row r="2293" spans="1:25" ht="24" thickBot="1" x14ac:dyDescent="0.3">
      <c r="A2293" s="7"/>
      <c r="B2293" s="16"/>
      <c r="C2293" s="16"/>
      <c r="D2293" s="15"/>
      <c r="E2293" s="15"/>
      <c r="F2293" s="15"/>
      <c r="G2293" s="15"/>
      <c r="H2293" s="15"/>
      <c r="I2293" s="15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191"/>
    </row>
    <row r="2294" spans="1:25" ht="18.75" thickBot="1" x14ac:dyDescent="0.3">
      <c r="A2294" s="1" t="s">
        <v>3</v>
      </c>
      <c r="B2294" s="535" t="s">
        <v>185</v>
      </c>
      <c r="C2294" s="535"/>
      <c r="D2294" s="535"/>
      <c r="E2294" s="535"/>
      <c r="F2294" s="535"/>
      <c r="G2294" s="535"/>
      <c r="H2294" s="535"/>
      <c r="I2294" s="536"/>
      <c r="J2294" s="537">
        <f t="shared" ref="J2294" si="6724">G2310-Q2310</f>
        <v>70</v>
      </c>
      <c r="K2294" s="11" t="s">
        <v>4</v>
      </c>
      <c r="L2294" s="535" t="s">
        <v>186</v>
      </c>
      <c r="M2294" s="535"/>
      <c r="N2294" s="535"/>
      <c r="O2294" s="535"/>
      <c r="P2294" s="535"/>
      <c r="Q2294" s="535"/>
      <c r="R2294" s="535"/>
      <c r="S2294" s="536"/>
      <c r="T2294" s="191"/>
    </row>
    <row r="2295" spans="1:25" ht="15.75" thickBot="1" x14ac:dyDescent="0.3">
      <c r="A2295" s="7"/>
      <c r="B2295" s="2"/>
      <c r="C2295" s="2"/>
      <c r="D2295" s="2"/>
      <c r="E2295" s="2"/>
      <c r="F2295" s="2"/>
      <c r="G2295" s="2"/>
      <c r="H2295" s="2"/>
      <c r="I2295" s="2"/>
      <c r="J2295" s="538"/>
      <c r="K2295" s="2"/>
      <c r="L2295" s="2"/>
      <c r="M2295" s="2"/>
      <c r="N2295" s="2"/>
      <c r="O2295" s="2"/>
      <c r="P2295" s="2"/>
      <c r="Q2295" s="2"/>
      <c r="R2295" s="2"/>
      <c r="S2295" s="2"/>
      <c r="T2295" s="191"/>
    </row>
    <row r="2296" spans="1:25" x14ac:dyDescent="0.25">
      <c r="A2296" s="540" t="s">
        <v>5</v>
      </c>
      <c r="B2296" s="541"/>
      <c r="C2296" s="542" t="s">
        <v>6</v>
      </c>
      <c r="D2296" s="544" t="s">
        <v>7</v>
      </c>
      <c r="E2296" s="545"/>
      <c r="F2296" s="545"/>
      <c r="G2296" s="546"/>
      <c r="H2296" s="544" t="s">
        <v>8</v>
      </c>
      <c r="I2296" s="546"/>
      <c r="J2296" s="538"/>
      <c r="K2296" s="540" t="s">
        <v>5</v>
      </c>
      <c r="L2296" s="541"/>
      <c r="M2296" s="542" t="s">
        <v>6</v>
      </c>
      <c r="N2296" s="544" t="s">
        <v>7</v>
      </c>
      <c r="O2296" s="545"/>
      <c r="P2296" s="545"/>
      <c r="Q2296" s="546"/>
      <c r="R2296" s="544" t="s">
        <v>8</v>
      </c>
      <c r="S2296" s="546"/>
      <c r="T2296" s="191"/>
    </row>
    <row r="2297" spans="1:25" ht="15.75" thickBot="1" x14ac:dyDescent="0.3">
      <c r="A2297" s="547"/>
      <c r="B2297" s="548"/>
      <c r="C2297" s="543"/>
      <c r="D2297" s="110" t="s">
        <v>9</v>
      </c>
      <c r="E2297" s="111" t="s">
        <v>10</v>
      </c>
      <c r="F2297" s="111" t="s">
        <v>11</v>
      </c>
      <c r="G2297" s="112" t="s">
        <v>12</v>
      </c>
      <c r="H2297" s="113" t="s">
        <v>13</v>
      </c>
      <c r="I2297" s="114" t="s">
        <v>14</v>
      </c>
      <c r="J2297" s="539"/>
      <c r="K2297" s="547"/>
      <c r="L2297" s="548"/>
      <c r="M2297" s="543"/>
      <c r="N2297" s="110" t="s">
        <v>9</v>
      </c>
      <c r="O2297" s="111" t="s">
        <v>10</v>
      </c>
      <c r="P2297" s="111" t="s">
        <v>11</v>
      </c>
      <c r="Q2297" s="112" t="s">
        <v>12</v>
      </c>
      <c r="R2297" s="113" t="s">
        <v>13</v>
      </c>
      <c r="S2297" s="114" t="s">
        <v>14</v>
      </c>
      <c r="T2297" s="191"/>
    </row>
    <row r="2298" spans="1:25" ht="15.75" thickBot="1" x14ac:dyDescent="0.3">
      <c r="A2298" s="7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191"/>
    </row>
    <row r="2299" spans="1:25" x14ac:dyDescent="0.25">
      <c r="A2299" s="531" t="s">
        <v>216</v>
      </c>
      <c r="B2299" s="532"/>
      <c r="C2299" s="3">
        <v>1</v>
      </c>
      <c r="D2299" s="193">
        <v>85</v>
      </c>
      <c r="E2299" s="194">
        <v>53</v>
      </c>
      <c r="F2299" s="194">
        <v>0</v>
      </c>
      <c r="G2299" s="32">
        <f t="shared" ref="G2299:G2302" si="6725">D2299+E2299</f>
        <v>138</v>
      </c>
      <c r="H2299" s="33">
        <f t="shared" ref="H2299:H2302" si="6726">IF(AND(G2299=Q2299,G2299&gt;1),0.5,IF(G2299&gt;Q2299,1,0))</f>
        <v>1</v>
      </c>
      <c r="I2299" s="8"/>
      <c r="J2299" s="2"/>
      <c r="K2299" s="531" t="s">
        <v>229</v>
      </c>
      <c r="L2299" s="532"/>
      <c r="M2299" s="3">
        <v>1</v>
      </c>
      <c r="N2299" s="193">
        <v>88</v>
      </c>
      <c r="O2299" s="194">
        <v>45</v>
      </c>
      <c r="P2299" s="194">
        <v>1</v>
      </c>
      <c r="Q2299" s="32">
        <f t="shared" ref="Q2299" si="6727">SUM(N2299:O2299)</f>
        <v>133</v>
      </c>
      <c r="R2299" s="33">
        <f t="shared" ref="R2299:R2302" si="6728">IF(AND(Q2299=G2299,Q2299&gt;1),0.5,IF(Q2299&gt;G2299,1,0))</f>
        <v>0</v>
      </c>
      <c r="S2299" s="8"/>
      <c r="U2299" s="195" t="s">
        <v>124</v>
      </c>
      <c r="V2299" s="195">
        <f t="shared" ref="V2299" si="6729">G2299</f>
        <v>138</v>
      </c>
      <c r="W2299" s="195">
        <f t="shared" ref="W2299" si="6730">G2300</f>
        <v>131</v>
      </c>
      <c r="X2299" s="195">
        <f t="shared" ref="X2299" si="6731">G2301</f>
        <v>144</v>
      </c>
      <c r="Y2299" s="195">
        <f t="shared" ref="Y2299" si="6732">G2302</f>
        <v>149</v>
      </c>
    </row>
    <row r="2300" spans="1:25" x14ac:dyDescent="0.25">
      <c r="A2300" s="533"/>
      <c r="B2300" s="534"/>
      <c r="C2300" s="4">
        <v>2</v>
      </c>
      <c r="D2300" s="196">
        <v>86</v>
      </c>
      <c r="E2300" s="197">
        <v>45</v>
      </c>
      <c r="F2300" s="197">
        <v>1</v>
      </c>
      <c r="G2300" s="34">
        <f t="shared" si="6725"/>
        <v>131</v>
      </c>
      <c r="H2300" s="35">
        <f t="shared" si="6726"/>
        <v>1</v>
      </c>
      <c r="I2300" s="8"/>
      <c r="J2300" s="2"/>
      <c r="K2300" s="533"/>
      <c r="L2300" s="534"/>
      <c r="M2300" s="4">
        <v>2</v>
      </c>
      <c r="N2300" s="196">
        <v>92</v>
      </c>
      <c r="O2300" s="197">
        <v>36</v>
      </c>
      <c r="P2300" s="197">
        <v>2</v>
      </c>
      <c r="Q2300" s="34">
        <f t="shared" ref="Q2300:Q2302" si="6733">SUM(N2300:O2300)</f>
        <v>128</v>
      </c>
      <c r="R2300" s="35">
        <f t="shared" si="6728"/>
        <v>0</v>
      </c>
      <c r="S2300" s="8"/>
      <c r="U2300" s="195" t="s">
        <v>125</v>
      </c>
      <c r="V2300" s="195">
        <f t="shared" ref="V2300" si="6734">G2304</f>
        <v>134</v>
      </c>
      <c r="W2300" s="195">
        <f t="shared" ref="W2300" si="6735">G2305</f>
        <v>136</v>
      </c>
      <c r="X2300" s="195">
        <f t="shared" ref="X2300" si="6736">G2306</f>
        <v>112</v>
      </c>
      <c r="Y2300" s="195">
        <f t="shared" ref="Y2300" si="6737">G2307</f>
        <v>136</v>
      </c>
    </row>
    <row r="2301" spans="1:25" ht="15.75" thickBot="1" x14ac:dyDescent="0.3">
      <c r="A2301" s="517" t="s">
        <v>217</v>
      </c>
      <c r="B2301" s="518"/>
      <c r="C2301" s="4">
        <v>3</v>
      </c>
      <c r="D2301" s="196">
        <v>100</v>
      </c>
      <c r="E2301" s="197">
        <v>44</v>
      </c>
      <c r="F2301" s="197">
        <v>0</v>
      </c>
      <c r="G2301" s="34">
        <f t="shared" si="6725"/>
        <v>144</v>
      </c>
      <c r="H2301" s="35">
        <f t="shared" si="6726"/>
        <v>1</v>
      </c>
      <c r="I2301" s="13">
        <f t="shared" ref="I2301" si="6738">H2303*1000+G2303</f>
        <v>4562</v>
      </c>
      <c r="J2301" s="2"/>
      <c r="K2301" s="517" t="s">
        <v>228</v>
      </c>
      <c r="L2301" s="518"/>
      <c r="M2301" s="4">
        <v>3</v>
      </c>
      <c r="N2301" s="196">
        <v>88</v>
      </c>
      <c r="O2301" s="197">
        <v>45</v>
      </c>
      <c r="P2301" s="197">
        <v>3</v>
      </c>
      <c r="Q2301" s="34">
        <f t="shared" si="6733"/>
        <v>133</v>
      </c>
      <c r="R2301" s="35">
        <f t="shared" si="6728"/>
        <v>0</v>
      </c>
      <c r="S2301" s="13">
        <f t="shared" ref="S2301" si="6739">R2303*1000+Q2303</f>
        <v>523</v>
      </c>
      <c r="T2301" s="191"/>
      <c r="U2301" s="195" t="s">
        <v>126</v>
      </c>
      <c r="V2301" s="195">
        <f t="shared" ref="V2301" si="6740">Q2299</f>
        <v>133</v>
      </c>
      <c r="W2301" s="195">
        <f t="shared" ref="W2301" si="6741">Q2300</f>
        <v>128</v>
      </c>
      <c r="X2301" s="195">
        <f t="shared" ref="X2301" si="6742">Q2301</f>
        <v>133</v>
      </c>
      <c r="Y2301" s="195">
        <f t="shared" ref="Y2301" si="6743">Q2302</f>
        <v>129</v>
      </c>
    </row>
    <row r="2302" spans="1:25" x14ac:dyDescent="0.25">
      <c r="A2302" s="519"/>
      <c r="B2302" s="520"/>
      <c r="C2302" s="5">
        <v>4</v>
      </c>
      <c r="D2302" s="198">
        <v>95</v>
      </c>
      <c r="E2302" s="199">
        <v>54</v>
      </c>
      <c r="F2302" s="199">
        <v>0</v>
      </c>
      <c r="G2302" s="36">
        <f t="shared" si="6725"/>
        <v>149</v>
      </c>
      <c r="H2302" s="35">
        <f t="shared" si="6726"/>
        <v>1</v>
      </c>
      <c r="I2302" s="521">
        <f t="shared" ref="I2302" si="6744">IF(AND(I2301=S2301,I2301&gt;0.1),1,IF(I2301&gt;S2301,2,0))</f>
        <v>2</v>
      </c>
      <c r="J2302" s="2"/>
      <c r="K2302" s="519"/>
      <c r="L2302" s="520"/>
      <c r="M2302" s="5">
        <v>4</v>
      </c>
      <c r="N2302" s="198">
        <v>93</v>
      </c>
      <c r="O2302" s="199">
        <v>36</v>
      </c>
      <c r="P2302" s="199">
        <v>5</v>
      </c>
      <c r="Q2302" s="34">
        <f t="shared" si="6733"/>
        <v>129</v>
      </c>
      <c r="R2302" s="39">
        <f t="shared" si="6728"/>
        <v>0</v>
      </c>
      <c r="S2302" s="521">
        <f t="shared" ref="S2302" si="6745">IF(AND(S2301=I2301,S2301&gt;0.1),1,IF(S2301&gt;I2301,2,0))</f>
        <v>0</v>
      </c>
      <c r="T2302" s="191"/>
      <c r="U2302" s="195" t="s">
        <v>127</v>
      </c>
      <c r="V2302" s="195">
        <f t="shared" ref="V2302" si="6746">Q2304</f>
        <v>113</v>
      </c>
      <c r="W2302" s="195">
        <f t="shared" ref="W2302" si="6747">Q2305</f>
        <v>129</v>
      </c>
      <c r="X2302" s="195">
        <f t="shared" ref="X2302" si="6748">Q2306</f>
        <v>128</v>
      </c>
      <c r="Y2302" s="195">
        <f t="shared" ref="Y2302" si="6749">Q2307</f>
        <v>117</v>
      </c>
    </row>
    <row r="2303" spans="1:25" ht="16.5" thickBot="1" x14ac:dyDescent="0.3">
      <c r="A2303" s="529">
        <v>1</v>
      </c>
      <c r="B2303" s="530"/>
      <c r="C2303" s="26" t="s">
        <v>12</v>
      </c>
      <c r="D2303" s="122">
        <f t="shared" ref="D2303" si="6750">D2299+D2300+D2301+D2302</f>
        <v>366</v>
      </c>
      <c r="E2303" s="28">
        <f t="shared" ref="E2303:H2303" si="6751">SUM(E2299:E2302)</f>
        <v>196</v>
      </c>
      <c r="F2303" s="28">
        <f t="shared" si="6751"/>
        <v>1</v>
      </c>
      <c r="G2303" s="29">
        <f t="shared" si="6751"/>
        <v>562</v>
      </c>
      <c r="H2303" s="30">
        <f t="shared" si="6751"/>
        <v>4</v>
      </c>
      <c r="I2303" s="522">
        <f t="shared" ref="I2303" si="6752">IF(AND(G2303=N2303,G2303&gt;1),1,IF(G2303&gt;N2303,2,0))</f>
        <v>2</v>
      </c>
      <c r="J2303" s="2"/>
      <c r="K2303" s="529">
        <v>1</v>
      </c>
      <c r="L2303" s="530"/>
      <c r="M2303" s="26" t="s">
        <v>12</v>
      </c>
      <c r="N2303" s="31">
        <f t="shared" ref="N2303" si="6753">SUM(N2299:N2302)</f>
        <v>361</v>
      </c>
      <c r="O2303" s="31">
        <f t="shared" ref="O2303:R2303" si="6754">SUM(O2299:O2302)</f>
        <v>162</v>
      </c>
      <c r="P2303" s="31">
        <f t="shared" si="6754"/>
        <v>11</v>
      </c>
      <c r="Q2303" s="31">
        <f t="shared" si="6754"/>
        <v>523</v>
      </c>
      <c r="R2303" s="30">
        <f t="shared" si="6754"/>
        <v>0</v>
      </c>
      <c r="S2303" s="522">
        <f t="shared" ref="S2303" si="6755">IF(AND(Q2303=J2303,Q2303&gt;1),1,IF(Q2303&gt;J2303,2,0))</f>
        <v>2</v>
      </c>
      <c r="T2303" s="191"/>
    </row>
    <row r="2304" spans="1:25" x14ac:dyDescent="0.25">
      <c r="A2304" s="531" t="s">
        <v>218</v>
      </c>
      <c r="B2304" s="532"/>
      <c r="C2304" s="3">
        <v>1</v>
      </c>
      <c r="D2304" s="193">
        <v>99</v>
      </c>
      <c r="E2304" s="194">
        <v>35</v>
      </c>
      <c r="F2304" s="194">
        <v>3</v>
      </c>
      <c r="G2304" s="37">
        <f t="shared" ref="G2304" si="6756">SUM(D2304:E2304)</f>
        <v>134</v>
      </c>
      <c r="H2304" s="33">
        <f t="shared" ref="H2304:H2307" si="6757">IF(AND(G2304=Q2304,G2304&gt;1),0.5,IF(G2304&gt;Q2304,1,0))</f>
        <v>1</v>
      </c>
      <c r="I2304" s="8"/>
      <c r="J2304" s="2"/>
      <c r="K2304" s="531" t="s">
        <v>255</v>
      </c>
      <c r="L2304" s="532"/>
      <c r="M2304" s="3">
        <v>1</v>
      </c>
      <c r="N2304" s="193">
        <v>82</v>
      </c>
      <c r="O2304" s="194">
        <v>31</v>
      </c>
      <c r="P2304" s="194">
        <v>4</v>
      </c>
      <c r="Q2304" s="32">
        <f t="shared" ref="Q2304:Q2307" si="6758">N2304+O2304</f>
        <v>113</v>
      </c>
      <c r="R2304" s="33">
        <f t="shared" ref="R2304:R2307" si="6759">IF(AND(Q2304=G2304,Q2304&gt;1),0.5,IF(Q2304&gt;G2304,1,0))</f>
        <v>0</v>
      </c>
      <c r="S2304" s="8"/>
      <c r="T2304" s="191"/>
      <c r="U2304" s="200" t="s">
        <v>92</v>
      </c>
      <c r="V2304" s="201" t="s">
        <v>93</v>
      </c>
      <c r="W2304" s="200" t="s">
        <v>93</v>
      </c>
      <c r="X2304" s="201" t="s">
        <v>92</v>
      </c>
    </row>
    <row r="2305" spans="1:24" x14ac:dyDescent="0.25">
      <c r="A2305" s="533"/>
      <c r="B2305" s="534"/>
      <c r="C2305" s="4">
        <v>2</v>
      </c>
      <c r="D2305" s="196">
        <v>94</v>
      </c>
      <c r="E2305" s="197">
        <v>42</v>
      </c>
      <c r="F2305" s="197">
        <v>2</v>
      </c>
      <c r="G2305" s="34">
        <f t="shared" ref="G2305:G2307" si="6760">SUM(D2305:E2305)</f>
        <v>136</v>
      </c>
      <c r="H2305" s="35">
        <f t="shared" si="6757"/>
        <v>1</v>
      </c>
      <c r="I2305" s="8"/>
      <c r="J2305" s="2"/>
      <c r="K2305" s="533"/>
      <c r="L2305" s="534"/>
      <c r="M2305" s="4">
        <v>2</v>
      </c>
      <c r="N2305" s="196">
        <v>84</v>
      </c>
      <c r="O2305" s="197">
        <v>45</v>
      </c>
      <c r="P2305" s="197">
        <v>0</v>
      </c>
      <c r="Q2305" s="34">
        <f t="shared" si="6758"/>
        <v>129</v>
      </c>
      <c r="R2305" s="35">
        <f t="shared" si="6759"/>
        <v>0</v>
      </c>
      <c r="S2305" s="8"/>
      <c r="T2305" s="191"/>
      <c r="U2305" s="202">
        <f t="shared" ref="U2305" si="6761">I2310</f>
        <v>6</v>
      </c>
      <c r="V2305" s="203">
        <f t="shared" ref="V2305" si="6762">S2310</f>
        <v>0</v>
      </c>
      <c r="W2305" s="202">
        <f t="shared" ref="W2305" si="6763">S2310</f>
        <v>0</v>
      </c>
      <c r="X2305" s="203">
        <f t="shared" ref="X2305" si="6764">I2310</f>
        <v>6</v>
      </c>
    </row>
    <row r="2306" spans="1:24" ht="15.75" thickBot="1" x14ac:dyDescent="0.3">
      <c r="A2306" s="517" t="s">
        <v>219</v>
      </c>
      <c r="B2306" s="518"/>
      <c r="C2306" s="4">
        <v>3</v>
      </c>
      <c r="D2306" s="196">
        <v>77</v>
      </c>
      <c r="E2306" s="197">
        <v>35</v>
      </c>
      <c r="F2306" s="197">
        <v>3</v>
      </c>
      <c r="G2306" s="34">
        <f t="shared" si="6760"/>
        <v>112</v>
      </c>
      <c r="H2306" s="35">
        <f t="shared" si="6757"/>
        <v>0</v>
      </c>
      <c r="I2306" s="13">
        <f t="shared" ref="I2306" si="6765">H2308*1000+G2308</f>
        <v>3518</v>
      </c>
      <c r="J2306" s="2"/>
      <c r="K2306" s="517" t="s">
        <v>228</v>
      </c>
      <c r="L2306" s="518"/>
      <c r="M2306" s="4">
        <v>3</v>
      </c>
      <c r="N2306" s="196">
        <v>84</v>
      </c>
      <c r="O2306" s="197">
        <v>44</v>
      </c>
      <c r="P2306" s="197">
        <v>1</v>
      </c>
      <c r="Q2306" s="34">
        <f t="shared" si="6758"/>
        <v>128</v>
      </c>
      <c r="R2306" s="35">
        <f t="shared" si="6759"/>
        <v>1</v>
      </c>
      <c r="S2306" s="13">
        <f t="shared" ref="S2306" si="6766">R2308*1000+Q2308</f>
        <v>1487</v>
      </c>
      <c r="T2306" s="191"/>
      <c r="U2306" s="202">
        <f t="shared" ref="U2306" si="6767">H2310</f>
        <v>7</v>
      </c>
      <c r="V2306" s="203">
        <f t="shared" ref="V2306" si="6768">R2310</f>
        <v>1</v>
      </c>
      <c r="W2306" s="202">
        <f t="shared" ref="W2306" si="6769">R2310</f>
        <v>1</v>
      </c>
      <c r="X2306" s="203">
        <f t="shared" ref="X2306" si="6770">H2310</f>
        <v>7</v>
      </c>
    </row>
    <row r="2307" spans="1:24" x14ac:dyDescent="0.25">
      <c r="A2307" s="519"/>
      <c r="B2307" s="520"/>
      <c r="C2307" s="5">
        <v>4</v>
      </c>
      <c r="D2307" s="198">
        <v>91</v>
      </c>
      <c r="E2307" s="199">
        <v>45</v>
      </c>
      <c r="F2307" s="199">
        <v>0</v>
      </c>
      <c r="G2307" s="38">
        <f t="shared" si="6760"/>
        <v>136</v>
      </c>
      <c r="H2307" s="35">
        <f t="shared" si="6757"/>
        <v>1</v>
      </c>
      <c r="I2307" s="521">
        <f t="shared" ref="I2307" si="6771">IF(AND(I2306=S2306,I2306&gt;0.1),1,IF(I2306&gt;S2306,2,0))</f>
        <v>2</v>
      </c>
      <c r="J2307" s="2"/>
      <c r="K2307" s="519"/>
      <c r="L2307" s="520"/>
      <c r="M2307" s="5">
        <v>4</v>
      </c>
      <c r="N2307" s="198">
        <v>81</v>
      </c>
      <c r="O2307" s="199">
        <v>36</v>
      </c>
      <c r="P2307" s="199">
        <v>2</v>
      </c>
      <c r="Q2307" s="34">
        <f t="shared" si="6758"/>
        <v>117</v>
      </c>
      <c r="R2307" s="39">
        <f t="shared" si="6759"/>
        <v>0</v>
      </c>
      <c r="S2307" s="521">
        <f t="shared" ref="S2307" si="6772">IF(AND(S2306=I2306,S2306&gt;0.1),1,IF(S2306&gt;I2306,2,0))</f>
        <v>0</v>
      </c>
      <c r="T2307" s="191"/>
      <c r="U2307" s="204">
        <f t="shared" ref="U2307" si="6773">G2310</f>
        <v>1080</v>
      </c>
      <c r="V2307" s="205">
        <f t="shared" ref="V2307" si="6774">Q2310</f>
        <v>1010</v>
      </c>
      <c r="W2307" s="204">
        <f t="shared" ref="W2307" si="6775">Q2310</f>
        <v>1010</v>
      </c>
      <c r="X2307" s="205">
        <f t="shared" ref="X2307" si="6776">G2310</f>
        <v>1080</v>
      </c>
    </row>
    <row r="2308" spans="1:24" ht="16.5" thickBot="1" x14ac:dyDescent="0.3">
      <c r="A2308" s="529">
        <v>2</v>
      </c>
      <c r="B2308" s="530"/>
      <c r="C2308" s="26" t="s">
        <v>12</v>
      </c>
      <c r="D2308" s="31">
        <f t="shared" ref="D2308" si="6777">SUM(D2304:D2307)</f>
        <v>361</v>
      </c>
      <c r="E2308" s="31">
        <f t="shared" ref="E2308:H2308" si="6778">SUM(E2304:E2307)</f>
        <v>157</v>
      </c>
      <c r="F2308" s="31">
        <f t="shared" si="6778"/>
        <v>8</v>
      </c>
      <c r="G2308" s="31">
        <f t="shared" si="6778"/>
        <v>518</v>
      </c>
      <c r="H2308" s="30">
        <f t="shared" si="6778"/>
        <v>3</v>
      </c>
      <c r="I2308" s="522">
        <f t="shared" ref="I2308" si="6779">IF(AND(G2308=N2308,G2308&gt;1),1,IF(G2308&gt;N2308,2,0))</f>
        <v>2</v>
      </c>
      <c r="J2308" s="2"/>
      <c r="K2308" s="529">
        <v>2</v>
      </c>
      <c r="L2308" s="530"/>
      <c r="M2308" s="26" t="s">
        <v>12</v>
      </c>
      <c r="N2308" s="31">
        <f t="shared" ref="N2308" si="6780">SUM(N2304:N2307)</f>
        <v>331</v>
      </c>
      <c r="O2308" s="31">
        <f t="shared" ref="O2308:R2308" si="6781">SUM(O2304:O2307)</f>
        <v>156</v>
      </c>
      <c r="P2308" s="31">
        <f t="shared" si="6781"/>
        <v>7</v>
      </c>
      <c r="Q2308" s="40">
        <f t="shared" si="6781"/>
        <v>487</v>
      </c>
      <c r="R2308" s="30">
        <f t="shared" si="6781"/>
        <v>1</v>
      </c>
      <c r="S2308" s="522">
        <f t="shared" ref="S2308" si="6782">IF(AND(Q2308=X2308,Q2308&gt;1),1,IF(Q2308&gt;X2308,2,0))</f>
        <v>2</v>
      </c>
      <c r="T2308" s="191"/>
    </row>
    <row r="2309" spans="1:24" ht="15.75" thickBot="1" x14ac:dyDescent="0.3">
      <c r="A2309" s="7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191"/>
    </row>
    <row r="2310" spans="1:24" ht="21" thickBot="1" x14ac:dyDescent="0.3">
      <c r="A2310" s="17"/>
      <c r="B2310" s="18"/>
      <c r="C2310" s="19" t="s">
        <v>15</v>
      </c>
      <c r="D2310" s="20">
        <f t="shared" ref="D2310:H2310" si="6783">D2303+D2308</f>
        <v>727</v>
      </c>
      <c r="E2310" s="21">
        <f t="shared" si="6783"/>
        <v>353</v>
      </c>
      <c r="F2310" s="21">
        <f t="shared" si="6783"/>
        <v>9</v>
      </c>
      <c r="G2310" s="22">
        <f t="shared" si="6783"/>
        <v>1080</v>
      </c>
      <c r="H2310" s="22">
        <f t="shared" si="6783"/>
        <v>7</v>
      </c>
      <c r="I2310" s="23">
        <f t="shared" ref="I2310" si="6784">I2302+I2307+J2310</f>
        <v>6</v>
      </c>
      <c r="J2310" s="206">
        <f t="shared" ref="J2310" si="6785">IF(AND(G2310=Q2310,G2310&gt;0.1),1,IF(G2310&gt;Q2310,2,0))</f>
        <v>2</v>
      </c>
      <c r="K2310" s="17"/>
      <c r="L2310" s="18"/>
      <c r="M2310" s="24" t="s">
        <v>15</v>
      </c>
      <c r="N2310" s="20">
        <f t="shared" ref="N2310:R2310" si="6786">N2303+N2308</f>
        <v>692</v>
      </c>
      <c r="O2310" s="21">
        <f t="shared" si="6786"/>
        <v>318</v>
      </c>
      <c r="P2310" s="21">
        <f t="shared" si="6786"/>
        <v>18</v>
      </c>
      <c r="Q2310" s="22">
        <f t="shared" si="6786"/>
        <v>1010</v>
      </c>
      <c r="R2310" s="22">
        <f t="shared" si="6786"/>
        <v>1</v>
      </c>
      <c r="S2310" s="25">
        <f t="shared" ref="S2310" si="6787">S2302+S2307+T2310</f>
        <v>0</v>
      </c>
      <c r="T2310" s="206">
        <f t="shared" ref="T2310" si="6788">IF(AND(Q2310=G2310,Q2310&gt;0.1),1,IF(Q2310&gt;G2310,2,0))</f>
        <v>0</v>
      </c>
    </row>
    <row r="2311" spans="1:24" ht="15.75" thickBot="1" x14ac:dyDescent="0.3">
      <c r="A2311" s="7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191"/>
    </row>
    <row r="2312" spans="1:24" ht="21" thickBot="1" x14ac:dyDescent="0.3">
      <c r="A2312" s="109" t="s">
        <v>19</v>
      </c>
      <c r="B2312" s="9" t="s">
        <v>16</v>
      </c>
      <c r="C2312" s="515"/>
      <c r="D2312" s="515"/>
      <c r="E2312" s="515"/>
      <c r="F2312" s="10"/>
      <c r="G2312" s="516" t="s">
        <v>17</v>
      </c>
      <c r="H2312" s="516"/>
      <c r="I2312" s="23">
        <f t="shared" ref="I2312" si="6789">IF(AND(I2310=S2310,I2310&gt;0.1),1,IF(I2310&gt;S2310,2,0))</f>
        <v>2</v>
      </c>
      <c r="J2312" s="12"/>
      <c r="K2312" s="14" t="s">
        <v>19</v>
      </c>
      <c r="L2312" s="9" t="s">
        <v>20</v>
      </c>
      <c r="M2312" s="515"/>
      <c r="N2312" s="515"/>
      <c r="O2312" s="515"/>
      <c r="P2312" s="10"/>
      <c r="Q2312" s="516" t="s">
        <v>17</v>
      </c>
      <c r="R2312" s="516"/>
      <c r="S2312" s="23">
        <f t="shared" ref="S2312" si="6790">IF(AND(S2310=I2310,S2310&gt;0.1),1,IF(S2310&gt;I2310,2,0))</f>
        <v>0</v>
      </c>
      <c r="T2312" s="191"/>
    </row>
    <row r="2314" spans="1:24" ht="15.75" thickBot="1" x14ac:dyDescent="0.3"/>
    <row r="2315" spans="1:24" ht="23.25" x14ac:dyDescent="0.35">
      <c r="A2315" s="6"/>
      <c r="B2315" s="523" t="s">
        <v>18</v>
      </c>
      <c r="C2315" s="523"/>
      <c r="D2315" s="524" t="s">
        <v>0</v>
      </c>
      <c r="E2315" s="524"/>
      <c r="F2315" s="524"/>
      <c r="G2315" s="524"/>
      <c r="H2315" s="524"/>
      <c r="I2315" s="524"/>
      <c r="J2315" s="94">
        <v>106</v>
      </c>
      <c r="K2315" s="190" t="s">
        <v>1</v>
      </c>
      <c r="L2315" s="525" t="s">
        <v>21</v>
      </c>
      <c r="M2315" s="525"/>
      <c r="N2315" s="525"/>
      <c r="O2315" s="526" t="s">
        <v>2</v>
      </c>
      <c r="P2315" s="526"/>
      <c r="Q2315" s="527">
        <v>43388</v>
      </c>
      <c r="R2315" s="528"/>
      <c r="S2315" s="528"/>
      <c r="T2315" s="191"/>
    </row>
    <row r="2316" spans="1:24" ht="24" thickBot="1" x14ac:dyDescent="0.3">
      <c r="A2316" s="7"/>
      <c r="B2316" s="16"/>
      <c r="C2316" s="16"/>
      <c r="D2316" s="15"/>
      <c r="E2316" s="15"/>
      <c r="F2316" s="15"/>
      <c r="G2316" s="15"/>
      <c r="H2316" s="15"/>
      <c r="I2316" s="15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191"/>
    </row>
    <row r="2317" spans="1:24" ht="18.75" thickBot="1" x14ac:dyDescent="0.3">
      <c r="A2317" s="1" t="s">
        <v>3</v>
      </c>
      <c r="B2317" s="535" t="s">
        <v>153</v>
      </c>
      <c r="C2317" s="535"/>
      <c r="D2317" s="535"/>
      <c r="E2317" s="535"/>
      <c r="F2317" s="535"/>
      <c r="G2317" s="535"/>
      <c r="H2317" s="535"/>
      <c r="I2317" s="536"/>
      <c r="J2317" s="537">
        <f t="shared" ref="J2317" si="6791">G2333-Q2333</f>
        <v>-85</v>
      </c>
      <c r="K2317" s="11" t="s">
        <v>4</v>
      </c>
      <c r="L2317" s="535" t="s">
        <v>169</v>
      </c>
      <c r="M2317" s="535"/>
      <c r="N2317" s="535"/>
      <c r="O2317" s="535"/>
      <c r="P2317" s="535"/>
      <c r="Q2317" s="535"/>
      <c r="R2317" s="535"/>
      <c r="S2317" s="536"/>
      <c r="T2317" s="191"/>
    </row>
    <row r="2318" spans="1:24" ht="15.75" thickBot="1" x14ac:dyDescent="0.3">
      <c r="A2318" s="7"/>
      <c r="B2318" s="2"/>
      <c r="C2318" s="2"/>
      <c r="D2318" s="2"/>
      <c r="E2318" s="2"/>
      <c r="F2318" s="2"/>
      <c r="G2318" s="2"/>
      <c r="H2318" s="2"/>
      <c r="I2318" s="2"/>
      <c r="J2318" s="538"/>
      <c r="K2318" s="2"/>
      <c r="L2318" s="2"/>
      <c r="M2318" s="2"/>
      <c r="N2318" s="2"/>
      <c r="O2318" s="2"/>
      <c r="P2318" s="2"/>
      <c r="Q2318" s="2"/>
      <c r="R2318" s="2"/>
      <c r="S2318" s="2"/>
      <c r="T2318" s="191"/>
    </row>
    <row r="2319" spans="1:24" x14ac:dyDescent="0.25">
      <c r="A2319" s="540" t="s">
        <v>5</v>
      </c>
      <c r="B2319" s="541"/>
      <c r="C2319" s="542" t="s">
        <v>6</v>
      </c>
      <c r="D2319" s="544" t="s">
        <v>7</v>
      </c>
      <c r="E2319" s="545"/>
      <c r="F2319" s="545"/>
      <c r="G2319" s="546"/>
      <c r="H2319" s="544" t="s">
        <v>8</v>
      </c>
      <c r="I2319" s="546"/>
      <c r="J2319" s="538"/>
      <c r="K2319" s="540" t="s">
        <v>5</v>
      </c>
      <c r="L2319" s="541"/>
      <c r="M2319" s="542" t="s">
        <v>6</v>
      </c>
      <c r="N2319" s="544" t="s">
        <v>7</v>
      </c>
      <c r="O2319" s="545"/>
      <c r="P2319" s="545"/>
      <c r="Q2319" s="546"/>
      <c r="R2319" s="544" t="s">
        <v>8</v>
      </c>
      <c r="S2319" s="546"/>
      <c r="T2319" s="191"/>
    </row>
    <row r="2320" spans="1:24" ht="15.75" thickBot="1" x14ac:dyDescent="0.3">
      <c r="A2320" s="547"/>
      <c r="B2320" s="548"/>
      <c r="C2320" s="543"/>
      <c r="D2320" s="110" t="s">
        <v>9</v>
      </c>
      <c r="E2320" s="111" t="s">
        <v>10</v>
      </c>
      <c r="F2320" s="111" t="s">
        <v>11</v>
      </c>
      <c r="G2320" s="112" t="s">
        <v>12</v>
      </c>
      <c r="H2320" s="113" t="s">
        <v>13</v>
      </c>
      <c r="I2320" s="114" t="s">
        <v>14</v>
      </c>
      <c r="J2320" s="539"/>
      <c r="K2320" s="547"/>
      <c r="L2320" s="548"/>
      <c r="M2320" s="543"/>
      <c r="N2320" s="110" t="s">
        <v>9</v>
      </c>
      <c r="O2320" s="111" t="s">
        <v>10</v>
      </c>
      <c r="P2320" s="111" t="s">
        <v>11</v>
      </c>
      <c r="Q2320" s="112" t="s">
        <v>12</v>
      </c>
      <c r="R2320" s="113" t="s">
        <v>13</v>
      </c>
      <c r="S2320" s="114" t="s">
        <v>14</v>
      </c>
      <c r="T2320" s="191"/>
    </row>
    <row r="2321" spans="1:25" ht="15.75" thickBot="1" x14ac:dyDescent="0.3">
      <c r="A2321" s="7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191"/>
    </row>
    <row r="2322" spans="1:25" x14ac:dyDescent="0.25">
      <c r="A2322" s="555" t="s">
        <v>224</v>
      </c>
      <c r="B2322" s="556"/>
      <c r="C2322" s="3">
        <v>1</v>
      </c>
      <c r="D2322" s="213">
        <v>82</v>
      </c>
      <c r="E2322" s="214">
        <v>44</v>
      </c>
      <c r="F2322" s="214">
        <v>4</v>
      </c>
      <c r="G2322" s="32">
        <f t="shared" ref="G2322:G2325" si="6792">D2322+E2322</f>
        <v>126</v>
      </c>
      <c r="H2322" s="33">
        <f t="shared" ref="H2322:H2325" si="6793">IF(AND(G2322=Q2322,G2322&gt;1),0.5,IF(G2322&gt;Q2322,1,0))</f>
        <v>1</v>
      </c>
      <c r="I2322" s="8"/>
      <c r="J2322" s="2"/>
      <c r="K2322" s="555" t="s">
        <v>196</v>
      </c>
      <c r="L2322" s="556"/>
      <c r="M2322" s="3">
        <v>1</v>
      </c>
      <c r="N2322" s="213">
        <v>93</v>
      </c>
      <c r="O2322" s="214">
        <v>26</v>
      </c>
      <c r="P2322" s="214">
        <v>3</v>
      </c>
      <c r="Q2322" s="32">
        <f t="shared" ref="Q2322" si="6794">SUM(N2322:O2322)</f>
        <v>119</v>
      </c>
      <c r="R2322" s="33">
        <f t="shared" ref="R2322:R2325" si="6795">IF(AND(Q2322=G2322,Q2322&gt;1),0.5,IF(Q2322&gt;G2322,1,0))</f>
        <v>0</v>
      </c>
      <c r="S2322" s="8"/>
      <c r="U2322" s="195" t="s">
        <v>124</v>
      </c>
      <c r="V2322" s="195">
        <f t="shared" ref="V2322" si="6796">G2322</f>
        <v>126</v>
      </c>
      <c r="W2322" s="195">
        <f t="shared" ref="W2322" si="6797">G2323</f>
        <v>135</v>
      </c>
      <c r="X2322" s="195">
        <f t="shared" ref="X2322" si="6798">G2324</f>
        <v>104</v>
      </c>
      <c r="Y2322" s="195">
        <f t="shared" ref="Y2322" si="6799">G2325</f>
        <v>108</v>
      </c>
    </row>
    <row r="2323" spans="1:25" x14ac:dyDescent="0.25">
      <c r="A2323" s="557"/>
      <c r="B2323" s="558"/>
      <c r="C2323" s="4">
        <v>2</v>
      </c>
      <c r="D2323" s="215">
        <v>90</v>
      </c>
      <c r="E2323" s="216">
        <v>45</v>
      </c>
      <c r="F2323" s="216">
        <v>0</v>
      </c>
      <c r="G2323" s="34">
        <f t="shared" si="6792"/>
        <v>135</v>
      </c>
      <c r="H2323" s="35">
        <f t="shared" si="6793"/>
        <v>1</v>
      </c>
      <c r="I2323" s="8"/>
      <c r="J2323" s="2"/>
      <c r="K2323" s="557"/>
      <c r="L2323" s="558"/>
      <c r="M2323" s="4">
        <v>2</v>
      </c>
      <c r="N2323" s="215">
        <v>94</v>
      </c>
      <c r="O2323" s="216">
        <v>35</v>
      </c>
      <c r="P2323" s="216">
        <v>4</v>
      </c>
      <c r="Q2323" s="34">
        <f t="shared" ref="Q2323:Q2325" si="6800">SUM(N2323:O2323)</f>
        <v>129</v>
      </c>
      <c r="R2323" s="35">
        <f t="shared" si="6795"/>
        <v>0</v>
      </c>
      <c r="S2323" s="8"/>
      <c r="U2323" s="195" t="s">
        <v>125</v>
      </c>
      <c r="V2323" s="195">
        <f t="shared" ref="V2323" si="6801">G2327</f>
        <v>116</v>
      </c>
      <c r="W2323" s="195">
        <f t="shared" ref="W2323" si="6802">G2328</f>
        <v>124</v>
      </c>
      <c r="X2323" s="195">
        <f t="shared" ref="X2323" si="6803">G2329</f>
        <v>108</v>
      </c>
      <c r="Y2323" s="195">
        <f t="shared" ref="Y2323" si="6804">G2330</f>
        <v>113</v>
      </c>
    </row>
    <row r="2324" spans="1:25" ht="15.75" thickBot="1" x14ac:dyDescent="0.3">
      <c r="A2324" s="549" t="s">
        <v>244</v>
      </c>
      <c r="B2324" s="550"/>
      <c r="C2324" s="4">
        <v>3</v>
      </c>
      <c r="D2324" s="215">
        <v>78</v>
      </c>
      <c r="E2324" s="216">
        <v>26</v>
      </c>
      <c r="F2324" s="216">
        <v>4</v>
      </c>
      <c r="G2324" s="34">
        <f t="shared" si="6792"/>
        <v>104</v>
      </c>
      <c r="H2324" s="35">
        <f t="shared" si="6793"/>
        <v>0</v>
      </c>
      <c r="I2324" s="13">
        <f t="shared" ref="I2324" si="6805">H2326*1000+G2326</f>
        <v>2473</v>
      </c>
      <c r="J2324" s="2"/>
      <c r="K2324" s="549" t="s">
        <v>197</v>
      </c>
      <c r="L2324" s="550"/>
      <c r="M2324" s="4">
        <v>3</v>
      </c>
      <c r="N2324" s="215">
        <v>87</v>
      </c>
      <c r="O2324" s="216">
        <v>33</v>
      </c>
      <c r="P2324" s="216">
        <v>5</v>
      </c>
      <c r="Q2324" s="34">
        <f t="shared" si="6800"/>
        <v>120</v>
      </c>
      <c r="R2324" s="35">
        <f t="shared" si="6795"/>
        <v>1</v>
      </c>
      <c r="S2324" s="13">
        <f t="shared" ref="S2324" si="6806">R2326*1000+Q2326</f>
        <v>2519</v>
      </c>
      <c r="T2324" s="191"/>
      <c r="U2324" s="195" t="s">
        <v>126</v>
      </c>
      <c r="V2324" s="195">
        <f t="shared" ref="V2324" si="6807">Q2322</f>
        <v>119</v>
      </c>
      <c r="W2324" s="195">
        <f t="shared" ref="W2324" si="6808">Q2323</f>
        <v>129</v>
      </c>
      <c r="X2324" s="195">
        <f t="shared" ref="X2324" si="6809">Q2324</f>
        <v>120</v>
      </c>
      <c r="Y2324" s="195">
        <f t="shared" ref="Y2324" si="6810">Q2325</f>
        <v>151</v>
      </c>
    </row>
    <row r="2325" spans="1:25" x14ac:dyDescent="0.25">
      <c r="A2325" s="551"/>
      <c r="B2325" s="552"/>
      <c r="C2325" s="5">
        <v>4</v>
      </c>
      <c r="D2325" s="217">
        <v>78</v>
      </c>
      <c r="E2325" s="218">
        <v>30</v>
      </c>
      <c r="F2325" s="218">
        <v>3</v>
      </c>
      <c r="G2325" s="36">
        <f t="shared" si="6792"/>
        <v>108</v>
      </c>
      <c r="H2325" s="35">
        <f t="shared" si="6793"/>
        <v>0</v>
      </c>
      <c r="I2325" s="521">
        <f t="shared" ref="I2325" si="6811">IF(AND(I2324=S2324,I2324&gt;0.1),1,IF(I2324&gt;S2324,2,0))</f>
        <v>0</v>
      </c>
      <c r="J2325" s="2"/>
      <c r="K2325" s="551"/>
      <c r="L2325" s="552"/>
      <c r="M2325" s="5">
        <v>4</v>
      </c>
      <c r="N2325" s="217">
        <v>92</v>
      </c>
      <c r="O2325" s="218">
        <v>59</v>
      </c>
      <c r="P2325" s="218">
        <v>0</v>
      </c>
      <c r="Q2325" s="34">
        <f t="shared" si="6800"/>
        <v>151</v>
      </c>
      <c r="R2325" s="39">
        <f t="shared" si="6795"/>
        <v>1</v>
      </c>
      <c r="S2325" s="521">
        <f t="shared" ref="S2325" si="6812">IF(AND(S2324=I2324,S2324&gt;0.1),1,IF(S2324&gt;I2324,2,0))</f>
        <v>2</v>
      </c>
      <c r="T2325" s="191"/>
      <c r="U2325" s="195" t="s">
        <v>127</v>
      </c>
      <c r="V2325" s="195">
        <f t="shared" ref="V2325" si="6813">Q2327</f>
        <v>118</v>
      </c>
      <c r="W2325" s="195">
        <f t="shared" ref="W2325" si="6814">Q2328</f>
        <v>139</v>
      </c>
      <c r="X2325" s="195">
        <f t="shared" ref="X2325" si="6815">Q2329</f>
        <v>126</v>
      </c>
      <c r="Y2325" s="195">
        <f t="shared" ref="Y2325" si="6816">Q2330</f>
        <v>117</v>
      </c>
    </row>
    <row r="2326" spans="1:25" ht="16.5" thickBot="1" x14ac:dyDescent="0.3">
      <c r="A2326" s="553"/>
      <c r="B2326" s="554"/>
      <c r="C2326" s="221" t="s">
        <v>12</v>
      </c>
      <c r="D2326" s="222">
        <v>328</v>
      </c>
      <c r="E2326" s="223">
        <v>145</v>
      </c>
      <c r="F2326" s="223">
        <v>11</v>
      </c>
      <c r="G2326" s="29">
        <f t="shared" ref="G2326:H2326" si="6817">SUM(G2322:G2325)</f>
        <v>473</v>
      </c>
      <c r="H2326" s="30">
        <f t="shared" si="6817"/>
        <v>2</v>
      </c>
      <c r="I2326" s="522">
        <f t="shared" ref="I2326" si="6818">IF(AND(G2326=N2326,G2326&gt;1),1,IF(G2326&gt;N2326,2,0))</f>
        <v>2</v>
      </c>
      <c r="J2326" s="2"/>
      <c r="K2326" s="553"/>
      <c r="L2326" s="554"/>
      <c r="M2326" s="221" t="s">
        <v>12</v>
      </c>
      <c r="N2326" s="222">
        <v>366</v>
      </c>
      <c r="O2326" s="223">
        <v>153</v>
      </c>
      <c r="P2326" s="223">
        <v>12</v>
      </c>
      <c r="Q2326" s="31">
        <f t="shared" ref="Q2326:R2326" si="6819">SUM(Q2322:Q2325)</f>
        <v>519</v>
      </c>
      <c r="R2326" s="30">
        <f t="shared" si="6819"/>
        <v>2</v>
      </c>
      <c r="S2326" s="522">
        <f t="shared" ref="S2326" si="6820">IF(AND(Q2326=J2326,Q2326&gt;1),1,IF(Q2326&gt;J2326,2,0))</f>
        <v>2</v>
      </c>
      <c r="T2326" s="191"/>
    </row>
    <row r="2327" spans="1:25" x14ac:dyDescent="0.25">
      <c r="A2327" s="555" t="s">
        <v>226</v>
      </c>
      <c r="B2327" s="556"/>
      <c r="C2327" s="3">
        <v>1</v>
      </c>
      <c r="D2327" s="213">
        <v>72</v>
      </c>
      <c r="E2327" s="214">
        <v>44</v>
      </c>
      <c r="F2327" s="214">
        <v>2</v>
      </c>
      <c r="G2327" s="37">
        <f t="shared" ref="G2327" si="6821">SUM(D2327:E2327)</f>
        <v>116</v>
      </c>
      <c r="H2327" s="33">
        <f t="shared" ref="H2327:H2330" si="6822">IF(AND(G2327=Q2327,G2327&gt;1),0.5,IF(G2327&gt;Q2327,1,0))</f>
        <v>0</v>
      </c>
      <c r="I2327" s="8"/>
      <c r="J2327" s="2"/>
      <c r="K2327" s="555" t="s">
        <v>198</v>
      </c>
      <c r="L2327" s="556"/>
      <c r="M2327" s="3">
        <v>1</v>
      </c>
      <c r="N2327" s="213">
        <v>84</v>
      </c>
      <c r="O2327" s="214">
        <v>34</v>
      </c>
      <c r="P2327" s="214">
        <v>1</v>
      </c>
      <c r="Q2327" s="32">
        <f t="shared" ref="Q2327:Q2330" si="6823">N2327+O2327</f>
        <v>118</v>
      </c>
      <c r="R2327" s="33">
        <f t="shared" ref="R2327:R2330" si="6824">IF(AND(Q2327=G2327,Q2327&gt;1),0.5,IF(Q2327&gt;G2327,1,0))</f>
        <v>1</v>
      </c>
      <c r="S2327" s="8"/>
      <c r="T2327" s="191"/>
      <c r="U2327" s="200" t="s">
        <v>92</v>
      </c>
      <c r="V2327" s="201" t="s">
        <v>93</v>
      </c>
      <c r="W2327" s="200" t="s">
        <v>93</v>
      </c>
      <c r="X2327" s="201" t="s">
        <v>92</v>
      </c>
    </row>
    <row r="2328" spans="1:25" x14ac:dyDescent="0.25">
      <c r="A2328" s="557"/>
      <c r="B2328" s="558"/>
      <c r="C2328" s="4">
        <v>2</v>
      </c>
      <c r="D2328" s="215">
        <v>91</v>
      </c>
      <c r="E2328" s="216">
        <v>33</v>
      </c>
      <c r="F2328" s="216">
        <v>3</v>
      </c>
      <c r="G2328" s="34">
        <f t="shared" ref="G2328:G2330" si="6825">SUM(D2328:E2328)</f>
        <v>124</v>
      </c>
      <c r="H2328" s="35">
        <f t="shared" si="6822"/>
        <v>0</v>
      </c>
      <c r="I2328" s="8"/>
      <c r="J2328" s="2"/>
      <c r="K2328" s="557"/>
      <c r="L2328" s="558"/>
      <c r="M2328" s="4">
        <v>2</v>
      </c>
      <c r="N2328" s="215">
        <v>94</v>
      </c>
      <c r="O2328" s="216">
        <v>45</v>
      </c>
      <c r="P2328" s="216">
        <v>1</v>
      </c>
      <c r="Q2328" s="34">
        <f t="shared" si="6823"/>
        <v>139</v>
      </c>
      <c r="R2328" s="35">
        <f t="shared" si="6824"/>
        <v>1</v>
      </c>
      <c r="S2328" s="8"/>
      <c r="T2328" s="191"/>
      <c r="U2328" s="202">
        <f t="shared" ref="U2328" si="6826">I2333</f>
        <v>0</v>
      </c>
      <c r="V2328" s="203">
        <f t="shared" ref="V2328" si="6827">S2333</f>
        <v>6</v>
      </c>
      <c r="W2328" s="202">
        <f t="shared" ref="W2328" si="6828">S2333</f>
        <v>6</v>
      </c>
      <c r="X2328" s="203">
        <f t="shared" ref="X2328" si="6829">I2333</f>
        <v>0</v>
      </c>
    </row>
    <row r="2329" spans="1:25" ht="15.75" thickBot="1" x14ac:dyDescent="0.3">
      <c r="A2329" s="549" t="s">
        <v>227</v>
      </c>
      <c r="B2329" s="550"/>
      <c r="C2329" s="4">
        <v>3</v>
      </c>
      <c r="D2329" s="215">
        <v>73</v>
      </c>
      <c r="E2329" s="216">
        <v>35</v>
      </c>
      <c r="F2329" s="216">
        <v>3</v>
      </c>
      <c r="G2329" s="34">
        <f t="shared" si="6825"/>
        <v>108</v>
      </c>
      <c r="H2329" s="35">
        <f t="shared" si="6822"/>
        <v>0</v>
      </c>
      <c r="I2329" s="13">
        <f t="shared" ref="I2329" si="6830">H2331*1000+G2331</f>
        <v>461</v>
      </c>
      <c r="J2329" s="2"/>
      <c r="K2329" s="549" t="s">
        <v>199</v>
      </c>
      <c r="L2329" s="550"/>
      <c r="M2329" s="4">
        <v>3</v>
      </c>
      <c r="N2329" s="215">
        <v>92</v>
      </c>
      <c r="O2329" s="216">
        <v>34</v>
      </c>
      <c r="P2329" s="216">
        <v>4</v>
      </c>
      <c r="Q2329" s="34">
        <f t="shared" si="6823"/>
        <v>126</v>
      </c>
      <c r="R2329" s="35">
        <f t="shared" si="6824"/>
        <v>1</v>
      </c>
      <c r="S2329" s="13">
        <f t="shared" ref="S2329" si="6831">R2331*1000+Q2331</f>
        <v>4500</v>
      </c>
      <c r="T2329" s="191"/>
      <c r="U2329" s="202">
        <f t="shared" ref="U2329" si="6832">H2333</f>
        <v>2</v>
      </c>
      <c r="V2329" s="203">
        <f t="shared" ref="V2329" si="6833">R2333</f>
        <v>6</v>
      </c>
      <c r="W2329" s="202">
        <f t="shared" ref="W2329" si="6834">R2333</f>
        <v>6</v>
      </c>
      <c r="X2329" s="203">
        <f t="shared" ref="X2329" si="6835">H2333</f>
        <v>2</v>
      </c>
    </row>
    <row r="2330" spans="1:25" x14ac:dyDescent="0.25">
      <c r="A2330" s="551"/>
      <c r="B2330" s="552"/>
      <c r="C2330" s="5">
        <v>4</v>
      </c>
      <c r="D2330" s="217">
        <v>78</v>
      </c>
      <c r="E2330" s="218">
        <v>35</v>
      </c>
      <c r="F2330" s="218">
        <v>3</v>
      </c>
      <c r="G2330" s="38">
        <f t="shared" si="6825"/>
        <v>113</v>
      </c>
      <c r="H2330" s="35">
        <f t="shared" si="6822"/>
        <v>0</v>
      </c>
      <c r="I2330" s="521">
        <f t="shared" ref="I2330" si="6836">IF(AND(I2329=S2329,I2329&gt;0.1),1,IF(I2329&gt;S2329,2,0))</f>
        <v>0</v>
      </c>
      <c r="J2330" s="2"/>
      <c r="K2330" s="551"/>
      <c r="L2330" s="552"/>
      <c r="M2330" s="5">
        <v>4</v>
      </c>
      <c r="N2330" s="217">
        <v>75</v>
      </c>
      <c r="O2330" s="218">
        <v>42</v>
      </c>
      <c r="P2330" s="218">
        <v>0</v>
      </c>
      <c r="Q2330" s="34">
        <f t="shared" si="6823"/>
        <v>117</v>
      </c>
      <c r="R2330" s="39">
        <f t="shared" si="6824"/>
        <v>1</v>
      </c>
      <c r="S2330" s="521">
        <f t="shared" ref="S2330" si="6837">IF(AND(S2329=I2329,S2329&gt;0.1),1,IF(S2329&gt;I2329,2,0))</f>
        <v>2</v>
      </c>
      <c r="T2330" s="191"/>
      <c r="U2330" s="204">
        <f t="shared" ref="U2330" si="6838">G2333</f>
        <v>934</v>
      </c>
      <c r="V2330" s="205">
        <f t="shared" ref="V2330" si="6839">Q2333</f>
        <v>1019</v>
      </c>
      <c r="W2330" s="204">
        <f t="shared" ref="W2330" si="6840">Q2333</f>
        <v>1019</v>
      </c>
      <c r="X2330" s="205">
        <f t="shared" ref="X2330" si="6841">G2333</f>
        <v>934</v>
      </c>
    </row>
    <row r="2331" spans="1:25" ht="16.5" thickBot="1" x14ac:dyDescent="0.3">
      <c r="A2331" s="553"/>
      <c r="B2331" s="554"/>
      <c r="C2331" s="221" t="s">
        <v>12</v>
      </c>
      <c r="D2331" s="222">
        <v>314</v>
      </c>
      <c r="E2331" s="223">
        <v>147</v>
      </c>
      <c r="F2331" s="223">
        <v>11</v>
      </c>
      <c r="G2331" s="31">
        <f t="shared" ref="G2331:H2331" si="6842">SUM(G2327:G2330)</f>
        <v>461</v>
      </c>
      <c r="H2331" s="30">
        <f t="shared" si="6842"/>
        <v>0</v>
      </c>
      <c r="I2331" s="522">
        <f t="shared" ref="I2331" si="6843">IF(AND(G2331=N2331,G2331&gt;1),1,IF(G2331&gt;N2331,2,0))</f>
        <v>2</v>
      </c>
      <c r="J2331" s="2"/>
      <c r="K2331" s="553"/>
      <c r="L2331" s="554"/>
      <c r="M2331" s="221" t="s">
        <v>12</v>
      </c>
      <c r="N2331" s="222">
        <v>345</v>
      </c>
      <c r="O2331" s="223">
        <v>155</v>
      </c>
      <c r="P2331" s="223">
        <v>6</v>
      </c>
      <c r="Q2331" s="40">
        <f t="shared" ref="Q2331:R2331" si="6844">SUM(Q2327:Q2330)</f>
        <v>500</v>
      </c>
      <c r="R2331" s="30">
        <f t="shared" si="6844"/>
        <v>4</v>
      </c>
      <c r="S2331" s="522">
        <f t="shared" ref="S2331" si="6845">IF(AND(Q2331=X2331,Q2331&gt;1),1,IF(Q2331&gt;X2331,2,0))</f>
        <v>2</v>
      </c>
      <c r="T2331" s="191"/>
    </row>
    <row r="2332" spans="1:25" ht="15.75" thickBot="1" x14ac:dyDescent="0.3">
      <c r="A2332" s="7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191"/>
    </row>
    <row r="2333" spans="1:25" ht="21" thickBot="1" x14ac:dyDescent="0.3">
      <c r="A2333" s="17"/>
      <c r="B2333" s="18"/>
      <c r="C2333" s="19" t="s">
        <v>15</v>
      </c>
      <c r="D2333" s="20">
        <f t="shared" ref="D2333:H2333" si="6846">D2326+D2331</f>
        <v>642</v>
      </c>
      <c r="E2333" s="21">
        <f t="shared" si="6846"/>
        <v>292</v>
      </c>
      <c r="F2333" s="21">
        <f t="shared" si="6846"/>
        <v>22</v>
      </c>
      <c r="G2333" s="22">
        <f t="shared" si="6846"/>
        <v>934</v>
      </c>
      <c r="H2333" s="22">
        <f t="shared" si="6846"/>
        <v>2</v>
      </c>
      <c r="I2333" s="23">
        <f t="shared" ref="I2333" si="6847">I2325+I2330+J2333</f>
        <v>0</v>
      </c>
      <c r="J2333" s="206">
        <f t="shared" ref="J2333" si="6848">IF(AND(G2333=Q2333,G2333&gt;0.1),1,IF(G2333&gt;Q2333,2,0))</f>
        <v>0</v>
      </c>
      <c r="K2333" s="17"/>
      <c r="L2333" s="18"/>
      <c r="M2333" s="24" t="s">
        <v>15</v>
      </c>
      <c r="N2333" s="20">
        <f t="shared" ref="N2333:R2333" si="6849">N2326+N2331</f>
        <v>711</v>
      </c>
      <c r="O2333" s="21">
        <f t="shared" si="6849"/>
        <v>308</v>
      </c>
      <c r="P2333" s="21">
        <f t="shared" si="6849"/>
        <v>18</v>
      </c>
      <c r="Q2333" s="22">
        <f t="shared" si="6849"/>
        <v>1019</v>
      </c>
      <c r="R2333" s="22">
        <f t="shared" si="6849"/>
        <v>6</v>
      </c>
      <c r="S2333" s="25">
        <f t="shared" ref="S2333" si="6850">S2325+S2330+T2333</f>
        <v>6</v>
      </c>
      <c r="T2333" s="206">
        <f t="shared" ref="T2333" si="6851">IF(AND(Q2333=G2333,Q2333&gt;0.1),1,IF(Q2333&gt;G2333,2,0))</f>
        <v>2</v>
      </c>
    </row>
    <row r="2334" spans="1:25" ht="15.75" thickBot="1" x14ac:dyDescent="0.3">
      <c r="A2334" s="7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191"/>
    </row>
    <row r="2335" spans="1:25" ht="21" thickBot="1" x14ac:dyDescent="0.3">
      <c r="A2335" s="109" t="s">
        <v>19</v>
      </c>
      <c r="B2335" s="9" t="s">
        <v>16</v>
      </c>
      <c r="C2335" s="515"/>
      <c r="D2335" s="515"/>
      <c r="E2335" s="515"/>
      <c r="F2335" s="10"/>
      <c r="G2335" s="516" t="s">
        <v>17</v>
      </c>
      <c r="H2335" s="516"/>
      <c r="I2335" s="23">
        <f t="shared" ref="I2335" si="6852">IF(AND(I2333=S2333,I2333&gt;0.1),1,IF(I2333&gt;S2333,2,0))</f>
        <v>0</v>
      </c>
      <c r="J2335" s="12"/>
      <c r="K2335" s="14" t="s">
        <v>19</v>
      </c>
      <c r="L2335" s="9" t="s">
        <v>20</v>
      </c>
      <c r="M2335" s="515"/>
      <c r="N2335" s="515"/>
      <c r="O2335" s="515"/>
      <c r="P2335" s="10"/>
      <c r="Q2335" s="516" t="s">
        <v>17</v>
      </c>
      <c r="R2335" s="516"/>
      <c r="S2335" s="23">
        <f t="shared" ref="S2335" si="6853">IF(AND(S2333=I2333,S2333&gt;0.1),1,IF(S2333&gt;I2333,2,0))</f>
        <v>2</v>
      </c>
      <c r="T2335" s="191"/>
    </row>
    <row r="2336" spans="1:25" ht="23.25" x14ac:dyDescent="0.35">
      <c r="A2336" s="6"/>
      <c r="B2336" s="523" t="s">
        <v>18</v>
      </c>
      <c r="C2336" s="523"/>
      <c r="D2336" s="524" t="s">
        <v>0</v>
      </c>
      <c r="E2336" s="524"/>
      <c r="F2336" s="524"/>
      <c r="G2336" s="524"/>
      <c r="H2336" s="524"/>
      <c r="I2336" s="524"/>
      <c r="J2336" s="94">
        <v>107</v>
      </c>
      <c r="K2336" s="190" t="s">
        <v>1</v>
      </c>
      <c r="L2336" s="525" t="s">
        <v>21</v>
      </c>
      <c r="M2336" s="525"/>
      <c r="N2336" s="525"/>
      <c r="O2336" s="526" t="s">
        <v>2</v>
      </c>
      <c r="P2336" s="526"/>
      <c r="Q2336" s="527">
        <v>43270</v>
      </c>
      <c r="R2336" s="528"/>
      <c r="S2336" s="528"/>
      <c r="T2336" s="191"/>
    </row>
    <row r="2337" spans="1:25" ht="24" thickBot="1" x14ac:dyDescent="0.3">
      <c r="A2337" s="7"/>
      <c r="B2337" s="16"/>
      <c r="C2337" s="16"/>
      <c r="D2337" s="15"/>
      <c r="E2337" s="15"/>
      <c r="F2337" s="15"/>
      <c r="G2337" s="15"/>
      <c r="H2337" s="15"/>
      <c r="I2337" s="15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191"/>
    </row>
    <row r="2338" spans="1:25" ht="18.75" thickBot="1" x14ac:dyDescent="0.3">
      <c r="A2338" s="1" t="s">
        <v>3</v>
      </c>
      <c r="B2338" s="535" t="s">
        <v>150</v>
      </c>
      <c r="C2338" s="535"/>
      <c r="D2338" s="535"/>
      <c r="E2338" s="535"/>
      <c r="F2338" s="535"/>
      <c r="G2338" s="535"/>
      <c r="H2338" s="535"/>
      <c r="I2338" s="536"/>
      <c r="J2338" s="537">
        <f t="shared" ref="J2338" si="6854">G2354-Q2354</f>
        <v>111</v>
      </c>
      <c r="K2338" s="11" t="s">
        <v>4</v>
      </c>
      <c r="L2338" s="535" t="s">
        <v>143</v>
      </c>
      <c r="M2338" s="535"/>
      <c r="N2338" s="535"/>
      <c r="O2338" s="535"/>
      <c r="P2338" s="535"/>
      <c r="Q2338" s="535"/>
      <c r="R2338" s="535"/>
      <c r="S2338" s="536"/>
      <c r="T2338" s="191"/>
    </row>
    <row r="2339" spans="1:25" ht="15.75" thickBot="1" x14ac:dyDescent="0.3">
      <c r="A2339" s="7"/>
      <c r="B2339" s="2"/>
      <c r="C2339" s="2"/>
      <c r="D2339" s="2"/>
      <c r="E2339" s="2"/>
      <c r="F2339" s="2"/>
      <c r="G2339" s="2"/>
      <c r="H2339" s="2"/>
      <c r="I2339" s="2"/>
      <c r="J2339" s="538"/>
      <c r="K2339" s="2"/>
      <c r="L2339" s="2"/>
      <c r="M2339" s="2"/>
      <c r="N2339" s="2"/>
      <c r="O2339" s="2"/>
      <c r="P2339" s="2"/>
      <c r="Q2339" s="2"/>
      <c r="R2339" s="2"/>
      <c r="S2339" s="2"/>
      <c r="T2339" s="191"/>
    </row>
    <row r="2340" spans="1:25" x14ac:dyDescent="0.25">
      <c r="A2340" s="540" t="s">
        <v>5</v>
      </c>
      <c r="B2340" s="541"/>
      <c r="C2340" s="542" t="s">
        <v>6</v>
      </c>
      <c r="D2340" s="544" t="s">
        <v>7</v>
      </c>
      <c r="E2340" s="545"/>
      <c r="F2340" s="545"/>
      <c r="G2340" s="546"/>
      <c r="H2340" s="544" t="s">
        <v>8</v>
      </c>
      <c r="I2340" s="546"/>
      <c r="J2340" s="538"/>
      <c r="K2340" s="540" t="s">
        <v>5</v>
      </c>
      <c r="L2340" s="541"/>
      <c r="M2340" s="542" t="s">
        <v>6</v>
      </c>
      <c r="N2340" s="544" t="s">
        <v>7</v>
      </c>
      <c r="O2340" s="545"/>
      <c r="P2340" s="545"/>
      <c r="Q2340" s="546"/>
      <c r="R2340" s="544" t="s">
        <v>8</v>
      </c>
      <c r="S2340" s="546"/>
      <c r="T2340" s="191"/>
    </row>
    <row r="2341" spans="1:25" ht="15.75" thickBot="1" x14ac:dyDescent="0.3">
      <c r="A2341" s="547"/>
      <c r="B2341" s="548"/>
      <c r="C2341" s="543"/>
      <c r="D2341" s="110" t="s">
        <v>9</v>
      </c>
      <c r="E2341" s="111" t="s">
        <v>10</v>
      </c>
      <c r="F2341" s="111" t="s">
        <v>11</v>
      </c>
      <c r="G2341" s="112" t="s">
        <v>12</v>
      </c>
      <c r="H2341" s="113" t="s">
        <v>13</v>
      </c>
      <c r="I2341" s="114" t="s">
        <v>14</v>
      </c>
      <c r="J2341" s="539"/>
      <c r="K2341" s="547"/>
      <c r="L2341" s="548"/>
      <c r="M2341" s="543"/>
      <c r="N2341" s="110" t="s">
        <v>9</v>
      </c>
      <c r="O2341" s="111" t="s">
        <v>10</v>
      </c>
      <c r="P2341" s="111" t="s">
        <v>11</v>
      </c>
      <c r="Q2341" s="112" t="s">
        <v>12</v>
      </c>
      <c r="R2341" s="113" t="s">
        <v>13</v>
      </c>
      <c r="S2341" s="114" t="s">
        <v>14</v>
      </c>
      <c r="T2341" s="191"/>
    </row>
    <row r="2342" spans="1:25" ht="15.75" thickBot="1" x14ac:dyDescent="0.3">
      <c r="A2342" s="7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191"/>
    </row>
    <row r="2343" spans="1:25" x14ac:dyDescent="0.25">
      <c r="A2343" s="555" t="s">
        <v>192</v>
      </c>
      <c r="B2343" s="556"/>
      <c r="C2343" s="3">
        <v>1</v>
      </c>
      <c r="D2343" s="213">
        <v>85</v>
      </c>
      <c r="E2343" s="214">
        <v>33</v>
      </c>
      <c r="F2343" s="214">
        <v>3</v>
      </c>
      <c r="G2343" s="32">
        <f t="shared" ref="G2343:G2346" si="6855">D2343+E2343</f>
        <v>118</v>
      </c>
      <c r="H2343" s="33">
        <f t="shared" ref="H2343:H2346" si="6856">IF(AND(G2343=Q2343,G2343&gt;1),0.5,IF(G2343&gt;Q2343,1,0))</f>
        <v>1</v>
      </c>
      <c r="I2343" s="8"/>
      <c r="J2343" s="2"/>
      <c r="K2343" s="555" t="s">
        <v>214</v>
      </c>
      <c r="L2343" s="556"/>
      <c r="M2343" s="3">
        <v>1</v>
      </c>
      <c r="N2343" s="213">
        <v>85</v>
      </c>
      <c r="O2343" s="214">
        <v>26</v>
      </c>
      <c r="P2343" s="214">
        <v>6</v>
      </c>
      <c r="Q2343" s="32">
        <f t="shared" ref="Q2343" si="6857">SUM(N2343:O2343)</f>
        <v>111</v>
      </c>
      <c r="R2343" s="33">
        <f t="shared" ref="R2343:R2346" si="6858">IF(AND(Q2343=G2343,Q2343&gt;1),0.5,IF(Q2343&gt;G2343,1,0))</f>
        <v>0</v>
      </c>
      <c r="S2343" s="8"/>
      <c r="U2343" s="195" t="s">
        <v>124</v>
      </c>
      <c r="V2343" s="195">
        <f t="shared" ref="V2343" si="6859">G2343</f>
        <v>118</v>
      </c>
      <c r="W2343" s="195">
        <f t="shared" ref="W2343" si="6860">G2344</f>
        <v>143</v>
      </c>
      <c r="X2343" s="195">
        <f t="shared" ref="X2343" si="6861">G2345</f>
        <v>128</v>
      </c>
      <c r="Y2343" s="195">
        <f t="shared" ref="Y2343" si="6862">G2346</f>
        <v>131</v>
      </c>
    </row>
    <row r="2344" spans="1:25" x14ac:dyDescent="0.25">
      <c r="A2344" s="557"/>
      <c r="B2344" s="558"/>
      <c r="C2344" s="4">
        <v>2</v>
      </c>
      <c r="D2344" s="215">
        <v>99</v>
      </c>
      <c r="E2344" s="216">
        <v>44</v>
      </c>
      <c r="F2344" s="216">
        <v>4</v>
      </c>
      <c r="G2344" s="34">
        <f t="shared" si="6855"/>
        <v>143</v>
      </c>
      <c r="H2344" s="35">
        <f t="shared" si="6856"/>
        <v>1</v>
      </c>
      <c r="I2344" s="8"/>
      <c r="J2344" s="2"/>
      <c r="K2344" s="557"/>
      <c r="L2344" s="558"/>
      <c r="M2344" s="4">
        <v>2</v>
      </c>
      <c r="N2344" s="215">
        <v>82</v>
      </c>
      <c r="O2344" s="216">
        <v>24</v>
      </c>
      <c r="P2344" s="216">
        <v>4</v>
      </c>
      <c r="Q2344" s="34">
        <f t="shared" ref="Q2344:Q2346" si="6863">SUM(N2344:O2344)</f>
        <v>106</v>
      </c>
      <c r="R2344" s="35">
        <f t="shared" si="6858"/>
        <v>0</v>
      </c>
      <c r="S2344" s="8"/>
      <c r="U2344" s="195" t="s">
        <v>125</v>
      </c>
      <c r="V2344" s="195">
        <f t="shared" ref="V2344" si="6864">G2348</f>
        <v>149</v>
      </c>
      <c r="W2344" s="195">
        <f t="shared" ref="W2344" si="6865">G2349</f>
        <v>134</v>
      </c>
      <c r="X2344" s="195">
        <f t="shared" ref="X2344" si="6866">G2350</f>
        <v>125</v>
      </c>
      <c r="Y2344" s="195">
        <f t="shared" ref="Y2344" si="6867">G2351</f>
        <v>131</v>
      </c>
    </row>
    <row r="2345" spans="1:25" ht="15.75" thickBot="1" x14ac:dyDescent="0.3">
      <c r="A2345" s="549" t="s">
        <v>193</v>
      </c>
      <c r="B2345" s="550"/>
      <c r="C2345" s="4">
        <v>3</v>
      </c>
      <c r="D2345" s="215">
        <v>93</v>
      </c>
      <c r="E2345" s="216">
        <v>35</v>
      </c>
      <c r="F2345" s="216">
        <v>5</v>
      </c>
      <c r="G2345" s="34">
        <f t="shared" si="6855"/>
        <v>128</v>
      </c>
      <c r="H2345" s="35">
        <f t="shared" si="6856"/>
        <v>1</v>
      </c>
      <c r="I2345" s="13">
        <f t="shared" ref="I2345" si="6868">H2347*1000+G2347</f>
        <v>4520</v>
      </c>
      <c r="J2345" s="2"/>
      <c r="K2345" s="549" t="s">
        <v>215</v>
      </c>
      <c r="L2345" s="550"/>
      <c r="M2345" s="4">
        <v>3</v>
      </c>
      <c r="N2345" s="215">
        <v>76</v>
      </c>
      <c r="O2345" s="216">
        <v>26</v>
      </c>
      <c r="P2345" s="216">
        <v>5</v>
      </c>
      <c r="Q2345" s="34">
        <f t="shared" si="6863"/>
        <v>102</v>
      </c>
      <c r="R2345" s="35">
        <f t="shared" si="6858"/>
        <v>0</v>
      </c>
      <c r="S2345" s="13">
        <f t="shared" ref="S2345" si="6869">R2347*1000+Q2347</f>
        <v>433</v>
      </c>
      <c r="T2345" s="191"/>
      <c r="U2345" s="195" t="s">
        <v>126</v>
      </c>
      <c r="V2345" s="195">
        <f t="shared" ref="V2345" si="6870">Q2343</f>
        <v>111</v>
      </c>
      <c r="W2345" s="195">
        <f t="shared" ref="W2345" si="6871">Q2344</f>
        <v>106</v>
      </c>
      <c r="X2345" s="195">
        <f t="shared" ref="X2345" si="6872">Q2345</f>
        <v>102</v>
      </c>
      <c r="Y2345" s="195">
        <f t="shared" ref="Y2345" si="6873">Q2346</f>
        <v>114</v>
      </c>
    </row>
    <row r="2346" spans="1:25" x14ac:dyDescent="0.25">
      <c r="A2346" s="551"/>
      <c r="B2346" s="552"/>
      <c r="C2346" s="5">
        <v>4</v>
      </c>
      <c r="D2346" s="217">
        <v>87</v>
      </c>
      <c r="E2346" s="218">
        <v>44</v>
      </c>
      <c r="F2346" s="218">
        <v>0</v>
      </c>
      <c r="G2346" s="36">
        <f t="shared" si="6855"/>
        <v>131</v>
      </c>
      <c r="H2346" s="35">
        <f t="shared" si="6856"/>
        <v>1</v>
      </c>
      <c r="I2346" s="521">
        <f t="shared" ref="I2346" si="6874">IF(AND(I2345=S2345,I2345&gt;0.1),1,IF(I2345&gt;S2345,2,0))</f>
        <v>2</v>
      </c>
      <c r="J2346" s="2"/>
      <c r="K2346" s="551"/>
      <c r="L2346" s="552"/>
      <c r="M2346" s="5">
        <v>4</v>
      </c>
      <c r="N2346" s="217">
        <v>79</v>
      </c>
      <c r="O2346" s="218">
        <v>35</v>
      </c>
      <c r="P2346" s="218">
        <v>3</v>
      </c>
      <c r="Q2346" s="34">
        <f t="shared" si="6863"/>
        <v>114</v>
      </c>
      <c r="R2346" s="39">
        <f t="shared" si="6858"/>
        <v>0</v>
      </c>
      <c r="S2346" s="521">
        <f t="shared" ref="S2346" si="6875">IF(AND(S2345=I2345,S2345&gt;0.1),1,IF(S2345&gt;I2345,2,0))</f>
        <v>0</v>
      </c>
      <c r="T2346" s="191"/>
      <c r="U2346" s="195" t="s">
        <v>127</v>
      </c>
      <c r="V2346" s="195">
        <f t="shared" ref="V2346" si="6876">Q2348</f>
        <v>130</v>
      </c>
      <c r="W2346" s="195">
        <f t="shared" ref="W2346" si="6877">Q2349</f>
        <v>117</v>
      </c>
      <c r="X2346" s="195">
        <f t="shared" ref="X2346" si="6878">Q2350</f>
        <v>137</v>
      </c>
      <c r="Y2346" s="195">
        <f t="shared" ref="Y2346" si="6879">Q2351</f>
        <v>131</v>
      </c>
    </row>
    <row r="2347" spans="1:25" ht="16.5" thickBot="1" x14ac:dyDescent="0.3">
      <c r="A2347" s="553"/>
      <c r="B2347" s="554"/>
      <c r="C2347" s="221" t="s">
        <v>12</v>
      </c>
      <c r="D2347" s="222">
        <v>364</v>
      </c>
      <c r="E2347" s="223">
        <v>156</v>
      </c>
      <c r="F2347" s="223">
        <v>12</v>
      </c>
      <c r="G2347" s="29">
        <f t="shared" ref="G2347:H2347" si="6880">SUM(G2343:G2346)</f>
        <v>520</v>
      </c>
      <c r="H2347" s="30">
        <f t="shared" si="6880"/>
        <v>4</v>
      </c>
      <c r="I2347" s="522">
        <f t="shared" ref="I2347" si="6881">IF(AND(G2347=N2347,G2347&gt;1),1,IF(G2347&gt;N2347,2,0))</f>
        <v>2</v>
      </c>
      <c r="J2347" s="2"/>
      <c r="K2347" s="553"/>
      <c r="L2347" s="554"/>
      <c r="M2347" s="221" t="s">
        <v>12</v>
      </c>
      <c r="N2347" s="222">
        <v>322</v>
      </c>
      <c r="O2347" s="223">
        <v>111</v>
      </c>
      <c r="P2347" s="223">
        <v>18</v>
      </c>
      <c r="Q2347" s="31">
        <f t="shared" ref="Q2347:R2347" si="6882">SUM(Q2343:Q2346)</f>
        <v>433</v>
      </c>
      <c r="R2347" s="30">
        <f t="shared" si="6882"/>
        <v>0</v>
      </c>
      <c r="S2347" s="522">
        <f t="shared" ref="S2347" si="6883">IF(AND(Q2347=J2347,Q2347&gt;1),1,IF(Q2347&gt;J2347,2,0))</f>
        <v>2</v>
      </c>
      <c r="T2347" s="191"/>
    </row>
    <row r="2348" spans="1:25" x14ac:dyDescent="0.25">
      <c r="A2348" s="555" t="s">
        <v>194</v>
      </c>
      <c r="B2348" s="556"/>
      <c r="C2348" s="3">
        <v>1</v>
      </c>
      <c r="D2348" s="213">
        <v>96</v>
      </c>
      <c r="E2348" s="214">
        <v>53</v>
      </c>
      <c r="F2348" s="214">
        <v>1</v>
      </c>
      <c r="G2348" s="37">
        <f t="shared" ref="G2348" si="6884">SUM(D2348:E2348)</f>
        <v>149</v>
      </c>
      <c r="H2348" s="33">
        <f t="shared" ref="H2348:H2351" si="6885">IF(AND(G2348=Q2348,G2348&gt;1),0.5,IF(G2348&gt;Q2348,1,0))</f>
        <v>1</v>
      </c>
      <c r="I2348" s="8"/>
      <c r="J2348" s="2"/>
      <c r="K2348" s="555" t="s">
        <v>212</v>
      </c>
      <c r="L2348" s="556"/>
      <c r="M2348" s="3">
        <v>1</v>
      </c>
      <c r="N2348" s="213">
        <v>95</v>
      </c>
      <c r="O2348" s="214">
        <v>35</v>
      </c>
      <c r="P2348" s="214">
        <v>1</v>
      </c>
      <c r="Q2348" s="32">
        <f t="shared" ref="Q2348:Q2351" si="6886">N2348+O2348</f>
        <v>130</v>
      </c>
      <c r="R2348" s="33">
        <f t="shared" ref="R2348:R2351" si="6887">IF(AND(Q2348=G2348,Q2348&gt;1),0.5,IF(Q2348&gt;G2348,1,0))</f>
        <v>0</v>
      </c>
      <c r="S2348" s="8"/>
      <c r="T2348" s="191"/>
      <c r="U2348" s="200" t="s">
        <v>92</v>
      </c>
      <c r="V2348" s="201" t="s">
        <v>93</v>
      </c>
      <c r="W2348" s="200" t="s">
        <v>93</v>
      </c>
      <c r="X2348" s="201" t="s">
        <v>92</v>
      </c>
    </row>
    <row r="2349" spans="1:25" x14ac:dyDescent="0.25">
      <c r="A2349" s="557"/>
      <c r="B2349" s="558"/>
      <c r="C2349" s="4">
        <v>2</v>
      </c>
      <c r="D2349" s="215">
        <v>81</v>
      </c>
      <c r="E2349" s="216">
        <v>53</v>
      </c>
      <c r="F2349" s="216">
        <v>0</v>
      </c>
      <c r="G2349" s="34">
        <f t="shared" ref="G2349:G2351" si="6888">SUM(D2349:E2349)</f>
        <v>134</v>
      </c>
      <c r="H2349" s="35">
        <f t="shared" si="6885"/>
        <v>1</v>
      </c>
      <c r="I2349" s="8"/>
      <c r="J2349" s="2"/>
      <c r="K2349" s="557"/>
      <c r="L2349" s="558"/>
      <c r="M2349" s="4">
        <v>2</v>
      </c>
      <c r="N2349" s="215">
        <v>77</v>
      </c>
      <c r="O2349" s="216">
        <v>40</v>
      </c>
      <c r="P2349" s="216">
        <v>2</v>
      </c>
      <c r="Q2349" s="34">
        <f t="shared" si="6886"/>
        <v>117</v>
      </c>
      <c r="R2349" s="35">
        <f t="shared" si="6887"/>
        <v>0</v>
      </c>
      <c r="S2349" s="8"/>
      <c r="T2349" s="191"/>
      <c r="U2349" s="202">
        <f t="shared" ref="U2349" si="6889">I2354</f>
        <v>6</v>
      </c>
      <c r="V2349" s="203">
        <f t="shared" ref="V2349" si="6890">S2354</f>
        <v>0</v>
      </c>
      <c r="W2349" s="202">
        <f t="shared" ref="W2349" si="6891">S2354</f>
        <v>0</v>
      </c>
      <c r="X2349" s="203">
        <f t="shared" ref="X2349" si="6892">I2354</f>
        <v>6</v>
      </c>
    </row>
    <row r="2350" spans="1:25" ht="15.75" thickBot="1" x14ac:dyDescent="0.3">
      <c r="A2350" s="549" t="s">
        <v>195</v>
      </c>
      <c r="B2350" s="550"/>
      <c r="C2350" s="4">
        <v>3</v>
      </c>
      <c r="D2350" s="215">
        <v>89</v>
      </c>
      <c r="E2350" s="216">
        <v>36</v>
      </c>
      <c r="F2350" s="216">
        <v>1</v>
      </c>
      <c r="G2350" s="34">
        <f t="shared" si="6888"/>
        <v>125</v>
      </c>
      <c r="H2350" s="35">
        <f t="shared" si="6885"/>
        <v>0</v>
      </c>
      <c r="I2350" s="13">
        <f t="shared" ref="I2350" si="6893">H2352*1000+G2352</f>
        <v>3039</v>
      </c>
      <c r="J2350" s="2"/>
      <c r="K2350" s="549" t="s">
        <v>213</v>
      </c>
      <c r="L2350" s="550"/>
      <c r="M2350" s="4">
        <v>3</v>
      </c>
      <c r="N2350" s="215">
        <v>94</v>
      </c>
      <c r="O2350" s="216">
        <v>43</v>
      </c>
      <c r="P2350" s="216">
        <v>0</v>
      </c>
      <c r="Q2350" s="34">
        <f t="shared" si="6886"/>
        <v>137</v>
      </c>
      <c r="R2350" s="35">
        <f t="shared" si="6887"/>
        <v>1</v>
      </c>
      <c r="S2350" s="13">
        <f t="shared" ref="S2350" si="6894">R2352*1000+Q2352</f>
        <v>2015</v>
      </c>
      <c r="T2350" s="191"/>
      <c r="U2350" s="202">
        <f t="shared" ref="U2350" si="6895">H2354</f>
        <v>6.5</v>
      </c>
      <c r="V2350" s="203">
        <f t="shared" ref="V2350" si="6896">R2354</f>
        <v>1.5</v>
      </c>
      <c r="W2350" s="202">
        <f t="shared" ref="W2350" si="6897">R2354</f>
        <v>1.5</v>
      </c>
      <c r="X2350" s="203">
        <f t="shared" ref="X2350" si="6898">H2354</f>
        <v>6.5</v>
      </c>
    </row>
    <row r="2351" spans="1:25" x14ac:dyDescent="0.25">
      <c r="A2351" s="551"/>
      <c r="B2351" s="552"/>
      <c r="C2351" s="5">
        <v>4</v>
      </c>
      <c r="D2351" s="217">
        <v>92</v>
      </c>
      <c r="E2351" s="218">
        <v>39</v>
      </c>
      <c r="F2351" s="218">
        <v>1</v>
      </c>
      <c r="G2351" s="38">
        <f t="shared" si="6888"/>
        <v>131</v>
      </c>
      <c r="H2351" s="35">
        <f t="shared" si="6885"/>
        <v>0.5</v>
      </c>
      <c r="I2351" s="521">
        <f t="shared" ref="I2351" si="6899">IF(AND(I2350=S2350,I2350&gt;0.1),1,IF(I2350&gt;S2350,2,0))</f>
        <v>2</v>
      </c>
      <c r="J2351" s="2"/>
      <c r="K2351" s="551"/>
      <c r="L2351" s="552"/>
      <c r="M2351" s="5">
        <v>4</v>
      </c>
      <c r="N2351" s="217">
        <v>87</v>
      </c>
      <c r="O2351" s="218">
        <v>44</v>
      </c>
      <c r="P2351" s="218">
        <v>0</v>
      </c>
      <c r="Q2351" s="34">
        <f t="shared" si="6886"/>
        <v>131</v>
      </c>
      <c r="R2351" s="39">
        <f t="shared" si="6887"/>
        <v>0.5</v>
      </c>
      <c r="S2351" s="521">
        <f t="shared" ref="S2351" si="6900">IF(AND(S2350=I2350,S2350&gt;0.1),1,IF(S2350&gt;I2350,2,0))</f>
        <v>0</v>
      </c>
      <c r="T2351" s="191"/>
      <c r="U2351" s="204">
        <f t="shared" ref="U2351" si="6901">G2354</f>
        <v>1059</v>
      </c>
      <c r="V2351" s="205">
        <f t="shared" ref="V2351" si="6902">Q2354</f>
        <v>948</v>
      </c>
      <c r="W2351" s="204">
        <f t="shared" ref="W2351" si="6903">Q2354</f>
        <v>948</v>
      </c>
      <c r="X2351" s="205">
        <f t="shared" ref="X2351" si="6904">G2354</f>
        <v>1059</v>
      </c>
    </row>
    <row r="2352" spans="1:25" ht="16.5" thickBot="1" x14ac:dyDescent="0.3">
      <c r="A2352" s="553"/>
      <c r="B2352" s="554"/>
      <c r="C2352" s="221" t="s">
        <v>12</v>
      </c>
      <c r="D2352" s="222">
        <v>358</v>
      </c>
      <c r="E2352" s="223">
        <v>181</v>
      </c>
      <c r="F2352" s="223">
        <v>3</v>
      </c>
      <c r="G2352" s="31">
        <f t="shared" ref="G2352:H2352" si="6905">SUM(G2348:G2351)</f>
        <v>539</v>
      </c>
      <c r="H2352" s="30">
        <f t="shared" si="6905"/>
        <v>2.5</v>
      </c>
      <c r="I2352" s="522">
        <f t="shared" ref="I2352" si="6906">IF(AND(G2352=N2352,G2352&gt;1),1,IF(G2352&gt;N2352,2,0))</f>
        <v>2</v>
      </c>
      <c r="J2352" s="2"/>
      <c r="K2352" s="553"/>
      <c r="L2352" s="554"/>
      <c r="M2352" s="221" t="s">
        <v>12</v>
      </c>
      <c r="N2352" s="222">
        <v>353</v>
      </c>
      <c r="O2352" s="223">
        <v>162</v>
      </c>
      <c r="P2352" s="223">
        <v>3</v>
      </c>
      <c r="Q2352" s="40">
        <f t="shared" ref="Q2352:R2352" si="6907">SUM(Q2348:Q2351)</f>
        <v>515</v>
      </c>
      <c r="R2352" s="30">
        <f t="shared" si="6907"/>
        <v>1.5</v>
      </c>
      <c r="S2352" s="522">
        <f t="shared" ref="S2352" si="6908">IF(AND(Q2352=X2352,Q2352&gt;1),1,IF(Q2352&gt;X2352,2,0))</f>
        <v>2</v>
      </c>
      <c r="T2352" s="191"/>
    </row>
    <row r="2353" spans="1:25" ht="15.75" thickBot="1" x14ac:dyDescent="0.3">
      <c r="A2353" s="7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191"/>
    </row>
    <row r="2354" spans="1:25" ht="21" thickBot="1" x14ac:dyDescent="0.3">
      <c r="A2354" s="17"/>
      <c r="B2354" s="18"/>
      <c r="C2354" s="19" t="s">
        <v>15</v>
      </c>
      <c r="D2354" s="20">
        <f t="shared" ref="D2354:H2354" si="6909">D2347+D2352</f>
        <v>722</v>
      </c>
      <c r="E2354" s="21">
        <f t="shared" si="6909"/>
        <v>337</v>
      </c>
      <c r="F2354" s="21">
        <f t="shared" si="6909"/>
        <v>15</v>
      </c>
      <c r="G2354" s="22">
        <f t="shared" si="6909"/>
        <v>1059</v>
      </c>
      <c r="H2354" s="22">
        <f t="shared" si="6909"/>
        <v>6.5</v>
      </c>
      <c r="I2354" s="23">
        <f t="shared" ref="I2354" si="6910">I2346+I2351+J2354</f>
        <v>6</v>
      </c>
      <c r="J2354" s="206">
        <f t="shared" ref="J2354" si="6911">IF(AND(G2354=Q2354,G2354&gt;0.1),1,IF(G2354&gt;Q2354,2,0))</f>
        <v>2</v>
      </c>
      <c r="K2354" s="17"/>
      <c r="L2354" s="18"/>
      <c r="M2354" s="24" t="s">
        <v>15</v>
      </c>
      <c r="N2354" s="20">
        <f t="shared" ref="N2354:R2354" si="6912">N2347+N2352</f>
        <v>675</v>
      </c>
      <c r="O2354" s="21">
        <f t="shared" si="6912"/>
        <v>273</v>
      </c>
      <c r="P2354" s="21">
        <f t="shared" si="6912"/>
        <v>21</v>
      </c>
      <c r="Q2354" s="22">
        <f t="shared" si="6912"/>
        <v>948</v>
      </c>
      <c r="R2354" s="22">
        <f t="shared" si="6912"/>
        <v>1.5</v>
      </c>
      <c r="S2354" s="25">
        <f t="shared" ref="S2354" si="6913">S2346+S2351+T2354</f>
        <v>0</v>
      </c>
      <c r="T2354" s="206">
        <f t="shared" ref="T2354" si="6914">IF(AND(Q2354=G2354,Q2354&gt;0.1),1,IF(Q2354&gt;G2354,2,0))</f>
        <v>0</v>
      </c>
    </row>
    <row r="2355" spans="1:25" ht="15.75" thickBot="1" x14ac:dyDescent="0.3">
      <c r="A2355" s="7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191"/>
    </row>
    <row r="2356" spans="1:25" ht="21" thickBot="1" x14ac:dyDescent="0.3">
      <c r="A2356" s="109" t="s">
        <v>19</v>
      </c>
      <c r="B2356" s="9" t="s">
        <v>16</v>
      </c>
      <c r="C2356" s="515"/>
      <c r="D2356" s="515"/>
      <c r="E2356" s="515"/>
      <c r="F2356" s="10"/>
      <c r="G2356" s="516" t="s">
        <v>17</v>
      </c>
      <c r="H2356" s="516"/>
      <c r="I2356" s="23">
        <f t="shared" ref="I2356" si="6915">IF(AND(I2354=S2354,I2354&gt;0.1),1,IF(I2354&gt;S2354,2,0))</f>
        <v>2</v>
      </c>
      <c r="J2356" s="12"/>
      <c r="K2356" s="14" t="s">
        <v>19</v>
      </c>
      <c r="L2356" s="9" t="s">
        <v>20</v>
      </c>
      <c r="M2356" s="515"/>
      <c r="N2356" s="515"/>
      <c r="O2356" s="515"/>
      <c r="P2356" s="10"/>
      <c r="Q2356" s="516" t="s">
        <v>17</v>
      </c>
      <c r="R2356" s="516"/>
      <c r="S2356" s="23">
        <f t="shared" ref="S2356" si="6916">IF(AND(S2354=I2354,S2354&gt;0.1),1,IF(S2354&gt;I2354,2,0))</f>
        <v>0</v>
      </c>
      <c r="T2356" s="191"/>
    </row>
    <row r="2358" spans="1:25" ht="15.75" thickBot="1" x14ac:dyDescent="0.3"/>
    <row r="2359" spans="1:25" ht="23.25" x14ac:dyDescent="0.35">
      <c r="A2359" s="6"/>
      <c r="B2359" s="523" t="s">
        <v>18</v>
      </c>
      <c r="C2359" s="523"/>
      <c r="D2359" s="524" t="s">
        <v>0</v>
      </c>
      <c r="E2359" s="524"/>
      <c r="F2359" s="524"/>
      <c r="G2359" s="524"/>
      <c r="H2359" s="524"/>
      <c r="I2359" s="524"/>
      <c r="J2359" s="94">
        <v>108</v>
      </c>
      <c r="K2359" s="190" t="s">
        <v>1</v>
      </c>
      <c r="L2359" s="525" t="s">
        <v>21</v>
      </c>
      <c r="M2359" s="525"/>
      <c r="N2359" s="525"/>
      <c r="O2359" s="526" t="s">
        <v>2</v>
      </c>
      <c r="P2359" s="526"/>
      <c r="Q2359" s="527">
        <v>43242</v>
      </c>
      <c r="R2359" s="528"/>
      <c r="S2359" s="528"/>
      <c r="T2359" s="191"/>
    </row>
    <row r="2360" spans="1:25" ht="24" thickBot="1" x14ac:dyDescent="0.3">
      <c r="A2360" s="7"/>
      <c r="B2360" s="16"/>
      <c r="C2360" s="16"/>
      <c r="D2360" s="15"/>
      <c r="E2360" s="15"/>
      <c r="F2360" s="15"/>
      <c r="G2360" s="15"/>
      <c r="H2360" s="15"/>
      <c r="I2360" s="15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191"/>
    </row>
    <row r="2361" spans="1:25" ht="18.75" thickBot="1" x14ac:dyDescent="0.3">
      <c r="A2361" s="1" t="s">
        <v>3</v>
      </c>
      <c r="B2361" s="535" t="s">
        <v>140</v>
      </c>
      <c r="C2361" s="535"/>
      <c r="D2361" s="535"/>
      <c r="E2361" s="535"/>
      <c r="F2361" s="535"/>
      <c r="G2361" s="535"/>
      <c r="H2361" s="535"/>
      <c r="I2361" s="536"/>
      <c r="J2361" s="537">
        <f t="shared" ref="J2361" si="6917">G2377-Q2377</f>
        <v>29</v>
      </c>
      <c r="K2361" s="11" t="s">
        <v>4</v>
      </c>
      <c r="L2361" s="535" t="s">
        <v>108</v>
      </c>
      <c r="M2361" s="535"/>
      <c r="N2361" s="535"/>
      <c r="O2361" s="535"/>
      <c r="P2361" s="535"/>
      <c r="Q2361" s="535"/>
      <c r="R2361" s="535"/>
      <c r="S2361" s="536"/>
      <c r="T2361" s="191"/>
    </row>
    <row r="2362" spans="1:25" ht="15.75" thickBot="1" x14ac:dyDescent="0.3">
      <c r="A2362" s="7"/>
      <c r="B2362" s="2"/>
      <c r="C2362" s="2"/>
      <c r="D2362" s="2"/>
      <c r="E2362" s="2"/>
      <c r="F2362" s="2"/>
      <c r="G2362" s="2"/>
      <c r="H2362" s="2"/>
      <c r="I2362" s="2"/>
      <c r="J2362" s="538"/>
      <c r="K2362" s="2"/>
      <c r="L2362" s="2"/>
      <c r="M2362" s="2"/>
      <c r="N2362" s="2"/>
      <c r="O2362" s="2"/>
      <c r="P2362" s="2"/>
      <c r="Q2362" s="2"/>
      <c r="R2362" s="2"/>
      <c r="S2362" s="2"/>
      <c r="T2362" s="191"/>
    </row>
    <row r="2363" spans="1:25" x14ac:dyDescent="0.25">
      <c r="A2363" s="540" t="s">
        <v>5</v>
      </c>
      <c r="B2363" s="541"/>
      <c r="C2363" s="542" t="s">
        <v>6</v>
      </c>
      <c r="D2363" s="544" t="s">
        <v>7</v>
      </c>
      <c r="E2363" s="545"/>
      <c r="F2363" s="545"/>
      <c r="G2363" s="546"/>
      <c r="H2363" s="544" t="s">
        <v>8</v>
      </c>
      <c r="I2363" s="546"/>
      <c r="J2363" s="538"/>
      <c r="K2363" s="540" t="s">
        <v>5</v>
      </c>
      <c r="L2363" s="541"/>
      <c r="M2363" s="542" t="s">
        <v>6</v>
      </c>
      <c r="N2363" s="544" t="s">
        <v>7</v>
      </c>
      <c r="O2363" s="545"/>
      <c r="P2363" s="545"/>
      <c r="Q2363" s="546"/>
      <c r="R2363" s="544" t="s">
        <v>8</v>
      </c>
      <c r="S2363" s="546"/>
      <c r="T2363" s="191"/>
    </row>
    <row r="2364" spans="1:25" ht="15.75" thickBot="1" x14ac:dyDescent="0.3">
      <c r="A2364" s="547"/>
      <c r="B2364" s="548"/>
      <c r="C2364" s="543"/>
      <c r="D2364" s="110" t="s">
        <v>9</v>
      </c>
      <c r="E2364" s="111" t="s">
        <v>10</v>
      </c>
      <c r="F2364" s="111" t="s">
        <v>11</v>
      </c>
      <c r="G2364" s="112" t="s">
        <v>12</v>
      </c>
      <c r="H2364" s="113" t="s">
        <v>13</v>
      </c>
      <c r="I2364" s="114" t="s">
        <v>14</v>
      </c>
      <c r="J2364" s="539"/>
      <c r="K2364" s="547"/>
      <c r="L2364" s="548"/>
      <c r="M2364" s="543"/>
      <c r="N2364" s="110" t="s">
        <v>9</v>
      </c>
      <c r="O2364" s="111" t="s">
        <v>10</v>
      </c>
      <c r="P2364" s="111" t="s">
        <v>11</v>
      </c>
      <c r="Q2364" s="112" t="s">
        <v>12</v>
      </c>
      <c r="R2364" s="113" t="s">
        <v>13</v>
      </c>
      <c r="S2364" s="114" t="s">
        <v>14</v>
      </c>
      <c r="T2364" s="191"/>
    </row>
    <row r="2365" spans="1:25" ht="15.75" thickBot="1" x14ac:dyDescent="0.3">
      <c r="A2365" s="7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191"/>
    </row>
    <row r="2366" spans="1:25" x14ac:dyDescent="0.25">
      <c r="A2366" s="555" t="s">
        <v>220</v>
      </c>
      <c r="B2366" s="556"/>
      <c r="C2366" s="3">
        <v>1</v>
      </c>
      <c r="D2366" s="213">
        <v>92</v>
      </c>
      <c r="E2366" s="214">
        <v>45</v>
      </c>
      <c r="F2366" s="214">
        <v>3</v>
      </c>
      <c r="G2366" s="32">
        <f t="shared" ref="G2366:G2369" si="6918">D2366+E2366</f>
        <v>137</v>
      </c>
      <c r="H2366" s="33">
        <f t="shared" ref="H2366:H2369" si="6919">IF(AND(G2366=Q2366,G2366&gt;1),0.5,IF(G2366&gt;Q2366,1,0))</f>
        <v>1</v>
      </c>
      <c r="I2366" s="8"/>
      <c r="J2366" s="2"/>
      <c r="K2366" s="555" t="s">
        <v>191</v>
      </c>
      <c r="L2366" s="556"/>
      <c r="M2366" s="3">
        <v>1</v>
      </c>
      <c r="N2366" s="213">
        <v>86</v>
      </c>
      <c r="O2366" s="214">
        <v>45</v>
      </c>
      <c r="P2366" s="214">
        <v>0</v>
      </c>
      <c r="Q2366" s="32">
        <f t="shared" ref="Q2366" si="6920">SUM(N2366:O2366)</f>
        <v>131</v>
      </c>
      <c r="R2366" s="33">
        <f t="shared" ref="R2366:R2369" si="6921">IF(AND(Q2366=G2366,Q2366&gt;1),0.5,IF(Q2366&gt;G2366,1,0))</f>
        <v>0</v>
      </c>
      <c r="S2366" s="8"/>
      <c r="U2366" s="195" t="s">
        <v>124</v>
      </c>
      <c r="V2366" s="195">
        <f t="shared" ref="V2366" si="6922">G2366</f>
        <v>137</v>
      </c>
      <c r="W2366" s="195">
        <f t="shared" ref="W2366" si="6923">G2367</f>
        <v>131</v>
      </c>
      <c r="X2366" s="195">
        <f t="shared" ref="X2366" si="6924">G2368</f>
        <v>121</v>
      </c>
      <c r="Y2366" s="195">
        <f t="shared" ref="Y2366" si="6925">G2369</f>
        <v>128</v>
      </c>
    </row>
    <row r="2367" spans="1:25" x14ac:dyDescent="0.25">
      <c r="A2367" s="557"/>
      <c r="B2367" s="558"/>
      <c r="C2367" s="4">
        <v>2</v>
      </c>
      <c r="D2367" s="215">
        <v>86</v>
      </c>
      <c r="E2367" s="216">
        <v>45</v>
      </c>
      <c r="F2367" s="216">
        <v>1</v>
      </c>
      <c r="G2367" s="34">
        <f t="shared" si="6918"/>
        <v>131</v>
      </c>
      <c r="H2367" s="35">
        <f t="shared" si="6919"/>
        <v>1</v>
      </c>
      <c r="I2367" s="8"/>
      <c r="J2367" s="2"/>
      <c r="K2367" s="557"/>
      <c r="L2367" s="558"/>
      <c r="M2367" s="4">
        <v>2</v>
      </c>
      <c r="N2367" s="215">
        <v>92</v>
      </c>
      <c r="O2367" s="216">
        <v>36</v>
      </c>
      <c r="P2367" s="216">
        <v>0</v>
      </c>
      <c r="Q2367" s="34">
        <f t="shared" ref="Q2367:Q2369" si="6926">SUM(N2367:O2367)</f>
        <v>128</v>
      </c>
      <c r="R2367" s="35">
        <f t="shared" si="6921"/>
        <v>0</v>
      </c>
      <c r="S2367" s="8"/>
      <c r="U2367" s="195" t="s">
        <v>125</v>
      </c>
      <c r="V2367" s="195">
        <f t="shared" ref="V2367" si="6927">G2371</f>
        <v>131</v>
      </c>
      <c r="W2367" s="195">
        <f t="shared" ref="W2367" si="6928">G2372</f>
        <v>124</v>
      </c>
      <c r="X2367" s="195">
        <f t="shared" ref="X2367" si="6929">G2373</f>
        <v>138</v>
      </c>
      <c r="Y2367" s="195">
        <f t="shared" ref="Y2367" si="6930">G2374</f>
        <v>131</v>
      </c>
    </row>
    <row r="2368" spans="1:25" ht="15.75" thickBot="1" x14ac:dyDescent="0.3">
      <c r="A2368" s="549" t="s">
        <v>221</v>
      </c>
      <c r="B2368" s="550"/>
      <c r="C2368" s="4">
        <v>3</v>
      </c>
      <c r="D2368" s="215">
        <v>78</v>
      </c>
      <c r="E2368" s="216">
        <v>43</v>
      </c>
      <c r="F2368" s="216">
        <v>2</v>
      </c>
      <c r="G2368" s="34">
        <f t="shared" si="6918"/>
        <v>121</v>
      </c>
      <c r="H2368" s="35">
        <f t="shared" si="6919"/>
        <v>0</v>
      </c>
      <c r="I2368" s="13">
        <f t="shared" ref="I2368" si="6931">H2370*1000+G2370</f>
        <v>3517</v>
      </c>
      <c r="J2368" s="2"/>
      <c r="K2368" s="549" t="s">
        <v>190</v>
      </c>
      <c r="L2368" s="550"/>
      <c r="M2368" s="4">
        <v>3</v>
      </c>
      <c r="N2368" s="215">
        <v>94</v>
      </c>
      <c r="O2368" s="216">
        <v>36</v>
      </c>
      <c r="P2368" s="216">
        <v>1</v>
      </c>
      <c r="Q2368" s="34">
        <f t="shared" si="6926"/>
        <v>130</v>
      </c>
      <c r="R2368" s="35">
        <f t="shared" si="6921"/>
        <v>1</v>
      </c>
      <c r="S2368" s="13">
        <f t="shared" ref="S2368" si="6932">R2370*1000+Q2370</f>
        <v>1498</v>
      </c>
      <c r="T2368" s="191"/>
      <c r="U2368" s="195" t="s">
        <v>126</v>
      </c>
      <c r="V2368" s="195">
        <f t="shared" ref="V2368" si="6933">Q2366</f>
        <v>131</v>
      </c>
      <c r="W2368" s="195">
        <f t="shared" ref="W2368" si="6934">Q2367</f>
        <v>128</v>
      </c>
      <c r="X2368" s="195">
        <f t="shared" ref="X2368" si="6935">Q2368</f>
        <v>130</v>
      </c>
      <c r="Y2368" s="195">
        <f t="shared" ref="Y2368" si="6936">Q2369</f>
        <v>109</v>
      </c>
    </row>
    <row r="2369" spans="1:25" x14ac:dyDescent="0.25">
      <c r="A2369" s="551"/>
      <c r="B2369" s="552"/>
      <c r="C2369" s="5">
        <v>4</v>
      </c>
      <c r="D2369" s="217">
        <v>85</v>
      </c>
      <c r="E2369" s="218">
        <v>43</v>
      </c>
      <c r="F2369" s="218">
        <v>4</v>
      </c>
      <c r="G2369" s="36">
        <f t="shared" si="6918"/>
        <v>128</v>
      </c>
      <c r="H2369" s="35">
        <f t="shared" si="6919"/>
        <v>1</v>
      </c>
      <c r="I2369" s="521">
        <f t="shared" ref="I2369" si="6937">IF(AND(I2368=S2368,I2368&gt;0.1),1,IF(I2368&gt;S2368,2,0))</f>
        <v>2</v>
      </c>
      <c r="J2369" s="2"/>
      <c r="K2369" s="551"/>
      <c r="L2369" s="552"/>
      <c r="M2369" s="5">
        <v>4</v>
      </c>
      <c r="N2369" s="217">
        <v>77</v>
      </c>
      <c r="O2369" s="218">
        <v>32</v>
      </c>
      <c r="P2369" s="218">
        <v>2</v>
      </c>
      <c r="Q2369" s="34">
        <f t="shared" si="6926"/>
        <v>109</v>
      </c>
      <c r="R2369" s="39">
        <f t="shared" si="6921"/>
        <v>0</v>
      </c>
      <c r="S2369" s="521">
        <f t="shared" ref="S2369" si="6938">IF(AND(S2368=I2368,S2368&gt;0.1),1,IF(S2368&gt;I2368,2,0))</f>
        <v>0</v>
      </c>
      <c r="T2369" s="191"/>
      <c r="U2369" s="195" t="s">
        <v>127</v>
      </c>
      <c r="V2369" s="195">
        <f t="shared" ref="V2369" si="6939">Q2371</f>
        <v>112</v>
      </c>
      <c r="W2369" s="195">
        <f t="shared" ref="W2369" si="6940">Q2372</f>
        <v>118</v>
      </c>
      <c r="X2369" s="195">
        <f t="shared" ref="X2369" si="6941">Q2373</f>
        <v>134</v>
      </c>
      <c r="Y2369" s="195">
        <f t="shared" ref="Y2369" si="6942">Q2374</f>
        <v>150</v>
      </c>
    </row>
    <row r="2370" spans="1:25" ht="16.5" thickBot="1" x14ac:dyDescent="0.3">
      <c r="A2370" s="529">
        <v>1</v>
      </c>
      <c r="B2370" s="530"/>
      <c r="C2370" s="26" t="s">
        <v>12</v>
      </c>
      <c r="D2370" s="27">
        <f t="shared" ref="D2370" si="6943">D2366+D2367+D2368+D2369</f>
        <v>341</v>
      </c>
      <c r="E2370" s="28">
        <f t="shared" ref="E2370:H2370" si="6944">SUM(E2366:E2369)</f>
        <v>176</v>
      </c>
      <c r="F2370" s="28">
        <f t="shared" si="6944"/>
        <v>10</v>
      </c>
      <c r="G2370" s="29">
        <f t="shared" si="6944"/>
        <v>517</v>
      </c>
      <c r="H2370" s="30">
        <f t="shared" si="6944"/>
        <v>3</v>
      </c>
      <c r="I2370" s="522">
        <f t="shared" ref="I2370" si="6945">IF(AND(G2370=N2370,G2370&gt;1),1,IF(G2370&gt;N2370,2,0))</f>
        <v>2</v>
      </c>
      <c r="J2370" s="2"/>
      <c r="K2370" s="529">
        <v>1</v>
      </c>
      <c r="L2370" s="530"/>
      <c r="M2370" s="26" t="s">
        <v>12</v>
      </c>
      <c r="N2370" s="31">
        <f t="shared" ref="N2370" si="6946">SUM(N2366:N2369)</f>
        <v>349</v>
      </c>
      <c r="O2370" s="31">
        <f t="shared" ref="O2370:R2370" si="6947">SUM(O2366:O2369)</f>
        <v>149</v>
      </c>
      <c r="P2370" s="31">
        <f t="shared" si="6947"/>
        <v>3</v>
      </c>
      <c r="Q2370" s="31">
        <f t="shared" si="6947"/>
        <v>498</v>
      </c>
      <c r="R2370" s="30">
        <f t="shared" si="6947"/>
        <v>1</v>
      </c>
      <c r="S2370" s="522">
        <f t="shared" ref="S2370" si="6948">IF(AND(Q2370=J2370,Q2370&gt;1),1,IF(Q2370&gt;J2370,2,0))</f>
        <v>2</v>
      </c>
      <c r="T2370" s="191"/>
    </row>
    <row r="2371" spans="1:25" x14ac:dyDescent="0.25">
      <c r="A2371" s="555" t="s">
        <v>222</v>
      </c>
      <c r="B2371" s="556"/>
      <c r="C2371" s="3">
        <v>1</v>
      </c>
      <c r="D2371" s="213">
        <v>87</v>
      </c>
      <c r="E2371" s="214">
        <v>44</v>
      </c>
      <c r="F2371" s="214">
        <v>1</v>
      </c>
      <c r="G2371" s="37">
        <f t="shared" ref="G2371" si="6949">SUM(D2371:E2371)</f>
        <v>131</v>
      </c>
      <c r="H2371" s="33">
        <f t="shared" ref="H2371:H2374" si="6950">IF(AND(G2371=Q2371,G2371&gt;1),0.5,IF(G2371&gt;Q2371,1,0))</f>
        <v>1</v>
      </c>
      <c r="I2371" s="8"/>
      <c r="J2371" s="2"/>
      <c r="K2371" s="555" t="s">
        <v>188</v>
      </c>
      <c r="L2371" s="556"/>
      <c r="M2371" s="3">
        <v>1</v>
      </c>
      <c r="N2371" s="213">
        <v>77</v>
      </c>
      <c r="O2371" s="214">
        <v>35</v>
      </c>
      <c r="P2371" s="214">
        <v>4</v>
      </c>
      <c r="Q2371" s="32">
        <f t="shared" ref="Q2371:Q2374" si="6951">N2371+O2371</f>
        <v>112</v>
      </c>
      <c r="R2371" s="33">
        <f t="shared" ref="R2371:R2374" si="6952">IF(AND(Q2371=G2371,Q2371&gt;1),0.5,IF(Q2371&gt;G2371,1,0))</f>
        <v>0</v>
      </c>
      <c r="S2371" s="8"/>
      <c r="T2371" s="191"/>
      <c r="U2371" s="200" t="s">
        <v>92</v>
      </c>
      <c r="V2371" s="201" t="s">
        <v>93</v>
      </c>
      <c r="W2371" s="200" t="s">
        <v>93</v>
      </c>
      <c r="X2371" s="201" t="s">
        <v>92</v>
      </c>
    </row>
    <row r="2372" spans="1:25" x14ac:dyDescent="0.25">
      <c r="A2372" s="557"/>
      <c r="B2372" s="558"/>
      <c r="C2372" s="4">
        <v>2</v>
      </c>
      <c r="D2372" s="215">
        <v>80</v>
      </c>
      <c r="E2372" s="216">
        <v>44</v>
      </c>
      <c r="F2372" s="216">
        <v>1</v>
      </c>
      <c r="G2372" s="34">
        <f t="shared" ref="G2372:G2374" si="6953">SUM(D2372:E2372)</f>
        <v>124</v>
      </c>
      <c r="H2372" s="35">
        <f t="shared" si="6950"/>
        <v>1</v>
      </c>
      <c r="I2372" s="8"/>
      <c r="J2372" s="2"/>
      <c r="K2372" s="557"/>
      <c r="L2372" s="558"/>
      <c r="M2372" s="4">
        <v>2</v>
      </c>
      <c r="N2372" s="215">
        <v>92</v>
      </c>
      <c r="O2372" s="216">
        <v>26</v>
      </c>
      <c r="P2372" s="216">
        <v>4</v>
      </c>
      <c r="Q2372" s="34">
        <f t="shared" si="6951"/>
        <v>118</v>
      </c>
      <c r="R2372" s="35">
        <f t="shared" si="6952"/>
        <v>0</v>
      </c>
      <c r="S2372" s="8"/>
      <c r="T2372" s="191"/>
      <c r="U2372" s="202">
        <f t="shared" ref="U2372" si="6954">I2377</f>
        <v>6</v>
      </c>
      <c r="V2372" s="203">
        <f t="shared" ref="V2372" si="6955">S2377</f>
        <v>0</v>
      </c>
      <c r="W2372" s="202">
        <f t="shared" ref="W2372" si="6956">S2377</f>
        <v>0</v>
      </c>
      <c r="X2372" s="203">
        <f t="shared" ref="X2372" si="6957">I2377</f>
        <v>6</v>
      </c>
    </row>
    <row r="2373" spans="1:25" ht="15.75" thickBot="1" x14ac:dyDescent="0.3">
      <c r="A2373" s="549" t="s">
        <v>223</v>
      </c>
      <c r="B2373" s="550"/>
      <c r="C2373" s="4">
        <v>3</v>
      </c>
      <c r="D2373" s="215">
        <v>86</v>
      </c>
      <c r="E2373" s="216">
        <v>52</v>
      </c>
      <c r="F2373" s="216">
        <v>0</v>
      </c>
      <c r="G2373" s="34">
        <f t="shared" si="6953"/>
        <v>138</v>
      </c>
      <c r="H2373" s="35">
        <f t="shared" si="6950"/>
        <v>1</v>
      </c>
      <c r="I2373" s="13">
        <f t="shared" ref="I2373" si="6958">H2375*1000+G2375</f>
        <v>3524</v>
      </c>
      <c r="J2373" s="2"/>
      <c r="K2373" s="549" t="s">
        <v>189</v>
      </c>
      <c r="L2373" s="550"/>
      <c r="M2373" s="4">
        <v>3</v>
      </c>
      <c r="N2373" s="215">
        <v>89</v>
      </c>
      <c r="O2373" s="216">
        <v>45</v>
      </c>
      <c r="P2373" s="216">
        <v>1</v>
      </c>
      <c r="Q2373" s="34">
        <f t="shared" si="6951"/>
        <v>134</v>
      </c>
      <c r="R2373" s="35">
        <f t="shared" si="6952"/>
        <v>0</v>
      </c>
      <c r="S2373" s="13">
        <f t="shared" ref="S2373" si="6959">R2375*1000+Q2375</f>
        <v>1514</v>
      </c>
      <c r="T2373" s="191"/>
      <c r="U2373" s="202">
        <f t="shared" ref="U2373" si="6960">H2377</f>
        <v>6</v>
      </c>
      <c r="V2373" s="203">
        <f t="shared" ref="V2373" si="6961">R2377</f>
        <v>2</v>
      </c>
      <c r="W2373" s="202">
        <f t="shared" ref="W2373" si="6962">R2377</f>
        <v>2</v>
      </c>
      <c r="X2373" s="203">
        <f t="shared" ref="X2373" si="6963">H2377</f>
        <v>6</v>
      </c>
    </row>
    <row r="2374" spans="1:25" x14ac:dyDescent="0.25">
      <c r="A2374" s="551"/>
      <c r="B2374" s="552"/>
      <c r="C2374" s="5">
        <v>4</v>
      </c>
      <c r="D2374" s="217">
        <v>88</v>
      </c>
      <c r="E2374" s="218">
        <v>43</v>
      </c>
      <c r="F2374" s="218">
        <v>4</v>
      </c>
      <c r="G2374" s="38">
        <f t="shared" si="6953"/>
        <v>131</v>
      </c>
      <c r="H2374" s="35">
        <f t="shared" si="6950"/>
        <v>0</v>
      </c>
      <c r="I2374" s="521">
        <f t="shared" ref="I2374" si="6964">IF(AND(I2373=S2373,I2373&gt;0.1),1,IF(I2373&gt;S2373,2,0))</f>
        <v>2</v>
      </c>
      <c r="J2374" s="2"/>
      <c r="K2374" s="551"/>
      <c r="L2374" s="552"/>
      <c r="M2374" s="5">
        <v>4</v>
      </c>
      <c r="N2374" s="217">
        <v>96</v>
      </c>
      <c r="O2374" s="218">
        <v>54</v>
      </c>
      <c r="P2374" s="218">
        <v>2</v>
      </c>
      <c r="Q2374" s="34">
        <f t="shared" si="6951"/>
        <v>150</v>
      </c>
      <c r="R2374" s="39">
        <f t="shared" si="6952"/>
        <v>1</v>
      </c>
      <c r="S2374" s="521">
        <f t="shared" ref="S2374" si="6965">IF(AND(S2373=I2373,S2373&gt;0.1),1,IF(S2373&gt;I2373,2,0))</f>
        <v>0</v>
      </c>
      <c r="T2374" s="191"/>
      <c r="U2374" s="204">
        <f t="shared" ref="U2374" si="6966">G2377</f>
        <v>1041</v>
      </c>
      <c r="V2374" s="205">
        <f t="shared" ref="V2374" si="6967">Q2377</f>
        <v>1012</v>
      </c>
      <c r="W2374" s="204">
        <f t="shared" ref="W2374" si="6968">Q2377</f>
        <v>1012</v>
      </c>
      <c r="X2374" s="205">
        <f t="shared" ref="X2374" si="6969">G2377</f>
        <v>1041</v>
      </c>
    </row>
    <row r="2375" spans="1:25" ht="16.5" thickBot="1" x14ac:dyDescent="0.3">
      <c r="A2375" s="529">
        <v>2</v>
      </c>
      <c r="B2375" s="530"/>
      <c r="C2375" s="26" t="s">
        <v>12</v>
      </c>
      <c r="D2375" s="31">
        <f t="shared" ref="D2375" si="6970">SUM(D2371:D2374)</f>
        <v>341</v>
      </c>
      <c r="E2375" s="31">
        <f t="shared" ref="E2375:H2375" si="6971">SUM(E2371:E2374)</f>
        <v>183</v>
      </c>
      <c r="F2375" s="31">
        <f t="shared" si="6971"/>
        <v>6</v>
      </c>
      <c r="G2375" s="31">
        <f t="shared" si="6971"/>
        <v>524</v>
      </c>
      <c r="H2375" s="30">
        <f t="shared" si="6971"/>
        <v>3</v>
      </c>
      <c r="I2375" s="522">
        <f t="shared" ref="I2375" si="6972">IF(AND(G2375=N2375,G2375&gt;1),1,IF(G2375&gt;N2375,2,0))</f>
        <v>2</v>
      </c>
      <c r="J2375" s="2"/>
      <c r="K2375" s="529">
        <v>2</v>
      </c>
      <c r="L2375" s="530"/>
      <c r="M2375" s="26" t="s">
        <v>12</v>
      </c>
      <c r="N2375" s="31">
        <f t="shared" ref="N2375" si="6973">SUM(N2371:N2374)</f>
        <v>354</v>
      </c>
      <c r="O2375" s="31">
        <f t="shared" ref="O2375:R2375" si="6974">SUM(O2371:O2374)</f>
        <v>160</v>
      </c>
      <c r="P2375" s="31">
        <f t="shared" si="6974"/>
        <v>11</v>
      </c>
      <c r="Q2375" s="40">
        <f t="shared" si="6974"/>
        <v>514</v>
      </c>
      <c r="R2375" s="30">
        <f t="shared" si="6974"/>
        <v>1</v>
      </c>
      <c r="S2375" s="522">
        <f t="shared" ref="S2375" si="6975">IF(AND(Q2375=X2375,Q2375&gt;1),1,IF(Q2375&gt;X2375,2,0))</f>
        <v>2</v>
      </c>
      <c r="T2375" s="191"/>
    </row>
    <row r="2376" spans="1:25" ht="15.75" thickBot="1" x14ac:dyDescent="0.3">
      <c r="A2376" s="7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191"/>
    </row>
    <row r="2377" spans="1:25" ht="21" thickBot="1" x14ac:dyDescent="0.3">
      <c r="A2377" s="17"/>
      <c r="B2377" s="18"/>
      <c r="C2377" s="19" t="s">
        <v>15</v>
      </c>
      <c r="D2377" s="20">
        <f t="shared" ref="D2377:H2377" si="6976">D2370+D2375</f>
        <v>682</v>
      </c>
      <c r="E2377" s="21">
        <f t="shared" si="6976"/>
        <v>359</v>
      </c>
      <c r="F2377" s="21">
        <f t="shared" si="6976"/>
        <v>16</v>
      </c>
      <c r="G2377" s="22">
        <f t="shared" si="6976"/>
        <v>1041</v>
      </c>
      <c r="H2377" s="22">
        <f t="shared" si="6976"/>
        <v>6</v>
      </c>
      <c r="I2377" s="23">
        <f t="shared" ref="I2377" si="6977">I2369+I2374+J2377</f>
        <v>6</v>
      </c>
      <c r="J2377" s="206">
        <f t="shared" ref="J2377" si="6978">IF(AND(G2377=Q2377,G2377&gt;0.1),1,IF(G2377&gt;Q2377,2,0))</f>
        <v>2</v>
      </c>
      <c r="K2377" s="17"/>
      <c r="L2377" s="18"/>
      <c r="M2377" s="24" t="s">
        <v>15</v>
      </c>
      <c r="N2377" s="20">
        <f t="shared" ref="N2377:R2377" si="6979">N2370+N2375</f>
        <v>703</v>
      </c>
      <c r="O2377" s="21">
        <f t="shared" si="6979"/>
        <v>309</v>
      </c>
      <c r="P2377" s="21">
        <f t="shared" si="6979"/>
        <v>14</v>
      </c>
      <c r="Q2377" s="22">
        <f t="shared" si="6979"/>
        <v>1012</v>
      </c>
      <c r="R2377" s="22">
        <f t="shared" si="6979"/>
        <v>2</v>
      </c>
      <c r="S2377" s="25">
        <f t="shared" ref="S2377" si="6980">S2369+S2374+T2377</f>
        <v>0</v>
      </c>
      <c r="T2377" s="206">
        <f t="shared" ref="T2377" si="6981">IF(AND(Q2377=G2377,Q2377&gt;0.1),1,IF(Q2377&gt;G2377,2,0))</f>
        <v>0</v>
      </c>
    </row>
    <row r="2378" spans="1:25" ht="15.75" thickBot="1" x14ac:dyDescent="0.3">
      <c r="A2378" s="7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191"/>
    </row>
    <row r="2379" spans="1:25" ht="21" thickBot="1" x14ac:dyDescent="0.3">
      <c r="A2379" s="109" t="s">
        <v>19</v>
      </c>
      <c r="B2379" s="9" t="s">
        <v>16</v>
      </c>
      <c r="C2379" s="515"/>
      <c r="D2379" s="515"/>
      <c r="E2379" s="515"/>
      <c r="F2379" s="10"/>
      <c r="G2379" s="516" t="s">
        <v>17</v>
      </c>
      <c r="H2379" s="516"/>
      <c r="I2379" s="23">
        <f t="shared" ref="I2379" si="6982">IF(AND(I2377=S2377,I2377&gt;0.1),1,IF(I2377&gt;S2377,2,0))</f>
        <v>2</v>
      </c>
      <c r="J2379" s="12"/>
      <c r="K2379" s="14" t="s">
        <v>19</v>
      </c>
      <c r="L2379" s="9" t="s">
        <v>20</v>
      </c>
      <c r="M2379" s="515"/>
      <c r="N2379" s="515"/>
      <c r="O2379" s="515"/>
      <c r="P2379" s="10"/>
      <c r="Q2379" s="516" t="s">
        <v>17</v>
      </c>
      <c r="R2379" s="516"/>
      <c r="S2379" s="23">
        <f t="shared" ref="S2379" si="6983">IF(AND(S2377=I2377,S2377&gt;0.1),1,IF(S2377&gt;I2377,2,0))</f>
        <v>0</v>
      </c>
      <c r="T2379" s="191"/>
    </row>
    <row r="2380" spans="1:25" ht="23.25" x14ac:dyDescent="0.35">
      <c r="A2380" s="6"/>
      <c r="B2380" s="523" t="s">
        <v>18</v>
      </c>
      <c r="C2380" s="523"/>
      <c r="D2380" s="524" t="s">
        <v>0</v>
      </c>
      <c r="E2380" s="524"/>
      <c r="F2380" s="524"/>
      <c r="G2380" s="524"/>
      <c r="H2380" s="524"/>
      <c r="I2380" s="524"/>
      <c r="J2380" s="94">
        <v>109</v>
      </c>
      <c r="K2380" s="190" t="s">
        <v>1</v>
      </c>
      <c r="L2380" s="525" t="s">
        <v>21</v>
      </c>
      <c r="M2380" s="525"/>
      <c r="N2380" s="525"/>
      <c r="O2380" s="526" t="s">
        <v>2</v>
      </c>
      <c r="P2380" s="526"/>
      <c r="Q2380" s="527"/>
      <c r="R2380" s="528"/>
      <c r="S2380" s="528"/>
      <c r="T2380" s="191"/>
    </row>
    <row r="2381" spans="1:25" ht="24" thickBot="1" x14ac:dyDescent="0.3">
      <c r="A2381" s="7"/>
      <c r="B2381" s="16"/>
      <c r="C2381" s="16"/>
      <c r="D2381" s="15"/>
      <c r="E2381" s="15"/>
      <c r="F2381" s="15"/>
      <c r="G2381" s="15"/>
      <c r="H2381" s="15"/>
      <c r="I2381" s="15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191"/>
    </row>
    <row r="2382" spans="1:25" ht="18.75" thickBot="1" x14ac:dyDescent="0.3">
      <c r="A2382" s="1" t="s">
        <v>3</v>
      </c>
      <c r="B2382" s="535" t="s">
        <v>111</v>
      </c>
      <c r="C2382" s="535"/>
      <c r="D2382" s="535"/>
      <c r="E2382" s="535"/>
      <c r="F2382" s="535"/>
      <c r="G2382" s="535"/>
      <c r="H2382" s="535"/>
      <c r="I2382" s="536"/>
      <c r="J2382" s="537">
        <f t="shared" ref="J2382" si="6984">G2398-Q2398</f>
        <v>-22</v>
      </c>
      <c r="K2382" s="11" t="s">
        <v>4</v>
      </c>
      <c r="L2382" s="535" t="s">
        <v>146</v>
      </c>
      <c r="M2382" s="535"/>
      <c r="N2382" s="535"/>
      <c r="O2382" s="535"/>
      <c r="P2382" s="535"/>
      <c r="Q2382" s="535"/>
      <c r="R2382" s="535"/>
      <c r="S2382" s="536"/>
      <c r="T2382" s="191"/>
    </row>
    <row r="2383" spans="1:25" ht="15.75" thickBot="1" x14ac:dyDescent="0.3">
      <c r="A2383" s="7"/>
      <c r="B2383" s="2"/>
      <c r="C2383" s="2"/>
      <c r="D2383" s="2"/>
      <c r="E2383" s="2"/>
      <c r="F2383" s="2"/>
      <c r="G2383" s="2"/>
      <c r="H2383" s="2"/>
      <c r="I2383" s="2"/>
      <c r="J2383" s="538"/>
      <c r="K2383" s="2"/>
      <c r="L2383" s="2"/>
      <c r="M2383" s="2"/>
      <c r="N2383" s="2"/>
      <c r="O2383" s="2"/>
      <c r="P2383" s="2"/>
      <c r="Q2383" s="2"/>
      <c r="R2383" s="2"/>
      <c r="S2383" s="2"/>
      <c r="T2383" s="191"/>
    </row>
    <row r="2384" spans="1:25" x14ac:dyDescent="0.25">
      <c r="A2384" s="540" t="s">
        <v>5</v>
      </c>
      <c r="B2384" s="541"/>
      <c r="C2384" s="542" t="s">
        <v>6</v>
      </c>
      <c r="D2384" s="544" t="s">
        <v>7</v>
      </c>
      <c r="E2384" s="545"/>
      <c r="F2384" s="545"/>
      <c r="G2384" s="546"/>
      <c r="H2384" s="544" t="s">
        <v>8</v>
      </c>
      <c r="I2384" s="546"/>
      <c r="J2384" s="538"/>
      <c r="K2384" s="540" t="s">
        <v>5</v>
      </c>
      <c r="L2384" s="541"/>
      <c r="M2384" s="542" t="s">
        <v>6</v>
      </c>
      <c r="N2384" s="544" t="s">
        <v>7</v>
      </c>
      <c r="O2384" s="545"/>
      <c r="P2384" s="545"/>
      <c r="Q2384" s="546"/>
      <c r="R2384" s="544" t="s">
        <v>8</v>
      </c>
      <c r="S2384" s="546"/>
      <c r="T2384" s="191"/>
    </row>
    <row r="2385" spans="1:25" ht="15.75" thickBot="1" x14ac:dyDescent="0.3">
      <c r="A2385" s="547"/>
      <c r="B2385" s="548"/>
      <c r="C2385" s="543"/>
      <c r="D2385" s="110" t="s">
        <v>9</v>
      </c>
      <c r="E2385" s="111" t="s">
        <v>10</v>
      </c>
      <c r="F2385" s="111" t="s">
        <v>11</v>
      </c>
      <c r="G2385" s="112" t="s">
        <v>12</v>
      </c>
      <c r="H2385" s="113" t="s">
        <v>13</v>
      </c>
      <c r="I2385" s="114" t="s">
        <v>14</v>
      </c>
      <c r="J2385" s="539"/>
      <c r="K2385" s="547"/>
      <c r="L2385" s="548"/>
      <c r="M2385" s="543"/>
      <c r="N2385" s="110" t="s">
        <v>9</v>
      </c>
      <c r="O2385" s="111" t="s">
        <v>10</v>
      </c>
      <c r="P2385" s="111" t="s">
        <v>11</v>
      </c>
      <c r="Q2385" s="112" t="s">
        <v>12</v>
      </c>
      <c r="R2385" s="113" t="s">
        <v>13</v>
      </c>
      <c r="S2385" s="114" t="s">
        <v>14</v>
      </c>
      <c r="T2385" s="191"/>
    </row>
    <row r="2386" spans="1:25" ht="15.75" thickBot="1" x14ac:dyDescent="0.3">
      <c r="A2386" s="7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191"/>
    </row>
    <row r="2387" spans="1:25" x14ac:dyDescent="0.25">
      <c r="A2387" s="531" t="s">
        <v>206</v>
      </c>
      <c r="B2387" s="532"/>
      <c r="C2387" s="3"/>
      <c r="D2387" s="207">
        <v>88</v>
      </c>
      <c r="E2387" s="208">
        <v>42</v>
      </c>
      <c r="F2387" s="194">
        <v>0</v>
      </c>
      <c r="G2387" s="32">
        <f t="shared" ref="G2387:G2390" si="6985">D2387+E2387</f>
        <v>130</v>
      </c>
      <c r="H2387" s="33">
        <f t="shared" ref="H2387:H2390" si="6986">IF(AND(G2387=Q2387,G2387&gt;1),0.5,IF(G2387&gt;Q2387,1,0))</f>
        <v>1</v>
      </c>
      <c r="I2387" s="8"/>
      <c r="J2387" s="2"/>
      <c r="K2387" s="531" t="s">
        <v>249</v>
      </c>
      <c r="L2387" s="532"/>
      <c r="M2387" s="3"/>
      <c r="N2387" s="207">
        <v>87</v>
      </c>
      <c r="O2387" s="208">
        <v>42</v>
      </c>
      <c r="P2387" s="194">
        <v>0</v>
      </c>
      <c r="Q2387" s="32">
        <f t="shared" ref="Q2387" si="6987">SUM(N2387:O2387)</f>
        <v>129</v>
      </c>
      <c r="R2387" s="33">
        <f t="shared" ref="R2387:R2390" si="6988">IF(AND(Q2387=G2387,Q2387&gt;1),0.5,IF(Q2387&gt;G2387,1,0))</f>
        <v>0</v>
      </c>
      <c r="S2387" s="8"/>
      <c r="U2387" s="195" t="s">
        <v>124</v>
      </c>
      <c r="V2387" s="195">
        <f t="shared" ref="V2387" si="6989">G2387</f>
        <v>130</v>
      </c>
      <c r="W2387" s="195">
        <f t="shared" ref="W2387" si="6990">G2388</f>
        <v>113</v>
      </c>
      <c r="X2387" s="195">
        <f t="shared" ref="X2387" si="6991">G2389</f>
        <v>111</v>
      </c>
      <c r="Y2387" s="195">
        <f t="shared" ref="Y2387" si="6992">G2390</f>
        <v>126</v>
      </c>
    </row>
    <row r="2388" spans="1:25" x14ac:dyDescent="0.25">
      <c r="A2388" s="533"/>
      <c r="B2388" s="534"/>
      <c r="C2388" s="4"/>
      <c r="D2388" s="209">
        <v>80</v>
      </c>
      <c r="E2388" s="197">
        <v>33</v>
      </c>
      <c r="F2388" s="210">
        <v>1</v>
      </c>
      <c r="G2388" s="34">
        <f t="shared" si="6985"/>
        <v>113</v>
      </c>
      <c r="H2388" s="35">
        <f t="shared" si="6986"/>
        <v>0</v>
      </c>
      <c r="I2388" s="8"/>
      <c r="J2388" s="2"/>
      <c r="K2388" s="533"/>
      <c r="L2388" s="534"/>
      <c r="M2388" s="4"/>
      <c r="N2388" s="210">
        <v>95</v>
      </c>
      <c r="O2388" s="197">
        <v>35</v>
      </c>
      <c r="P2388" s="210">
        <v>3</v>
      </c>
      <c r="Q2388" s="34">
        <f t="shared" ref="Q2388:Q2390" si="6993">SUM(N2388:O2388)</f>
        <v>130</v>
      </c>
      <c r="R2388" s="35">
        <f t="shared" si="6988"/>
        <v>1</v>
      </c>
      <c r="S2388" s="8"/>
      <c r="U2388" s="195" t="s">
        <v>125</v>
      </c>
      <c r="V2388" s="195">
        <f t="shared" ref="V2388" si="6994">G2392</f>
        <v>123</v>
      </c>
      <c r="W2388" s="195">
        <f t="shared" ref="W2388" si="6995">G2393</f>
        <v>143</v>
      </c>
      <c r="X2388" s="195">
        <f t="shared" ref="X2388" si="6996">G2394</f>
        <v>113</v>
      </c>
      <c r="Y2388" s="195">
        <f t="shared" ref="Y2388" si="6997">G2395</f>
        <v>122</v>
      </c>
    </row>
    <row r="2389" spans="1:25" ht="15.75" thickBot="1" x14ac:dyDescent="0.3">
      <c r="A2389" s="517" t="s">
        <v>219</v>
      </c>
      <c r="B2389" s="518"/>
      <c r="C2389" s="4"/>
      <c r="D2389" s="209">
        <v>69</v>
      </c>
      <c r="E2389" s="197">
        <v>42</v>
      </c>
      <c r="F2389" s="210">
        <v>1</v>
      </c>
      <c r="G2389" s="34">
        <f t="shared" si="6985"/>
        <v>111</v>
      </c>
      <c r="H2389" s="35">
        <f t="shared" si="6986"/>
        <v>0</v>
      </c>
      <c r="I2389" s="13">
        <f t="shared" ref="I2389" si="6998">H2391*1000+G2391</f>
        <v>2480</v>
      </c>
      <c r="J2389" s="2"/>
      <c r="K2389" s="517" t="s">
        <v>250</v>
      </c>
      <c r="L2389" s="518"/>
      <c r="M2389" s="4"/>
      <c r="N2389" s="210">
        <v>94</v>
      </c>
      <c r="O2389" s="197">
        <v>32</v>
      </c>
      <c r="P2389" s="210">
        <v>1</v>
      </c>
      <c r="Q2389" s="34">
        <f t="shared" si="6993"/>
        <v>126</v>
      </c>
      <c r="R2389" s="35">
        <f t="shared" si="6988"/>
        <v>1</v>
      </c>
      <c r="S2389" s="13">
        <f t="shared" ref="S2389" si="6999">R2391*1000+Q2391</f>
        <v>2489</v>
      </c>
      <c r="T2389" s="191"/>
      <c r="U2389" s="195" t="s">
        <v>126</v>
      </c>
      <c r="V2389" s="195">
        <f t="shared" ref="V2389" si="7000">Q2387</f>
        <v>129</v>
      </c>
      <c r="W2389" s="195">
        <f t="shared" ref="W2389" si="7001">Q2388</f>
        <v>130</v>
      </c>
      <c r="X2389" s="195">
        <f t="shared" ref="X2389" si="7002">Q2389</f>
        <v>126</v>
      </c>
      <c r="Y2389" s="195">
        <f t="shared" ref="Y2389" si="7003">Q2390</f>
        <v>104</v>
      </c>
    </row>
    <row r="2390" spans="1:25" x14ac:dyDescent="0.25">
      <c r="A2390" s="519"/>
      <c r="B2390" s="520"/>
      <c r="C2390" s="5"/>
      <c r="D2390" s="211">
        <v>81</v>
      </c>
      <c r="E2390" s="197">
        <v>45</v>
      </c>
      <c r="F2390" s="199">
        <v>0</v>
      </c>
      <c r="G2390" s="36">
        <f t="shared" si="6985"/>
        <v>126</v>
      </c>
      <c r="H2390" s="35">
        <f t="shared" si="6986"/>
        <v>1</v>
      </c>
      <c r="I2390" s="521">
        <f t="shared" ref="I2390" si="7004">IF(AND(I2389=S2389,I2389&gt;0.1),1,IF(I2389&gt;S2389,2,0))</f>
        <v>0</v>
      </c>
      <c r="J2390" s="2"/>
      <c r="K2390" s="519"/>
      <c r="L2390" s="520"/>
      <c r="M2390" s="5"/>
      <c r="N2390" s="211">
        <v>78</v>
      </c>
      <c r="O2390" s="212">
        <v>26</v>
      </c>
      <c r="P2390" s="199">
        <v>4</v>
      </c>
      <c r="Q2390" s="34">
        <f t="shared" si="6993"/>
        <v>104</v>
      </c>
      <c r="R2390" s="39">
        <f t="shared" si="6988"/>
        <v>0</v>
      </c>
      <c r="S2390" s="521">
        <f t="shared" ref="S2390" si="7005">IF(AND(S2389=I2389,S2389&gt;0.1),1,IF(S2389&gt;I2389,2,0))</f>
        <v>2</v>
      </c>
      <c r="T2390" s="191"/>
      <c r="U2390" s="195" t="s">
        <v>127</v>
      </c>
      <c r="V2390" s="195">
        <f t="shared" ref="V2390" si="7006">Q2392</f>
        <v>106</v>
      </c>
      <c r="W2390" s="195">
        <f t="shared" ref="W2390" si="7007">Q2393</f>
        <v>138</v>
      </c>
      <c r="X2390" s="195">
        <f t="shared" ref="X2390" si="7008">Q2394</f>
        <v>122</v>
      </c>
      <c r="Y2390" s="195">
        <f t="shared" ref="Y2390" si="7009">Q2395</f>
        <v>148</v>
      </c>
    </row>
    <row r="2391" spans="1:25" ht="16.5" thickBot="1" x14ac:dyDescent="0.3">
      <c r="A2391" s="529">
        <v>1</v>
      </c>
      <c r="B2391" s="530"/>
      <c r="C2391" s="26" t="s">
        <v>12</v>
      </c>
      <c r="D2391" s="122">
        <f t="shared" ref="D2391" si="7010">D2387+D2388+D2389+D2390</f>
        <v>318</v>
      </c>
      <c r="E2391" s="28">
        <f t="shared" ref="E2391:H2391" si="7011">SUM(E2387:E2390)</f>
        <v>162</v>
      </c>
      <c r="F2391" s="28">
        <f t="shared" si="7011"/>
        <v>2</v>
      </c>
      <c r="G2391" s="29">
        <f t="shared" si="7011"/>
        <v>480</v>
      </c>
      <c r="H2391" s="30">
        <f t="shared" si="7011"/>
        <v>2</v>
      </c>
      <c r="I2391" s="522">
        <f t="shared" ref="I2391" si="7012">IF(AND(G2391=N2391,G2391&gt;1),1,IF(G2391&gt;N2391,2,0))</f>
        <v>2</v>
      </c>
      <c r="J2391" s="2"/>
      <c r="K2391" s="529">
        <v>1</v>
      </c>
      <c r="L2391" s="530"/>
      <c r="M2391" s="26" t="s">
        <v>12</v>
      </c>
      <c r="N2391" s="31">
        <f t="shared" ref="N2391" si="7013">SUM(N2387:N2390)</f>
        <v>354</v>
      </c>
      <c r="O2391" s="31">
        <f t="shared" ref="O2391:R2391" si="7014">SUM(O2387:O2390)</f>
        <v>135</v>
      </c>
      <c r="P2391" s="31">
        <f t="shared" si="7014"/>
        <v>8</v>
      </c>
      <c r="Q2391" s="31">
        <f t="shared" si="7014"/>
        <v>489</v>
      </c>
      <c r="R2391" s="30">
        <f t="shared" si="7014"/>
        <v>2</v>
      </c>
      <c r="S2391" s="522">
        <f t="shared" ref="S2391" si="7015">IF(AND(Q2391=J2391,Q2391&gt;1),1,IF(Q2391&gt;J2391,2,0))</f>
        <v>2</v>
      </c>
      <c r="T2391" s="191"/>
    </row>
    <row r="2392" spans="1:25" x14ac:dyDescent="0.25">
      <c r="A2392" s="531" t="s">
        <v>248</v>
      </c>
      <c r="B2392" s="532"/>
      <c r="C2392" s="3"/>
      <c r="D2392" s="207">
        <v>87</v>
      </c>
      <c r="E2392" s="208">
        <v>36</v>
      </c>
      <c r="F2392" s="194">
        <v>1</v>
      </c>
      <c r="G2392" s="37">
        <f t="shared" ref="G2392" si="7016">SUM(D2392:E2392)</f>
        <v>123</v>
      </c>
      <c r="H2392" s="33">
        <f t="shared" ref="H2392:H2395" si="7017">IF(AND(G2392=Q2392,G2392&gt;1),0.5,IF(G2392&gt;Q2392,1,0))</f>
        <v>1</v>
      </c>
      <c r="I2392" s="8"/>
      <c r="J2392" s="2"/>
      <c r="K2392" s="531" t="s">
        <v>231</v>
      </c>
      <c r="L2392" s="532"/>
      <c r="M2392" s="3"/>
      <c r="N2392" s="207">
        <v>79</v>
      </c>
      <c r="O2392" s="208">
        <v>27</v>
      </c>
      <c r="P2392" s="194">
        <v>4</v>
      </c>
      <c r="Q2392" s="32">
        <f t="shared" ref="Q2392:Q2395" si="7018">N2392+O2392</f>
        <v>106</v>
      </c>
      <c r="R2392" s="33">
        <f t="shared" ref="R2392:R2395" si="7019">IF(AND(Q2392=G2392,Q2392&gt;1),0.5,IF(Q2392&gt;G2392,1,0))</f>
        <v>0</v>
      </c>
      <c r="S2392" s="8"/>
      <c r="T2392" s="191"/>
      <c r="U2392" s="200" t="s">
        <v>92</v>
      </c>
      <c r="V2392" s="201" t="s">
        <v>93</v>
      </c>
      <c r="W2392" s="200" t="s">
        <v>93</v>
      </c>
      <c r="X2392" s="201" t="s">
        <v>92</v>
      </c>
    </row>
    <row r="2393" spans="1:25" x14ac:dyDescent="0.25">
      <c r="A2393" s="533"/>
      <c r="B2393" s="534"/>
      <c r="C2393" s="4"/>
      <c r="D2393" s="210">
        <v>84</v>
      </c>
      <c r="E2393" s="197">
        <v>59</v>
      </c>
      <c r="F2393" s="210">
        <v>0</v>
      </c>
      <c r="G2393" s="34">
        <f t="shared" ref="G2393:G2395" si="7020">SUM(D2393:E2393)</f>
        <v>143</v>
      </c>
      <c r="H2393" s="35">
        <f t="shared" si="7017"/>
        <v>1</v>
      </c>
      <c r="I2393" s="8"/>
      <c r="J2393" s="2"/>
      <c r="K2393" s="533"/>
      <c r="L2393" s="534"/>
      <c r="M2393" s="4"/>
      <c r="N2393" s="210">
        <v>86</v>
      </c>
      <c r="O2393" s="197">
        <v>52</v>
      </c>
      <c r="P2393" s="210">
        <v>1</v>
      </c>
      <c r="Q2393" s="34">
        <f t="shared" si="7018"/>
        <v>138</v>
      </c>
      <c r="R2393" s="35">
        <f t="shared" si="7019"/>
        <v>0</v>
      </c>
      <c r="S2393" s="8"/>
      <c r="T2393" s="191"/>
      <c r="U2393" s="202">
        <f t="shared" ref="U2393" si="7021">I2398</f>
        <v>0</v>
      </c>
      <c r="V2393" s="203">
        <f t="shared" ref="V2393" si="7022">S2398</f>
        <v>6</v>
      </c>
      <c r="W2393" s="202">
        <f t="shared" ref="W2393" si="7023">S2398</f>
        <v>6</v>
      </c>
      <c r="X2393" s="203">
        <f t="shared" ref="X2393" si="7024">I2398</f>
        <v>0</v>
      </c>
    </row>
    <row r="2394" spans="1:25" ht="15.75" thickBot="1" x14ac:dyDescent="0.3">
      <c r="A2394" s="517" t="s">
        <v>205</v>
      </c>
      <c r="B2394" s="518"/>
      <c r="C2394" s="4"/>
      <c r="D2394" s="210">
        <v>77</v>
      </c>
      <c r="E2394" s="197">
        <v>36</v>
      </c>
      <c r="F2394" s="210">
        <v>0</v>
      </c>
      <c r="G2394" s="34">
        <f t="shared" si="7020"/>
        <v>113</v>
      </c>
      <c r="H2394" s="35">
        <f t="shared" si="7017"/>
        <v>0</v>
      </c>
      <c r="I2394" s="13">
        <f t="shared" ref="I2394" si="7025">H2396*1000+G2396</f>
        <v>2501</v>
      </c>
      <c r="J2394" s="2"/>
      <c r="K2394" s="517" t="s">
        <v>232</v>
      </c>
      <c r="L2394" s="518"/>
      <c r="M2394" s="4"/>
      <c r="N2394" s="210">
        <v>77</v>
      </c>
      <c r="O2394" s="197">
        <v>45</v>
      </c>
      <c r="P2394" s="210">
        <v>1</v>
      </c>
      <c r="Q2394" s="34">
        <f t="shared" si="7018"/>
        <v>122</v>
      </c>
      <c r="R2394" s="35">
        <f t="shared" si="7019"/>
        <v>1</v>
      </c>
      <c r="S2394" s="13">
        <f t="shared" ref="S2394" si="7026">R2396*1000+Q2396</f>
        <v>2514</v>
      </c>
      <c r="T2394" s="191"/>
      <c r="U2394" s="202">
        <f t="shared" ref="U2394" si="7027">H2398</f>
        <v>4</v>
      </c>
      <c r="V2394" s="203">
        <f t="shared" ref="V2394" si="7028">R2398</f>
        <v>4</v>
      </c>
      <c r="W2394" s="202">
        <f t="shared" ref="W2394" si="7029">R2398</f>
        <v>4</v>
      </c>
      <c r="X2394" s="203">
        <f t="shared" ref="X2394" si="7030">H2398</f>
        <v>4</v>
      </c>
    </row>
    <row r="2395" spans="1:25" x14ac:dyDescent="0.25">
      <c r="A2395" s="519"/>
      <c r="B2395" s="520"/>
      <c r="C2395" s="5"/>
      <c r="D2395" s="211">
        <v>77</v>
      </c>
      <c r="E2395" s="212">
        <v>45</v>
      </c>
      <c r="F2395" s="199">
        <v>1</v>
      </c>
      <c r="G2395" s="38">
        <f t="shared" si="7020"/>
        <v>122</v>
      </c>
      <c r="H2395" s="35">
        <f t="shared" si="7017"/>
        <v>0</v>
      </c>
      <c r="I2395" s="521">
        <f t="shared" ref="I2395" si="7031">IF(AND(I2394=S2394,I2394&gt;0.1),1,IF(I2394&gt;S2394,2,0))</f>
        <v>0</v>
      </c>
      <c r="J2395" s="2"/>
      <c r="K2395" s="519"/>
      <c r="L2395" s="520"/>
      <c r="M2395" s="5"/>
      <c r="N2395" s="211">
        <v>96</v>
      </c>
      <c r="O2395" s="212">
        <v>52</v>
      </c>
      <c r="P2395" s="199">
        <v>3</v>
      </c>
      <c r="Q2395" s="34">
        <f t="shared" si="7018"/>
        <v>148</v>
      </c>
      <c r="R2395" s="39">
        <f t="shared" si="7019"/>
        <v>1</v>
      </c>
      <c r="S2395" s="521">
        <f t="shared" ref="S2395" si="7032">IF(AND(S2394=I2394,S2394&gt;0.1),1,IF(S2394&gt;I2394,2,0))</f>
        <v>2</v>
      </c>
      <c r="T2395" s="191"/>
      <c r="U2395" s="204">
        <f t="shared" ref="U2395" si="7033">G2398</f>
        <v>981</v>
      </c>
      <c r="V2395" s="205">
        <f t="shared" ref="V2395" si="7034">Q2398</f>
        <v>1003</v>
      </c>
      <c r="W2395" s="204">
        <f t="shared" ref="W2395" si="7035">Q2398</f>
        <v>1003</v>
      </c>
      <c r="X2395" s="205">
        <f t="shared" ref="X2395" si="7036">G2398</f>
        <v>981</v>
      </c>
    </row>
    <row r="2396" spans="1:25" ht="16.5" thickBot="1" x14ac:dyDescent="0.3">
      <c r="A2396" s="529">
        <v>2</v>
      </c>
      <c r="B2396" s="530"/>
      <c r="C2396" s="26" t="s">
        <v>12</v>
      </c>
      <c r="D2396" s="31">
        <f t="shared" ref="D2396" si="7037">SUM(D2392:D2395)</f>
        <v>325</v>
      </c>
      <c r="E2396" s="31">
        <f t="shared" ref="E2396:H2396" si="7038">SUM(E2392:E2395)</f>
        <v>176</v>
      </c>
      <c r="F2396" s="31">
        <f t="shared" si="7038"/>
        <v>2</v>
      </c>
      <c r="G2396" s="31">
        <f t="shared" si="7038"/>
        <v>501</v>
      </c>
      <c r="H2396" s="30">
        <f t="shared" si="7038"/>
        <v>2</v>
      </c>
      <c r="I2396" s="522">
        <f t="shared" ref="I2396" si="7039">IF(AND(G2396=N2396,G2396&gt;1),1,IF(G2396&gt;N2396,2,0))</f>
        <v>2</v>
      </c>
      <c r="J2396" s="2"/>
      <c r="K2396" s="529">
        <v>2</v>
      </c>
      <c r="L2396" s="530"/>
      <c r="M2396" s="26" t="s">
        <v>12</v>
      </c>
      <c r="N2396" s="31">
        <f t="shared" ref="N2396" si="7040">SUM(N2392:N2395)</f>
        <v>338</v>
      </c>
      <c r="O2396" s="31">
        <f t="shared" ref="O2396:R2396" si="7041">SUM(O2392:O2395)</f>
        <v>176</v>
      </c>
      <c r="P2396" s="31">
        <f t="shared" si="7041"/>
        <v>9</v>
      </c>
      <c r="Q2396" s="40">
        <f t="shared" si="7041"/>
        <v>514</v>
      </c>
      <c r="R2396" s="30">
        <f t="shared" si="7041"/>
        <v>2</v>
      </c>
      <c r="S2396" s="522">
        <f t="shared" ref="S2396" si="7042">IF(AND(Q2396=X2396,Q2396&gt;1),1,IF(Q2396&gt;X2396,2,0))</f>
        <v>2</v>
      </c>
      <c r="T2396" s="191"/>
    </row>
    <row r="2397" spans="1:25" ht="15.75" thickBot="1" x14ac:dyDescent="0.3">
      <c r="A2397" s="7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191"/>
    </row>
    <row r="2398" spans="1:25" ht="21" thickBot="1" x14ac:dyDescent="0.3">
      <c r="A2398" s="17"/>
      <c r="B2398" s="18"/>
      <c r="C2398" s="19" t="s">
        <v>15</v>
      </c>
      <c r="D2398" s="20">
        <f t="shared" ref="D2398:H2398" si="7043">D2391+D2396</f>
        <v>643</v>
      </c>
      <c r="E2398" s="21">
        <f t="shared" si="7043"/>
        <v>338</v>
      </c>
      <c r="F2398" s="21">
        <f t="shared" si="7043"/>
        <v>4</v>
      </c>
      <c r="G2398" s="22">
        <f t="shared" si="7043"/>
        <v>981</v>
      </c>
      <c r="H2398" s="22">
        <f t="shared" si="7043"/>
        <v>4</v>
      </c>
      <c r="I2398" s="23">
        <f t="shared" ref="I2398" si="7044">I2390+I2395+J2398</f>
        <v>0</v>
      </c>
      <c r="J2398" s="206">
        <f t="shared" ref="J2398" si="7045">IF(AND(G2398=Q2398,G2398&gt;0.1),1,IF(G2398&gt;Q2398,2,0))</f>
        <v>0</v>
      </c>
      <c r="K2398" s="17"/>
      <c r="L2398" s="18"/>
      <c r="M2398" s="24" t="s">
        <v>15</v>
      </c>
      <c r="N2398" s="20">
        <f t="shared" ref="N2398:R2398" si="7046">N2391+N2396</f>
        <v>692</v>
      </c>
      <c r="O2398" s="21">
        <f t="shared" si="7046"/>
        <v>311</v>
      </c>
      <c r="P2398" s="21">
        <f t="shared" si="7046"/>
        <v>17</v>
      </c>
      <c r="Q2398" s="22">
        <f t="shared" si="7046"/>
        <v>1003</v>
      </c>
      <c r="R2398" s="22">
        <f t="shared" si="7046"/>
        <v>4</v>
      </c>
      <c r="S2398" s="25">
        <f t="shared" ref="S2398" si="7047">S2390+S2395+T2398</f>
        <v>6</v>
      </c>
      <c r="T2398" s="206">
        <f t="shared" ref="T2398" si="7048">IF(AND(Q2398=G2398,Q2398&gt;0.1),1,IF(Q2398&gt;G2398,2,0))</f>
        <v>2</v>
      </c>
    </row>
    <row r="2399" spans="1:25" ht="15.75" thickBot="1" x14ac:dyDescent="0.3">
      <c r="A2399" s="7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191"/>
    </row>
    <row r="2400" spans="1:25" ht="21" thickBot="1" x14ac:dyDescent="0.3">
      <c r="A2400" s="109" t="s">
        <v>19</v>
      </c>
      <c r="B2400" s="9" t="s">
        <v>16</v>
      </c>
      <c r="C2400" s="515"/>
      <c r="D2400" s="515"/>
      <c r="E2400" s="515"/>
      <c r="F2400" s="10"/>
      <c r="G2400" s="516" t="s">
        <v>17</v>
      </c>
      <c r="H2400" s="516"/>
      <c r="I2400" s="23">
        <f t="shared" ref="I2400" si="7049">IF(AND(I2398=S2398,I2398&gt;0.1),1,IF(I2398&gt;S2398,2,0))</f>
        <v>0</v>
      </c>
      <c r="J2400" s="12"/>
      <c r="K2400" s="14" t="s">
        <v>19</v>
      </c>
      <c r="L2400" s="9" t="s">
        <v>20</v>
      </c>
      <c r="M2400" s="515"/>
      <c r="N2400" s="515"/>
      <c r="O2400" s="515"/>
      <c r="P2400" s="10"/>
      <c r="Q2400" s="516" t="s">
        <v>17</v>
      </c>
      <c r="R2400" s="516"/>
      <c r="S2400" s="23">
        <f t="shared" ref="S2400" si="7050">IF(AND(S2398=I2398,S2398&gt;0.1),1,IF(S2398&gt;I2398,2,0))</f>
        <v>2</v>
      </c>
      <c r="T2400" s="191"/>
    </row>
    <row r="2402" spans="1:25" ht="15.75" thickBot="1" x14ac:dyDescent="0.3"/>
    <row r="2403" spans="1:25" ht="23.25" x14ac:dyDescent="0.35">
      <c r="A2403" s="6"/>
      <c r="B2403" s="523" t="s">
        <v>18</v>
      </c>
      <c r="C2403" s="523"/>
      <c r="D2403" s="524" t="s">
        <v>0</v>
      </c>
      <c r="E2403" s="524"/>
      <c r="F2403" s="524"/>
      <c r="G2403" s="524"/>
      <c r="H2403" s="524"/>
      <c r="I2403" s="524"/>
      <c r="J2403" s="94">
        <v>110</v>
      </c>
      <c r="K2403" s="190" t="s">
        <v>1</v>
      </c>
      <c r="L2403" s="525" t="s">
        <v>21</v>
      </c>
      <c r="M2403" s="525"/>
      <c r="N2403" s="525"/>
      <c r="O2403" s="526" t="s">
        <v>2</v>
      </c>
      <c r="P2403" s="526"/>
      <c r="Q2403" s="527">
        <v>43242</v>
      </c>
      <c r="R2403" s="528"/>
      <c r="S2403" s="528"/>
      <c r="T2403" s="191"/>
    </row>
    <row r="2404" spans="1:25" ht="24" thickBot="1" x14ac:dyDescent="0.3">
      <c r="A2404" s="7"/>
      <c r="B2404" s="16"/>
      <c r="C2404" s="16"/>
      <c r="D2404" s="15"/>
      <c r="E2404" s="15"/>
      <c r="F2404" s="15"/>
      <c r="G2404" s="15"/>
      <c r="H2404" s="15"/>
      <c r="I2404" s="15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191"/>
    </row>
    <row r="2405" spans="1:25" ht="18.75" thickBot="1" x14ac:dyDescent="0.3">
      <c r="A2405" s="1" t="s">
        <v>3</v>
      </c>
      <c r="B2405" s="535" t="s">
        <v>130</v>
      </c>
      <c r="C2405" s="535"/>
      <c r="D2405" s="535"/>
      <c r="E2405" s="535"/>
      <c r="F2405" s="535"/>
      <c r="G2405" s="535"/>
      <c r="H2405" s="535"/>
      <c r="I2405" s="536"/>
      <c r="J2405" s="537">
        <f t="shared" ref="J2405" si="7051">G2421-Q2421</f>
        <v>-55</v>
      </c>
      <c r="K2405" s="11" t="s">
        <v>4</v>
      </c>
      <c r="L2405" s="535" t="s">
        <v>113</v>
      </c>
      <c r="M2405" s="535"/>
      <c r="N2405" s="535"/>
      <c r="O2405" s="535"/>
      <c r="P2405" s="535"/>
      <c r="Q2405" s="535"/>
      <c r="R2405" s="535"/>
      <c r="S2405" s="536"/>
      <c r="T2405" s="191"/>
    </row>
    <row r="2406" spans="1:25" ht="15.75" thickBot="1" x14ac:dyDescent="0.3">
      <c r="A2406" s="7"/>
      <c r="B2406" s="2"/>
      <c r="C2406" s="2"/>
      <c r="D2406" s="2"/>
      <c r="E2406" s="2"/>
      <c r="F2406" s="2"/>
      <c r="G2406" s="2"/>
      <c r="H2406" s="2"/>
      <c r="I2406" s="2"/>
      <c r="J2406" s="538"/>
      <c r="K2406" s="2"/>
      <c r="L2406" s="2"/>
      <c r="M2406" s="2"/>
      <c r="N2406" s="2"/>
      <c r="O2406" s="2"/>
      <c r="P2406" s="2"/>
      <c r="Q2406" s="2"/>
      <c r="R2406" s="2"/>
      <c r="S2406" s="2"/>
      <c r="T2406" s="191"/>
    </row>
    <row r="2407" spans="1:25" x14ac:dyDescent="0.25">
      <c r="A2407" s="540" t="s">
        <v>5</v>
      </c>
      <c r="B2407" s="541"/>
      <c r="C2407" s="542" t="s">
        <v>6</v>
      </c>
      <c r="D2407" s="544" t="s">
        <v>7</v>
      </c>
      <c r="E2407" s="545"/>
      <c r="F2407" s="545"/>
      <c r="G2407" s="546"/>
      <c r="H2407" s="544" t="s">
        <v>8</v>
      </c>
      <c r="I2407" s="546"/>
      <c r="J2407" s="538"/>
      <c r="K2407" s="540" t="s">
        <v>5</v>
      </c>
      <c r="L2407" s="541"/>
      <c r="M2407" s="542" t="s">
        <v>6</v>
      </c>
      <c r="N2407" s="544" t="s">
        <v>7</v>
      </c>
      <c r="O2407" s="545"/>
      <c r="P2407" s="545"/>
      <c r="Q2407" s="546"/>
      <c r="R2407" s="544" t="s">
        <v>8</v>
      </c>
      <c r="S2407" s="546"/>
      <c r="T2407" s="191"/>
    </row>
    <row r="2408" spans="1:25" ht="15.75" thickBot="1" x14ac:dyDescent="0.3">
      <c r="A2408" s="547"/>
      <c r="B2408" s="548"/>
      <c r="C2408" s="543"/>
      <c r="D2408" s="110" t="s">
        <v>9</v>
      </c>
      <c r="E2408" s="111" t="s">
        <v>10</v>
      </c>
      <c r="F2408" s="111" t="s">
        <v>11</v>
      </c>
      <c r="G2408" s="112" t="s">
        <v>12</v>
      </c>
      <c r="H2408" s="113" t="s">
        <v>13</v>
      </c>
      <c r="I2408" s="114" t="s">
        <v>14</v>
      </c>
      <c r="J2408" s="539"/>
      <c r="K2408" s="547"/>
      <c r="L2408" s="548"/>
      <c r="M2408" s="543"/>
      <c r="N2408" s="110" t="s">
        <v>9</v>
      </c>
      <c r="O2408" s="111" t="s">
        <v>10</v>
      </c>
      <c r="P2408" s="111" t="s">
        <v>11</v>
      </c>
      <c r="Q2408" s="112" t="s">
        <v>12</v>
      </c>
      <c r="R2408" s="113" t="s">
        <v>13</v>
      </c>
      <c r="S2408" s="114" t="s">
        <v>14</v>
      </c>
      <c r="T2408" s="191"/>
    </row>
    <row r="2409" spans="1:25" ht="15.75" thickBot="1" x14ac:dyDescent="0.3">
      <c r="A2409" s="7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191"/>
    </row>
    <row r="2410" spans="1:25" x14ac:dyDescent="0.25">
      <c r="A2410" s="555" t="s">
        <v>236</v>
      </c>
      <c r="B2410" s="556"/>
      <c r="C2410" s="3">
        <v>1</v>
      </c>
      <c r="D2410" s="213">
        <v>82</v>
      </c>
      <c r="E2410" s="214">
        <v>36</v>
      </c>
      <c r="F2410" s="214">
        <v>4</v>
      </c>
      <c r="G2410" s="32">
        <f t="shared" ref="G2410:G2413" si="7052">D2410+E2410</f>
        <v>118</v>
      </c>
      <c r="H2410" s="33">
        <f t="shared" ref="H2410:H2413" si="7053">IF(AND(G2410=Q2410,G2410&gt;1),0.5,IF(G2410&gt;Q2410,1,0))</f>
        <v>0</v>
      </c>
      <c r="I2410" s="8"/>
      <c r="J2410" s="2"/>
      <c r="K2410" s="555" t="s">
        <v>240</v>
      </c>
      <c r="L2410" s="556"/>
      <c r="M2410" s="3">
        <v>1</v>
      </c>
      <c r="N2410" s="213">
        <v>90</v>
      </c>
      <c r="O2410" s="214">
        <v>42</v>
      </c>
      <c r="P2410" s="214">
        <v>0</v>
      </c>
      <c r="Q2410" s="32">
        <f t="shared" ref="Q2410" si="7054">SUM(N2410:O2410)</f>
        <v>132</v>
      </c>
      <c r="R2410" s="33">
        <f t="shared" ref="R2410:R2413" si="7055">IF(AND(Q2410=G2410,Q2410&gt;1),0.5,IF(Q2410&gt;G2410,1,0))</f>
        <v>1</v>
      </c>
      <c r="S2410" s="8"/>
      <c r="U2410" s="195" t="s">
        <v>124</v>
      </c>
      <c r="V2410" s="195">
        <f t="shared" ref="V2410" si="7056">G2410</f>
        <v>118</v>
      </c>
      <c r="W2410" s="195">
        <f t="shared" ref="W2410" si="7057">G2411</f>
        <v>116</v>
      </c>
      <c r="X2410" s="195">
        <f t="shared" ref="X2410" si="7058">G2412</f>
        <v>95</v>
      </c>
      <c r="Y2410" s="195">
        <f t="shared" ref="Y2410" si="7059">G2413</f>
        <v>106</v>
      </c>
    </row>
    <row r="2411" spans="1:25" x14ac:dyDescent="0.25">
      <c r="A2411" s="557"/>
      <c r="B2411" s="558"/>
      <c r="C2411" s="4">
        <v>2</v>
      </c>
      <c r="D2411" s="215">
        <v>91</v>
      </c>
      <c r="E2411" s="216">
        <v>25</v>
      </c>
      <c r="F2411" s="216">
        <v>7</v>
      </c>
      <c r="G2411" s="34">
        <f t="shared" si="7052"/>
        <v>116</v>
      </c>
      <c r="H2411" s="35">
        <f t="shared" si="7053"/>
        <v>1</v>
      </c>
      <c r="I2411" s="8"/>
      <c r="J2411" s="2"/>
      <c r="K2411" s="557"/>
      <c r="L2411" s="558"/>
      <c r="M2411" s="4">
        <v>2</v>
      </c>
      <c r="N2411" s="215">
        <v>82</v>
      </c>
      <c r="O2411" s="216">
        <v>25</v>
      </c>
      <c r="P2411" s="216">
        <v>4</v>
      </c>
      <c r="Q2411" s="34">
        <f t="shared" ref="Q2411:Q2413" si="7060">SUM(N2411:O2411)</f>
        <v>107</v>
      </c>
      <c r="R2411" s="35">
        <f t="shared" si="7055"/>
        <v>0</v>
      </c>
      <c r="S2411" s="8"/>
      <c r="U2411" s="195" t="s">
        <v>125</v>
      </c>
      <c r="V2411" s="195">
        <f t="shared" ref="V2411" si="7061">G2415</f>
        <v>118</v>
      </c>
      <c r="W2411" s="195">
        <f t="shared" ref="W2411" si="7062">G2416</f>
        <v>108</v>
      </c>
      <c r="X2411" s="195">
        <f t="shared" ref="X2411" si="7063">G2417</f>
        <v>127</v>
      </c>
      <c r="Y2411" s="195">
        <f t="shared" ref="Y2411" si="7064">G2418</f>
        <v>127</v>
      </c>
    </row>
    <row r="2412" spans="1:25" ht="15.75" thickBot="1" x14ac:dyDescent="0.3">
      <c r="A2412" s="549" t="s">
        <v>190</v>
      </c>
      <c r="B2412" s="550"/>
      <c r="C2412" s="4">
        <v>3</v>
      </c>
      <c r="D2412" s="215">
        <v>70</v>
      </c>
      <c r="E2412" s="216">
        <v>25</v>
      </c>
      <c r="F2412" s="216">
        <v>7</v>
      </c>
      <c r="G2412" s="34">
        <f t="shared" si="7052"/>
        <v>95</v>
      </c>
      <c r="H2412" s="35">
        <f t="shared" si="7053"/>
        <v>0</v>
      </c>
      <c r="I2412" s="13">
        <f t="shared" ref="I2412" si="7065">H2414*1000+G2414</f>
        <v>1435</v>
      </c>
      <c r="J2412" s="2"/>
      <c r="K2412" s="549" t="s">
        <v>241</v>
      </c>
      <c r="L2412" s="550"/>
      <c r="M2412" s="4">
        <v>3</v>
      </c>
      <c r="N2412" s="215">
        <v>87</v>
      </c>
      <c r="O2412" s="216">
        <v>40</v>
      </c>
      <c r="P2412" s="216">
        <v>2</v>
      </c>
      <c r="Q2412" s="34">
        <f t="shared" si="7060"/>
        <v>127</v>
      </c>
      <c r="R2412" s="35">
        <f t="shared" si="7055"/>
        <v>1</v>
      </c>
      <c r="S2412" s="13">
        <f t="shared" ref="S2412" si="7066">R2414*1000+Q2414</f>
        <v>3493</v>
      </c>
      <c r="T2412" s="191"/>
      <c r="U2412" s="195" t="s">
        <v>126</v>
      </c>
      <c r="V2412" s="195">
        <f t="shared" ref="V2412" si="7067">Q2410</f>
        <v>132</v>
      </c>
      <c r="W2412" s="195">
        <f t="shared" ref="W2412" si="7068">Q2411</f>
        <v>107</v>
      </c>
      <c r="X2412" s="195">
        <f t="shared" ref="X2412" si="7069">Q2412</f>
        <v>127</v>
      </c>
      <c r="Y2412" s="195">
        <f t="shared" ref="Y2412" si="7070">Q2413</f>
        <v>127</v>
      </c>
    </row>
    <row r="2413" spans="1:25" x14ac:dyDescent="0.25">
      <c r="A2413" s="551"/>
      <c r="B2413" s="552"/>
      <c r="C2413" s="5">
        <v>4</v>
      </c>
      <c r="D2413" s="217">
        <v>80</v>
      </c>
      <c r="E2413" s="218">
        <v>26</v>
      </c>
      <c r="F2413" s="218">
        <v>5</v>
      </c>
      <c r="G2413" s="36">
        <f t="shared" si="7052"/>
        <v>106</v>
      </c>
      <c r="H2413" s="35">
        <f t="shared" si="7053"/>
        <v>0</v>
      </c>
      <c r="I2413" s="521">
        <f t="shared" ref="I2413" si="7071">IF(AND(I2412=S2412,I2412&gt;0.1),1,IF(I2412&gt;S2412,2,0))</f>
        <v>0</v>
      </c>
      <c r="J2413" s="2"/>
      <c r="K2413" s="551"/>
      <c r="L2413" s="552"/>
      <c r="M2413" s="5">
        <v>4</v>
      </c>
      <c r="N2413" s="217">
        <v>85</v>
      </c>
      <c r="O2413" s="218">
        <v>42</v>
      </c>
      <c r="P2413" s="218">
        <v>2</v>
      </c>
      <c r="Q2413" s="34">
        <f t="shared" si="7060"/>
        <v>127</v>
      </c>
      <c r="R2413" s="39">
        <f t="shared" si="7055"/>
        <v>1</v>
      </c>
      <c r="S2413" s="521">
        <f t="shared" ref="S2413" si="7072">IF(AND(S2412=I2412,S2412&gt;0.1),1,IF(S2412&gt;I2412,2,0))</f>
        <v>2</v>
      </c>
      <c r="T2413" s="191"/>
      <c r="U2413" s="195" t="s">
        <v>127</v>
      </c>
      <c r="V2413" s="195">
        <f t="shared" ref="V2413" si="7073">Q2415</f>
        <v>126</v>
      </c>
      <c r="W2413" s="195">
        <f t="shared" ref="W2413" si="7074">Q2416</f>
        <v>114</v>
      </c>
      <c r="X2413" s="195">
        <f t="shared" ref="X2413" si="7075">Q2417</f>
        <v>117</v>
      </c>
      <c r="Y2413" s="195">
        <f t="shared" ref="Y2413" si="7076">Q2418</f>
        <v>120</v>
      </c>
    </row>
    <row r="2414" spans="1:25" ht="16.5" thickBot="1" x14ac:dyDescent="0.3">
      <c r="A2414" s="529">
        <v>1</v>
      </c>
      <c r="B2414" s="530"/>
      <c r="C2414" s="26" t="s">
        <v>12</v>
      </c>
      <c r="D2414" s="27">
        <f t="shared" ref="D2414" si="7077">D2410+D2411+D2412+D2413</f>
        <v>323</v>
      </c>
      <c r="E2414" s="28">
        <f t="shared" ref="E2414:H2414" si="7078">SUM(E2410:E2413)</f>
        <v>112</v>
      </c>
      <c r="F2414" s="28">
        <f t="shared" si="7078"/>
        <v>23</v>
      </c>
      <c r="G2414" s="29">
        <f t="shared" si="7078"/>
        <v>435</v>
      </c>
      <c r="H2414" s="30">
        <f t="shared" si="7078"/>
        <v>1</v>
      </c>
      <c r="I2414" s="522">
        <f t="shared" ref="I2414" si="7079">IF(AND(G2414=N2414,G2414&gt;1),1,IF(G2414&gt;N2414,2,0))</f>
        <v>2</v>
      </c>
      <c r="J2414" s="2"/>
      <c r="K2414" s="529">
        <v>1</v>
      </c>
      <c r="L2414" s="530"/>
      <c r="M2414" s="26" t="s">
        <v>12</v>
      </c>
      <c r="N2414" s="31">
        <f t="shared" ref="N2414" si="7080">SUM(N2410:N2413)</f>
        <v>344</v>
      </c>
      <c r="O2414" s="31">
        <f t="shared" ref="O2414:R2414" si="7081">SUM(O2410:O2413)</f>
        <v>149</v>
      </c>
      <c r="P2414" s="31">
        <f t="shared" si="7081"/>
        <v>8</v>
      </c>
      <c r="Q2414" s="31">
        <f t="shared" si="7081"/>
        <v>493</v>
      </c>
      <c r="R2414" s="30">
        <f t="shared" si="7081"/>
        <v>3</v>
      </c>
      <c r="S2414" s="522">
        <f t="shared" ref="S2414" si="7082">IF(AND(Q2414=J2414,Q2414&gt;1),1,IF(Q2414&gt;J2414,2,0))</f>
        <v>2</v>
      </c>
      <c r="T2414" s="191"/>
    </row>
    <row r="2415" spans="1:25" x14ac:dyDescent="0.25">
      <c r="A2415" s="555" t="s">
        <v>256</v>
      </c>
      <c r="B2415" s="556"/>
      <c r="C2415" s="3">
        <v>1</v>
      </c>
      <c r="D2415" s="213">
        <v>82</v>
      </c>
      <c r="E2415" s="214">
        <v>36</v>
      </c>
      <c r="F2415" s="214">
        <v>2</v>
      </c>
      <c r="G2415" s="37">
        <f t="shared" ref="G2415" si="7083">SUM(D2415:E2415)</f>
        <v>118</v>
      </c>
      <c r="H2415" s="33">
        <f t="shared" ref="H2415:H2418" si="7084">IF(AND(G2415=Q2415,G2415&gt;1),0.5,IF(G2415&gt;Q2415,1,0))</f>
        <v>0</v>
      </c>
      <c r="I2415" s="8"/>
      <c r="J2415" s="2"/>
      <c r="K2415" s="555" t="s">
        <v>242</v>
      </c>
      <c r="L2415" s="556"/>
      <c r="M2415" s="3">
        <v>1</v>
      </c>
      <c r="N2415" s="213">
        <v>93</v>
      </c>
      <c r="O2415" s="214">
        <v>33</v>
      </c>
      <c r="P2415" s="214">
        <v>4</v>
      </c>
      <c r="Q2415" s="32">
        <f t="shared" ref="Q2415:Q2418" si="7085">N2415+O2415</f>
        <v>126</v>
      </c>
      <c r="R2415" s="33">
        <f t="shared" ref="R2415:R2418" si="7086">IF(AND(Q2415=G2415,Q2415&gt;1),0.5,IF(Q2415&gt;G2415,1,0))</f>
        <v>1</v>
      </c>
      <c r="S2415" s="8"/>
      <c r="T2415" s="191"/>
      <c r="U2415" s="200" t="s">
        <v>92</v>
      </c>
      <c r="V2415" s="201" t="s">
        <v>93</v>
      </c>
      <c r="W2415" s="200" t="s">
        <v>93</v>
      </c>
      <c r="X2415" s="201" t="s">
        <v>92</v>
      </c>
    </row>
    <row r="2416" spans="1:25" x14ac:dyDescent="0.25">
      <c r="A2416" s="557"/>
      <c r="B2416" s="558"/>
      <c r="C2416" s="4">
        <v>2</v>
      </c>
      <c r="D2416" s="215">
        <v>82</v>
      </c>
      <c r="E2416" s="216">
        <v>26</v>
      </c>
      <c r="F2416" s="216">
        <v>7</v>
      </c>
      <c r="G2416" s="34">
        <f t="shared" ref="G2416:G2418" si="7087">SUM(D2416:E2416)</f>
        <v>108</v>
      </c>
      <c r="H2416" s="35">
        <f t="shared" si="7084"/>
        <v>0</v>
      </c>
      <c r="I2416" s="8"/>
      <c r="J2416" s="2"/>
      <c r="K2416" s="557"/>
      <c r="L2416" s="558"/>
      <c r="M2416" s="4">
        <v>2</v>
      </c>
      <c r="N2416" s="215">
        <v>79</v>
      </c>
      <c r="O2416" s="216">
        <v>35</v>
      </c>
      <c r="P2416" s="216">
        <v>2</v>
      </c>
      <c r="Q2416" s="34">
        <f t="shared" si="7085"/>
        <v>114</v>
      </c>
      <c r="R2416" s="35">
        <f t="shared" si="7086"/>
        <v>1</v>
      </c>
      <c r="S2416" s="8"/>
      <c r="T2416" s="191"/>
      <c r="U2416" s="202">
        <f t="shared" ref="U2416" si="7088">I2421</f>
        <v>2</v>
      </c>
      <c r="V2416" s="203">
        <f t="shared" ref="V2416" si="7089">S2421</f>
        <v>4</v>
      </c>
      <c r="W2416" s="202">
        <f t="shared" ref="W2416" si="7090">S2421</f>
        <v>4</v>
      </c>
      <c r="X2416" s="203">
        <f t="shared" ref="X2416" si="7091">I2421</f>
        <v>2</v>
      </c>
    </row>
    <row r="2417" spans="1:25" ht="15.75" thickBot="1" x14ac:dyDescent="0.3">
      <c r="A2417" s="549" t="s">
        <v>235</v>
      </c>
      <c r="B2417" s="550"/>
      <c r="C2417" s="4">
        <v>3</v>
      </c>
      <c r="D2417" s="215">
        <v>91</v>
      </c>
      <c r="E2417" s="216">
        <v>36</v>
      </c>
      <c r="F2417" s="216">
        <v>1</v>
      </c>
      <c r="G2417" s="34">
        <f t="shared" si="7087"/>
        <v>127</v>
      </c>
      <c r="H2417" s="35">
        <f t="shared" si="7084"/>
        <v>1</v>
      </c>
      <c r="I2417" s="13">
        <f t="shared" ref="I2417" si="7092">H2419*1000+G2419</f>
        <v>2480</v>
      </c>
      <c r="J2417" s="2"/>
      <c r="K2417" s="549" t="s">
        <v>243</v>
      </c>
      <c r="L2417" s="550"/>
      <c r="M2417" s="4">
        <v>3</v>
      </c>
      <c r="N2417" s="215">
        <v>77</v>
      </c>
      <c r="O2417" s="216">
        <v>40</v>
      </c>
      <c r="P2417" s="216">
        <v>1</v>
      </c>
      <c r="Q2417" s="34">
        <f t="shared" si="7085"/>
        <v>117</v>
      </c>
      <c r="R2417" s="35">
        <f t="shared" si="7086"/>
        <v>0</v>
      </c>
      <c r="S2417" s="13">
        <f t="shared" ref="S2417" si="7093">R2419*1000+Q2419</f>
        <v>2477</v>
      </c>
      <c r="T2417" s="191"/>
      <c r="U2417" s="202">
        <f t="shared" ref="U2417" si="7094">H2421</f>
        <v>3</v>
      </c>
      <c r="V2417" s="203">
        <f t="shared" ref="V2417" si="7095">R2421</f>
        <v>5</v>
      </c>
      <c r="W2417" s="202">
        <f t="shared" ref="W2417" si="7096">R2421</f>
        <v>5</v>
      </c>
      <c r="X2417" s="203">
        <f t="shared" ref="X2417" si="7097">H2421</f>
        <v>3</v>
      </c>
    </row>
    <row r="2418" spans="1:25" x14ac:dyDescent="0.25">
      <c r="A2418" s="551"/>
      <c r="B2418" s="552"/>
      <c r="C2418" s="5">
        <v>4</v>
      </c>
      <c r="D2418" s="217">
        <v>93</v>
      </c>
      <c r="E2418" s="218">
        <v>34</v>
      </c>
      <c r="F2418" s="218">
        <v>3</v>
      </c>
      <c r="G2418" s="38">
        <f t="shared" si="7087"/>
        <v>127</v>
      </c>
      <c r="H2418" s="35">
        <f t="shared" si="7084"/>
        <v>1</v>
      </c>
      <c r="I2418" s="521">
        <f t="shared" ref="I2418" si="7098">IF(AND(I2417=S2417,I2417&gt;0.1),1,IF(I2417&gt;S2417,2,0))</f>
        <v>2</v>
      </c>
      <c r="J2418" s="2"/>
      <c r="K2418" s="551"/>
      <c r="L2418" s="552"/>
      <c r="M2418" s="5">
        <v>4</v>
      </c>
      <c r="N2418" s="217">
        <v>85</v>
      </c>
      <c r="O2418" s="218">
        <v>35</v>
      </c>
      <c r="P2418" s="218">
        <v>5</v>
      </c>
      <c r="Q2418" s="34">
        <f t="shared" si="7085"/>
        <v>120</v>
      </c>
      <c r="R2418" s="39">
        <f t="shared" si="7086"/>
        <v>0</v>
      </c>
      <c r="S2418" s="521">
        <f t="shared" ref="S2418" si="7099">IF(AND(S2417=I2417,S2417&gt;0.1),1,IF(S2417&gt;I2417,2,0))</f>
        <v>0</v>
      </c>
      <c r="T2418" s="191"/>
      <c r="U2418" s="204">
        <f t="shared" ref="U2418" si="7100">G2421</f>
        <v>915</v>
      </c>
      <c r="V2418" s="205">
        <f t="shared" ref="V2418" si="7101">Q2421</f>
        <v>970</v>
      </c>
      <c r="W2418" s="204">
        <f t="shared" ref="W2418" si="7102">Q2421</f>
        <v>970</v>
      </c>
      <c r="X2418" s="205">
        <f t="shared" ref="X2418" si="7103">G2421</f>
        <v>915</v>
      </c>
    </row>
    <row r="2419" spans="1:25" ht="16.5" thickBot="1" x14ac:dyDescent="0.3">
      <c r="A2419" s="529">
        <v>2</v>
      </c>
      <c r="B2419" s="530"/>
      <c r="C2419" s="26" t="s">
        <v>12</v>
      </c>
      <c r="D2419" s="31">
        <f t="shared" ref="D2419" si="7104">SUM(D2415:D2418)</f>
        <v>348</v>
      </c>
      <c r="E2419" s="31">
        <f t="shared" ref="E2419:H2419" si="7105">SUM(E2415:E2418)</f>
        <v>132</v>
      </c>
      <c r="F2419" s="31">
        <f t="shared" si="7105"/>
        <v>13</v>
      </c>
      <c r="G2419" s="31">
        <f t="shared" si="7105"/>
        <v>480</v>
      </c>
      <c r="H2419" s="30">
        <f t="shared" si="7105"/>
        <v>2</v>
      </c>
      <c r="I2419" s="522">
        <f t="shared" ref="I2419" si="7106">IF(AND(G2419=N2419,G2419&gt;1),1,IF(G2419&gt;N2419,2,0))</f>
        <v>2</v>
      </c>
      <c r="J2419" s="2"/>
      <c r="K2419" s="529">
        <v>2</v>
      </c>
      <c r="L2419" s="530"/>
      <c r="M2419" s="26" t="s">
        <v>12</v>
      </c>
      <c r="N2419" s="31">
        <f t="shared" ref="N2419" si="7107">SUM(N2415:N2418)</f>
        <v>334</v>
      </c>
      <c r="O2419" s="31">
        <f t="shared" ref="O2419:R2419" si="7108">SUM(O2415:O2418)</f>
        <v>143</v>
      </c>
      <c r="P2419" s="31">
        <f t="shared" si="7108"/>
        <v>12</v>
      </c>
      <c r="Q2419" s="40">
        <f t="shared" si="7108"/>
        <v>477</v>
      </c>
      <c r="R2419" s="30">
        <f t="shared" si="7108"/>
        <v>2</v>
      </c>
      <c r="S2419" s="522">
        <f t="shared" ref="S2419" si="7109">IF(AND(Q2419=X2419,Q2419&gt;1),1,IF(Q2419&gt;X2419,2,0))</f>
        <v>2</v>
      </c>
      <c r="T2419" s="191"/>
    </row>
    <row r="2420" spans="1:25" ht="15.75" thickBot="1" x14ac:dyDescent="0.3">
      <c r="A2420" s="7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191"/>
    </row>
    <row r="2421" spans="1:25" ht="21" thickBot="1" x14ac:dyDescent="0.3">
      <c r="A2421" s="17"/>
      <c r="B2421" s="18"/>
      <c r="C2421" s="19" t="s">
        <v>15</v>
      </c>
      <c r="D2421" s="20">
        <f t="shared" ref="D2421:H2421" si="7110">D2414+D2419</f>
        <v>671</v>
      </c>
      <c r="E2421" s="21">
        <f t="shared" si="7110"/>
        <v>244</v>
      </c>
      <c r="F2421" s="21">
        <f t="shared" si="7110"/>
        <v>36</v>
      </c>
      <c r="G2421" s="22">
        <f t="shared" si="7110"/>
        <v>915</v>
      </c>
      <c r="H2421" s="22">
        <f t="shared" si="7110"/>
        <v>3</v>
      </c>
      <c r="I2421" s="23">
        <f t="shared" ref="I2421" si="7111">I2413+I2418+J2421</f>
        <v>2</v>
      </c>
      <c r="J2421" s="206">
        <f t="shared" ref="J2421" si="7112">IF(AND(G2421=Q2421,G2421&gt;0.1),1,IF(G2421&gt;Q2421,2,0))</f>
        <v>0</v>
      </c>
      <c r="K2421" s="17"/>
      <c r="L2421" s="18"/>
      <c r="M2421" s="24" t="s">
        <v>15</v>
      </c>
      <c r="N2421" s="20">
        <f t="shared" ref="N2421:R2421" si="7113">N2414+N2419</f>
        <v>678</v>
      </c>
      <c r="O2421" s="21">
        <f t="shared" si="7113"/>
        <v>292</v>
      </c>
      <c r="P2421" s="21">
        <f t="shared" si="7113"/>
        <v>20</v>
      </c>
      <c r="Q2421" s="22">
        <f t="shared" si="7113"/>
        <v>970</v>
      </c>
      <c r="R2421" s="22">
        <f t="shared" si="7113"/>
        <v>5</v>
      </c>
      <c r="S2421" s="25">
        <f t="shared" ref="S2421" si="7114">S2413+S2418+T2421</f>
        <v>4</v>
      </c>
      <c r="T2421" s="206">
        <f t="shared" ref="T2421" si="7115">IF(AND(Q2421=G2421,Q2421&gt;0.1),1,IF(Q2421&gt;G2421,2,0))</f>
        <v>2</v>
      </c>
    </row>
    <row r="2422" spans="1:25" ht="15.75" thickBot="1" x14ac:dyDescent="0.3">
      <c r="A2422" s="7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191"/>
    </row>
    <row r="2423" spans="1:25" ht="21" thickBot="1" x14ac:dyDescent="0.3">
      <c r="A2423" s="109" t="s">
        <v>19</v>
      </c>
      <c r="B2423" s="9" t="s">
        <v>16</v>
      </c>
      <c r="C2423" s="515"/>
      <c r="D2423" s="515"/>
      <c r="E2423" s="515"/>
      <c r="F2423" s="10"/>
      <c r="G2423" s="516" t="s">
        <v>17</v>
      </c>
      <c r="H2423" s="516"/>
      <c r="I2423" s="23">
        <f t="shared" ref="I2423" si="7116">IF(AND(I2421=S2421,I2421&gt;0.1),1,IF(I2421&gt;S2421,2,0))</f>
        <v>0</v>
      </c>
      <c r="J2423" s="12"/>
      <c r="K2423" s="14" t="s">
        <v>19</v>
      </c>
      <c r="L2423" s="9" t="s">
        <v>20</v>
      </c>
      <c r="M2423" s="515"/>
      <c r="N2423" s="515"/>
      <c r="O2423" s="515"/>
      <c r="P2423" s="10"/>
      <c r="Q2423" s="516" t="s">
        <v>17</v>
      </c>
      <c r="R2423" s="516"/>
      <c r="S2423" s="23">
        <f t="shared" ref="S2423" si="7117">IF(AND(S2421=I2421,S2421&gt;0.1),1,IF(S2421&gt;I2421,2,0))</f>
        <v>2</v>
      </c>
      <c r="T2423" s="191"/>
    </row>
    <row r="2424" spans="1:25" ht="23.25" x14ac:dyDescent="0.35">
      <c r="A2424" s="6"/>
      <c r="B2424" s="523" t="s">
        <v>18</v>
      </c>
      <c r="C2424" s="523"/>
      <c r="D2424" s="524" t="s">
        <v>0</v>
      </c>
      <c r="E2424" s="524"/>
      <c r="F2424" s="524"/>
      <c r="G2424" s="524"/>
      <c r="H2424" s="524"/>
      <c r="I2424" s="524"/>
      <c r="J2424" s="94">
        <v>111</v>
      </c>
      <c r="K2424" s="190" t="s">
        <v>1</v>
      </c>
      <c r="L2424" s="525" t="s">
        <v>21</v>
      </c>
      <c r="M2424" s="525"/>
      <c r="N2424" s="525"/>
      <c r="O2424" s="526" t="s">
        <v>2</v>
      </c>
      <c r="P2424" s="526"/>
      <c r="Q2424" s="527">
        <v>43265</v>
      </c>
      <c r="R2424" s="528"/>
      <c r="S2424" s="528"/>
      <c r="T2424" s="191"/>
    </row>
    <row r="2425" spans="1:25" ht="24" thickBot="1" x14ac:dyDescent="0.3">
      <c r="A2425" s="7"/>
      <c r="B2425" s="16"/>
      <c r="C2425" s="16"/>
      <c r="D2425" s="15"/>
      <c r="E2425" s="15"/>
      <c r="F2425" s="15"/>
      <c r="G2425" s="15"/>
      <c r="H2425" s="15"/>
      <c r="I2425" s="15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191"/>
    </row>
    <row r="2426" spans="1:25" ht="18.75" thickBot="1" x14ac:dyDescent="0.3">
      <c r="A2426" s="1" t="s">
        <v>3</v>
      </c>
      <c r="B2426" s="535" t="s">
        <v>147</v>
      </c>
      <c r="C2426" s="535"/>
      <c r="D2426" s="535"/>
      <c r="E2426" s="535"/>
      <c r="F2426" s="535"/>
      <c r="G2426" s="535"/>
      <c r="H2426" s="535"/>
      <c r="I2426" s="536"/>
      <c r="J2426" s="537">
        <f t="shared" ref="J2426" si="7118">G2442-Q2442</f>
        <v>71</v>
      </c>
      <c r="K2426" s="11" t="s">
        <v>4</v>
      </c>
      <c r="L2426" s="535" t="s">
        <v>149</v>
      </c>
      <c r="M2426" s="535"/>
      <c r="N2426" s="535"/>
      <c r="O2426" s="535"/>
      <c r="P2426" s="535"/>
      <c r="Q2426" s="535"/>
      <c r="R2426" s="535"/>
      <c r="S2426" s="536"/>
      <c r="T2426" s="191"/>
    </row>
    <row r="2427" spans="1:25" ht="15.75" thickBot="1" x14ac:dyDescent="0.3">
      <c r="A2427" s="7"/>
      <c r="B2427" s="2"/>
      <c r="C2427" s="2"/>
      <c r="D2427" s="2"/>
      <c r="E2427" s="2"/>
      <c r="F2427" s="2"/>
      <c r="G2427" s="2"/>
      <c r="H2427" s="2"/>
      <c r="I2427" s="2"/>
      <c r="J2427" s="538"/>
      <c r="K2427" s="2"/>
      <c r="L2427" s="2"/>
      <c r="M2427" s="2"/>
      <c r="N2427" s="2"/>
      <c r="O2427" s="2"/>
      <c r="P2427" s="2"/>
      <c r="Q2427" s="2"/>
      <c r="R2427" s="2"/>
      <c r="S2427" s="2"/>
      <c r="T2427" s="191"/>
    </row>
    <row r="2428" spans="1:25" x14ac:dyDescent="0.25">
      <c r="A2428" s="540" t="s">
        <v>5</v>
      </c>
      <c r="B2428" s="541"/>
      <c r="C2428" s="542" t="s">
        <v>6</v>
      </c>
      <c r="D2428" s="544" t="s">
        <v>7</v>
      </c>
      <c r="E2428" s="545"/>
      <c r="F2428" s="545"/>
      <c r="G2428" s="546"/>
      <c r="H2428" s="544" t="s">
        <v>8</v>
      </c>
      <c r="I2428" s="546"/>
      <c r="J2428" s="538"/>
      <c r="K2428" s="540" t="s">
        <v>5</v>
      </c>
      <c r="L2428" s="541"/>
      <c r="M2428" s="542" t="s">
        <v>6</v>
      </c>
      <c r="N2428" s="544" t="s">
        <v>7</v>
      </c>
      <c r="O2428" s="545"/>
      <c r="P2428" s="545"/>
      <c r="Q2428" s="546"/>
      <c r="R2428" s="544" t="s">
        <v>8</v>
      </c>
      <c r="S2428" s="546"/>
      <c r="T2428" s="191"/>
    </row>
    <row r="2429" spans="1:25" ht="15.75" thickBot="1" x14ac:dyDescent="0.3">
      <c r="A2429" s="547"/>
      <c r="B2429" s="548"/>
      <c r="C2429" s="543"/>
      <c r="D2429" s="110" t="s">
        <v>9</v>
      </c>
      <c r="E2429" s="111" t="s">
        <v>10</v>
      </c>
      <c r="F2429" s="111" t="s">
        <v>11</v>
      </c>
      <c r="G2429" s="112" t="s">
        <v>12</v>
      </c>
      <c r="H2429" s="113" t="s">
        <v>13</v>
      </c>
      <c r="I2429" s="114" t="s">
        <v>14</v>
      </c>
      <c r="J2429" s="539"/>
      <c r="K2429" s="547"/>
      <c r="L2429" s="548"/>
      <c r="M2429" s="543"/>
      <c r="N2429" s="110" t="s">
        <v>9</v>
      </c>
      <c r="O2429" s="111" t="s">
        <v>10</v>
      </c>
      <c r="P2429" s="111" t="s">
        <v>11</v>
      </c>
      <c r="Q2429" s="112" t="s">
        <v>12</v>
      </c>
      <c r="R2429" s="113" t="s">
        <v>13</v>
      </c>
      <c r="S2429" s="114" t="s">
        <v>14</v>
      </c>
      <c r="T2429" s="191"/>
    </row>
    <row r="2430" spans="1:25" ht="15.75" thickBot="1" x14ac:dyDescent="0.3">
      <c r="A2430" s="7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191"/>
    </row>
    <row r="2431" spans="1:25" x14ac:dyDescent="0.25">
      <c r="A2431" s="531" t="s">
        <v>246</v>
      </c>
      <c r="B2431" s="532"/>
      <c r="C2431" s="3"/>
      <c r="D2431" s="207">
        <v>95</v>
      </c>
      <c r="E2431" s="208">
        <v>18</v>
      </c>
      <c r="F2431" s="194">
        <v>9</v>
      </c>
      <c r="G2431" s="32">
        <f t="shared" ref="G2431:G2434" si="7119">D2431+E2431</f>
        <v>113</v>
      </c>
      <c r="H2431" s="33">
        <f t="shared" ref="H2431:H2434" si="7120">IF(AND(G2431=Q2431,G2431&gt;1),0.5,IF(G2431&gt;Q2431,1,0))</f>
        <v>1</v>
      </c>
      <c r="I2431" s="8"/>
      <c r="J2431" s="2"/>
      <c r="K2431" s="531" t="s">
        <v>251</v>
      </c>
      <c r="L2431" s="532"/>
      <c r="M2431" s="3"/>
      <c r="N2431" s="207">
        <v>79</v>
      </c>
      <c r="O2431" s="208">
        <v>15</v>
      </c>
      <c r="P2431" s="194">
        <v>7</v>
      </c>
      <c r="Q2431" s="32">
        <f t="shared" ref="Q2431" si="7121">SUM(N2431:O2431)</f>
        <v>94</v>
      </c>
      <c r="R2431" s="33">
        <f t="shared" ref="R2431:R2434" si="7122">IF(AND(Q2431=G2431,Q2431&gt;1),0.5,IF(Q2431&gt;G2431,1,0))</f>
        <v>0</v>
      </c>
      <c r="S2431" s="8"/>
      <c r="U2431" s="195" t="s">
        <v>124</v>
      </c>
      <c r="V2431" s="195">
        <f t="shared" ref="V2431" si="7123">G2431</f>
        <v>113</v>
      </c>
      <c r="W2431" s="195">
        <f t="shared" ref="W2431" si="7124">G2432</f>
        <v>140</v>
      </c>
      <c r="X2431" s="195">
        <f t="shared" ref="X2431" si="7125">G2433</f>
        <v>125</v>
      </c>
      <c r="Y2431" s="195">
        <f t="shared" ref="Y2431" si="7126">G2434</f>
        <v>114</v>
      </c>
    </row>
    <row r="2432" spans="1:25" x14ac:dyDescent="0.25">
      <c r="A2432" s="533"/>
      <c r="B2432" s="534"/>
      <c r="C2432" s="4"/>
      <c r="D2432" s="209">
        <v>87</v>
      </c>
      <c r="E2432" s="197">
        <v>53</v>
      </c>
      <c r="F2432" s="210">
        <v>0</v>
      </c>
      <c r="G2432" s="34">
        <f t="shared" si="7119"/>
        <v>140</v>
      </c>
      <c r="H2432" s="35">
        <f t="shared" si="7120"/>
        <v>1</v>
      </c>
      <c r="I2432" s="8"/>
      <c r="J2432" s="2"/>
      <c r="K2432" s="533"/>
      <c r="L2432" s="534"/>
      <c r="M2432" s="4"/>
      <c r="N2432" s="210">
        <v>99</v>
      </c>
      <c r="O2432" s="197">
        <v>27</v>
      </c>
      <c r="P2432" s="210">
        <v>4</v>
      </c>
      <c r="Q2432" s="34">
        <f t="shared" ref="Q2432:Q2434" si="7127">SUM(N2432:O2432)</f>
        <v>126</v>
      </c>
      <c r="R2432" s="35">
        <f t="shared" si="7122"/>
        <v>0</v>
      </c>
      <c r="S2432" s="8"/>
      <c r="U2432" s="195" t="s">
        <v>125</v>
      </c>
      <c r="V2432" s="195">
        <f t="shared" ref="V2432" si="7128">G2436</f>
        <v>126</v>
      </c>
      <c r="W2432" s="195">
        <f t="shared" ref="W2432" si="7129">G2437</f>
        <v>122</v>
      </c>
      <c r="X2432" s="195">
        <f t="shared" ref="X2432" si="7130">G2438</f>
        <v>136</v>
      </c>
      <c r="Y2432" s="195">
        <f t="shared" ref="Y2432" si="7131">G2439</f>
        <v>130</v>
      </c>
    </row>
    <row r="2433" spans="1:25" ht="15.75" thickBot="1" x14ac:dyDescent="0.3">
      <c r="A2433" s="517" t="s">
        <v>247</v>
      </c>
      <c r="B2433" s="518"/>
      <c r="C2433" s="4"/>
      <c r="D2433" s="209">
        <v>81</v>
      </c>
      <c r="E2433" s="197">
        <v>44</v>
      </c>
      <c r="F2433" s="210">
        <v>2</v>
      </c>
      <c r="G2433" s="34">
        <f t="shared" si="7119"/>
        <v>125</v>
      </c>
      <c r="H2433" s="35">
        <f t="shared" si="7120"/>
        <v>1</v>
      </c>
      <c r="I2433" s="13">
        <f t="shared" ref="I2433" si="7132">H2435*1000+G2435</f>
        <v>4492</v>
      </c>
      <c r="J2433" s="2"/>
      <c r="K2433" s="517" t="s">
        <v>252</v>
      </c>
      <c r="L2433" s="518"/>
      <c r="M2433" s="4"/>
      <c r="N2433" s="210">
        <v>85</v>
      </c>
      <c r="O2433" s="197">
        <v>26</v>
      </c>
      <c r="P2433" s="210">
        <v>6</v>
      </c>
      <c r="Q2433" s="34">
        <f t="shared" si="7127"/>
        <v>111</v>
      </c>
      <c r="R2433" s="35">
        <f t="shared" si="7122"/>
        <v>0</v>
      </c>
      <c r="S2433" s="13">
        <f t="shared" ref="S2433" si="7133">R2435*1000+Q2435</f>
        <v>444</v>
      </c>
      <c r="T2433" s="191"/>
      <c r="U2433" s="195" t="s">
        <v>126</v>
      </c>
      <c r="V2433" s="195">
        <f t="shared" ref="V2433" si="7134">Q2431</f>
        <v>94</v>
      </c>
      <c r="W2433" s="195">
        <f t="shared" ref="W2433" si="7135">Q2432</f>
        <v>126</v>
      </c>
      <c r="X2433" s="195">
        <f t="shared" ref="X2433" si="7136">Q2433</f>
        <v>111</v>
      </c>
      <c r="Y2433" s="195">
        <f t="shared" ref="Y2433" si="7137">Q2434</f>
        <v>113</v>
      </c>
    </row>
    <row r="2434" spans="1:25" x14ac:dyDescent="0.25">
      <c r="A2434" s="519"/>
      <c r="B2434" s="520"/>
      <c r="C2434" s="5"/>
      <c r="D2434" s="211">
        <v>80</v>
      </c>
      <c r="E2434" s="197">
        <v>34</v>
      </c>
      <c r="F2434" s="199">
        <v>1</v>
      </c>
      <c r="G2434" s="36">
        <f t="shared" si="7119"/>
        <v>114</v>
      </c>
      <c r="H2434" s="35">
        <f t="shared" si="7120"/>
        <v>1</v>
      </c>
      <c r="I2434" s="521">
        <f t="shared" ref="I2434" si="7138">IF(AND(I2433=S2433,I2433&gt;0.1),1,IF(I2433&gt;S2433,2,0))</f>
        <v>2</v>
      </c>
      <c r="J2434" s="2"/>
      <c r="K2434" s="519"/>
      <c r="L2434" s="520"/>
      <c r="M2434" s="5"/>
      <c r="N2434" s="211">
        <v>69</v>
      </c>
      <c r="O2434" s="212">
        <v>44</v>
      </c>
      <c r="P2434" s="199">
        <v>2</v>
      </c>
      <c r="Q2434" s="34">
        <f t="shared" si="7127"/>
        <v>113</v>
      </c>
      <c r="R2434" s="39">
        <f t="shared" si="7122"/>
        <v>0</v>
      </c>
      <c r="S2434" s="521">
        <f t="shared" ref="S2434" si="7139">IF(AND(S2433=I2433,S2433&gt;0.1),1,IF(S2433&gt;I2433,2,0))</f>
        <v>0</v>
      </c>
      <c r="T2434" s="191"/>
      <c r="U2434" s="195" t="s">
        <v>127</v>
      </c>
      <c r="V2434" s="195">
        <f t="shared" ref="V2434" si="7140">Q2436</f>
        <v>106</v>
      </c>
      <c r="W2434" s="195">
        <f t="shared" ref="W2434" si="7141">Q2437</f>
        <v>140</v>
      </c>
      <c r="X2434" s="195">
        <f t="shared" ref="X2434" si="7142">Q2438</f>
        <v>118</v>
      </c>
      <c r="Y2434" s="195">
        <f t="shared" ref="Y2434" si="7143">Q2439</f>
        <v>127</v>
      </c>
    </row>
    <row r="2435" spans="1:25" ht="16.5" thickBot="1" x14ac:dyDescent="0.3">
      <c r="A2435" s="529">
        <v>1</v>
      </c>
      <c r="B2435" s="530"/>
      <c r="C2435" s="26" t="s">
        <v>12</v>
      </c>
      <c r="D2435" s="122">
        <f t="shared" ref="D2435" si="7144">D2431+D2432+D2433+D2434</f>
        <v>343</v>
      </c>
      <c r="E2435" s="28">
        <f t="shared" ref="E2435:H2435" si="7145">SUM(E2431:E2434)</f>
        <v>149</v>
      </c>
      <c r="F2435" s="28">
        <f t="shared" si="7145"/>
        <v>12</v>
      </c>
      <c r="G2435" s="29">
        <f t="shared" si="7145"/>
        <v>492</v>
      </c>
      <c r="H2435" s="30">
        <f t="shared" si="7145"/>
        <v>4</v>
      </c>
      <c r="I2435" s="522">
        <f t="shared" ref="I2435" si="7146">IF(AND(G2435=N2435,G2435&gt;1),1,IF(G2435&gt;N2435,2,0))</f>
        <v>2</v>
      </c>
      <c r="J2435" s="2"/>
      <c r="K2435" s="529">
        <v>1</v>
      </c>
      <c r="L2435" s="530"/>
      <c r="M2435" s="26" t="s">
        <v>12</v>
      </c>
      <c r="N2435" s="31">
        <f t="shared" ref="N2435" si="7147">SUM(N2431:N2434)</f>
        <v>332</v>
      </c>
      <c r="O2435" s="31">
        <f t="shared" ref="O2435:R2435" si="7148">SUM(O2431:O2434)</f>
        <v>112</v>
      </c>
      <c r="P2435" s="31">
        <f t="shared" si="7148"/>
        <v>19</v>
      </c>
      <c r="Q2435" s="31">
        <f t="shared" si="7148"/>
        <v>444</v>
      </c>
      <c r="R2435" s="30">
        <f t="shared" si="7148"/>
        <v>0</v>
      </c>
      <c r="S2435" s="522">
        <f t="shared" ref="S2435" si="7149">IF(AND(Q2435=J2435,Q2435&gt;1),1,IF(Q2435&gt;J2435,2,0))</f>
        <v>2</v>
      </c>
      <c r="T2435" s="191"/>
    </row>
    <row r="2436" spans="1:25" x14ac:dyDescent="0.25">
      <c r="A2436" s="531" t="s">
        <v>231</v>
      </c>
      <c r="B2436" s="532"/>
      <c r="C2436" s="3"/>
      <c r="D2436" s="207">
        <v>91</v>
      </c>
      <c r="E2436" s="208">
        <v>35</v>
      </c>
      <c r="F2436" s="194">
        <v>1</v>
      </c>
      <c r="G2436" s="37">
        <f t="shared" ref="G2436" si="7150">SUM(D2436:E2436)</f>
        <v>126</v>
      </c>
      <c r="H2436" s="33">
        <f t="shared" ref="H2436:H2439" si="7151">IF(AND(G2436=Q2436,G2436&gt;1),0.5,IF(G2436&gt;Q2436,1,0))</f>
        <v>1</v>
      </c>
      <c r="I2436" s="8"/>
      <c r="J2436" s="2"/>
      <c r="K2436" s="531" t="s">
        <v>253</v>
      </c>
      <c r="L2436" s="532"/>
      <c r="M2436" s="3"/>
      <c r="N2436" s="207">
        <v>78</v>
      </c>
      <c r="O2436" s="208">
        <v>28</v>
      </c>
      <c r="P2436" s="194">
        <v>4</v>
      </c>
      <c r="Q2436" s="32">
        <f t="shared" ref="Q2436:Q2439" si="7152">N2436+O2436</f>
        <v>106</v>
      </c>
      <c r="R2436" s="33">
        <f t="shared" ref="R2436:R2439" si="7153">IF(AND(Q2436=G2436,Q2436&gt;1),0.5,IF(Q2436&gt;G2436,1,0))</f>
        <v>0</v>
      </c>
      <c r="S2436" s="8"/>
      <c r="T2436" s="191"/>
      <c r="U2436" s="200" t="s">
        <v>92</v>
      </c>
      <c r="V2436" s="201" t="s">
        <v>93</v>
      </c>
      <c r="W2436" s="200" t="s">
        <v>93</v>
      </c>
      <c r="X2436" s="201" t="s">
        <v>92</v>
      </c>
    </row>
    <row r="2437" spans="1:25" x14ac:dyDescent="0.25">
      <c r="A2437" s="533"/>
      <c r="B2437" s="534"/>
      <c r="C2437" s="4"/>
      <c r="D2437" s="210">
        <v>89</v>
      </c>
      <c r="E2437" s="197">
        <v>33</v>
      </c>
      <c r="F2437" s="210">
        <v>3</v>
      </c>
      <c r="G2437" s="34">
        <f t="shared" ref="G2437:G2439" si="7154">SUM(D2437:E2437)</f>
        <v>122</v>
      </c>
      <c r="H2437" s="35">
        <f t="shared" si="7151"/>
        <v>0</v>
      </c>
      <c r="I2437" s="8"/>
      <c r="J2437" s="2"/>
      <c r="K2437" s="533"/>
      <c r="L2437" s="534"/>
      <c r="M2437" s="4"/>
      <c r="N2437" s="210">
        <v>95</v>
      </c>
      <c r="O2437" s="197">
        <v>45</v>
      </c>
      <c r="P2437" s="210">
        <v>1</v>
      </c>
      <c r="Q2437" s="34">
        <f t="shared" si="7152"/>
        <v>140</v>
      </c>
      <c r="R2437" s="35">
        <f t="shared" si="7153"/>
        <v>1</v>
      </c>
      <c r="S2437" s="8"/>
      <c r="T2437" s="191"/>
      <c r="U2437" s="202">
        <f t="shared" ref="U2437" si="7155">I2442</f>
        <v>6</v>
      </c>
      <c r="V2437" s="203">
        <f t="shared" ref="V2437" si="7156">S2442</f>
        <v>0</v>
      </c>
      <c r="W2437" s="202">
        <f t="shared" ref="W2437" si="7157">S2442</f>
        <v>0</v>
      </c>
      <c r="X2437" s="203">
        <f t="shared" ref="X2437" si="7158">I2442</f>
        <v>6</v>
      </c>
    </row>
    <row r="2438" spans="1:25" ht="15.75" thickBot="1" x14ac:dyDescent="0.3">
      <c r="A2438" s="517" t="s">
        <v>245</v>
      </c>
      <c r="B2438" s="518"/>
      <c r="C2438" s="4"/>
      <c r="D2438" s="210">
        <v>94</v>
      </c>
      <c r="E2438" s="197">
        <v>42</v>
      </c>
      <c r="F2438" s="210">
        <v>1</v>
      </c>
      <c r="G2438" s="34">
        <f t="shared" si="7154"/>
        <v>136</v>
      </c>
      <c r="H2438" s="35">
        <f t="shared" si="7151"/>
        <v>1</v>
      </c>
      <c r="I2438" s="13">
        <f t="shared" ref="I2438" si="7159">H2440*1000+G2440</f>
        <v>3514</v>
      </c>
      <c r="J2438" s="2"/>
      <c r="K2438" s="517" t="s">
        <v>254</v>
      </c>
      <c r="L2438" s="518"/>
      <c r="M2438" s="4"/>
      <c r="N2438" s="210">
        <v>84</v>
      </c>
      <c r="O2438" s="197">
        <v>34</v>
      </c>
      <c r="P2438" s="210">
        <v>3</v>
      </c>
      <c r="Q2438" s="34">
        <f t="shared" si="7152"/>
        <v>118</v>
      </c>
      <c r="R2438" s="35">
        <f t="shared" si="7153"/>
        <v>0</v>
      </c>
      <c r="S2438" s="13">
        <f t="shared" ref="S2438" si="7160">R2440*1000+Q2440</f>
        <v>1491</v>
      </c>
      <c r="T2438" s="191"/>
      <c r="U2438" s="202">
        <f t="shared" ref="U2438" si="7161">H2442</f>
        <v>7</v>
      </c>
      <c r="V2438" s="203">
        <f t="shared" ref="V2438" si="7162">R2442</f>
        <v>1</v>
      </c>
      <c r="W2438" s="202">
        <f t="shared" ref="W2438" si="7163">R2442</f>
        <v>1</v>
      </c>
      <c r="X2438" s="203">
        <f t="shared" ref="X2438" si="7164">H2442</f>
        <v>7</v>
      </c>
    </row>
    <row r="2439" spans="1:25" x14ac:dyDescent="0.25">
      <c r="A2439" s="519"/>
      <c r="B2439" s="520"/>
      <c r="C2439" s="5"/>
      <c r="D2439" s="211">
        <v>89</v>
      </c>
      <c r="E2439" s="212">
        <v>41</v>
      </c>
      <c r="F2439" s="199">
        <v>0</v>
      </c>
      <c r="G2439" s="38">
        <f t="shared" si="7154"/>
        <v>130</v>
      </c>
      <c r="H2439" s="35">
        <f t="shared" si="7151"/>
        <v>1</v>
      </c>
      <c r="I2439" s="521">
        <f t="shared" ref="I2439" si="7165">IF(AND(I2438=S2438,I2438&gt;0.1),1,IF(I2438&gt;S2438,2,0))</f>
        <v>2</v>
      </c>
      <c r="J2439" s="2"/>
      <c r="K2439" s="519"/>
      <c r="L2439" s="520"/>
      <c r="M2439" s="5"/>
      <c r="N2439" s="211">
        <v>93</v>
      </c>
      <c r="O2439" s="212">
        <v>34</v>
      </c>
      <c r="P2439" s="199">
        <v>1</v>
      </c>
      <c r="Q2439" s="34">
        <f t="shared" si="7152"/>
        <v>127</v>
      </c>
      <c r="R2439" s="39">
        <f t="shared" si="7153"/>
        <v>0</v>
      </c>
      <c r="S2439" s="521">
        <f t="shared" ref="S2439" si="7166">IF(AND(S2438=I2438,S2438&gt;0.1),1,IF(S2438&gt;I2438,2,0))</f>
        <v>0</v>
      </c>
      <c r="T2439" s="191"/>
      <c r="U2439" s="204">
        <f t="shared" ref="U2439" si="7167">G2442</f>
        <v>1006</v>
      </c>
      <c r="V2439" s="205">
        <f t="shared" ref="V2439" si="7168">Q2442</f>
        <v>935</v>
      </c>
      <c r="W2439" s="204">
        <f t="shared" ref="W2439" si="7169">Q2442</f>
        <v>935</v>
      </c>
      <c r="X2439" s="205">
        <f t="shared" ref="X2439" si="7170">G2442</f>
        <v>1006</v>
      </c>
    </row>
    <row r="2440" spans="1:25" ht="16.5" thickBot="1" x14ac:dyDescent="0.3">
      <c r="A2440" s="529">
        <v>2</v>
      </c>
      <c r="B2440" s="530"/>
      <c r="C2440" s="26" t="s">
        <v>12</v>
      </c>
      <c r="D2440" s="31">
        <f t="shared" ref="D2440" si="7171">SUM(D2436:D2439)</f>
        <v>363</v>
      </c>
      <c r="E2440" s="31">
        <f t="shared" ref="E2440:H2440" si="7172">SUM(E2436:E2439)</f>
        <v>151</v>
      </c>
      <c r="F2440" s="31">
        <f t="shared" si="7172"/>
        <v>5</v>
      </c>
      <c r="G2440" s="31">
        <f t="shared" si="7172"/>
        <v>514</v>
      </c>
      <c r="H2440" s="30">
        <f t="shared" si="7172"/>
        <v>3</v>
      </c>
      <c r="I2440" s="522">
        <f t="shared" ref="I2440" si="7173">IF(AND(G2440=N2440,G2440&gt;1),1,IF(G2440&gt;N2440,2,0))</f>
        <v>2</v>
      </c>
      <c r="J2440" s="2"/>
      <c r="K2440" s="529">
        <v>2</v>
      </c>
      <c r="L2440" s="530"/>
      <c r="M2440" s="26" t="s">
        <v>12</v>
      </c>
      <c r="N2440" s="31">
        <f t="shared" ref="N2440" si="7174">SUM(N2436:N2439)</f>
        <v>350</v>
      </c>
      <c r="O2440" s="31">
        <f t="shared" ref="O2440:R2440" si="7175">SUM(O2436:O2439)</f>
        <v>141</v>
      </c>
      <c r="P2440" s="31">
        <f t="shared" si="7175"/>
        <v>9</v>
      </c>
      <c r="Q2440" s="40">
        <f t="shared" si="7175"/>
        <v>491</v>
      </c>
      <c r="R2440" s="30">
        <f t="shared" si="7175"/>
        <v>1</v>
      </c>
      <c r="S2440" s="522">
        <f t="shared" ref="S2440" si="7176">IF(AND(Q2440=X2440,Q2440&gt;1),1,IF(Q2440&gt;X2440,2,0))</f>
        <v>2</v>
      </c>
      <c r="T2440" s="191"/>
    </row>
    <row r="2441" spans="1:25" ht="15.75" thickBot="1" x14ac:dyDescent="0.3">
      <c r="A2441" s="7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191"/>
    </row>
    <row r="2442" spans="1:25" ht="21" thickBot="1" x14ac:dyDescent="0.3">
      <c r="A2442" s="17"/>
      <c r="B2442" s="18"/>
      <c r="C2442" s="19" t="s">
        <v>15</v>
      </c>
      <c r="D2442" s="20">
        <f t="shared" ref="D2442:H2442" si="7177">D2435+D2440</f>
        <v>706</v>
      </c>
      <c r="E2442" s="21">
        <f t="shared" si="7177"/>
        <v>300</v>
      </c>
      <c r="F2442" s="21">
        <f t="shared" si="7177"/>
        <v>17</v>
      </c>
      <c r="G2442" s="22">
        <f t="shared" si="7177"/>
        <v>1006</v>
      </c>
      <c r="H2442" s="22">
        <f t="shared" si="7177"/>
        <v>7</v>
      </c>
      <c r="I2442" s="23">
        <f t="shared" ref="I2442" si="7178">I2434+I2439+J2442</f>
        <v>6</v>
      </c>
      <c r="J2442" s="206">
        <f t="shared" ref="J2442" si="7179">IF(AND(G2442=Q2442,G2442&gt;0.1),1,IF(G2442&gt;Q2442,2,0))</f>
        <v>2</v>
      </c>
      <c r="K2442" s="17"/>
      <c r="L2442" s="18"/>
      <c r="M2442" s="24" t="s">
        <v>15</v>
      </c>
      <c r="N2442" s="20">
        <f t="shared" ref="N2442:R2442" si="7180">N2435+N2440</f>
        <v>682</v>
      </c>
      <c r="O2442" s="21">
        <f t="shared" si="7180"/>
        <v>253</v>
      </c>
      <c r="P2442" s="21">
        <f t="shared" si="7180"/>
        <v>28</v>
      </c>
      <c r="Q2442" s="22">
        <f t="shared" si="7180"/>
        <v>935</v>
      </c>
      <c r="R2442" s="22">
        <f t="shared" si="7180"/>
        <v>1</v>
      </c>
      <c r="S2442" s="25">
        <f t="shared" ref="S2442" si="7181">S2434+S2439+T2442</f>
        <v>0</v>
      </c>
      <c r="T2442" s="206">
        <f t="shared" ref="T2442" si="7182">IF(AND(Q2442=G2442,Q2442&gt;0.1),1,IF(Q2442&gt;G2442,2,0))</f>
        <v>0</v>
      </c>
    </row>
    <row r="2443" spans="1:25" ht="15.75" thickBot="1" x14ac:dyDescent="0.3">
      <c r="A2443" s="7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191"/>
    </row>
    <row r="2444" spans="1:25" ht="21" thickBot="1" x14ac:dyDescent="0.3">
      <c r="A2444" s="109" t="s">
        <v>19</v>
      </c>
      <c r="B2444" s="9" t="s">
        <v>16</v>
      </c>
      <c r="C2444" s="515"/>
      <c r="D2444" s="515"/>
      <c r="E2444" s="515"/>
      <c r="F2444" s="10"/>
      <c r="G2444" s="516" t="s">
        <v>17</v>
      </c>
      <c r="H2444" s="516"/>
      <c r="I2444" s="23">
        <f t="shared" ref="I2444" si="7183">IF(AND(I2442=S2442,I2442&gt;0.1),1,IF(I2442&gt;S2442,2,0))</f>
        <v>2</v>
      </c>
      <c r="J2444" s="12"/>
      <c r="K2444" s="14" t="s">
        <v>19</v>
      </c>
      <c r="L2444" s="9" t="s">
        <v>20</v>
      </c>
      <c r="M2444" s="515"/>
      <c r="N2444" s="515"/>
      <c r="O2444" s="515"/>
      <c r="P2444" s="10"/>
      <c r="Q2444" s="516" t="s">
        <v>17</v>
      </c>
      <c r="R2444" s="516"/>
      <c r="S2444" s="23">
        <f t="shared" ref="S2444" si="7184">IF(AND(S2442=I2442,S2442&gt;0.1),1,IF(S2442&gt;I2442,2,0))</f>
        <v>0</v>
      </c>
      <c r="T2444" s="191"/>
    </row>
    <row r="2446" spans="1:25" ht="15.75" thickBot="1" x14ac:dyDescent="0.3"/>
    <row r="2447" spans="1:25" ht="23.25" x14ac:dyDescent="0.35">
      <c r="A2447" s="6"/>
      <c r="B2447" s="523" t="s">
        <v>18</v>
      </c>
      <c r="C2447" s="523"/>
      <c r="D2447" s="524" t="s">
        <v>0</v>
      </c>
      <c r="E2447" s="524"/>
      <c r="F2447" s="524"/>
      <c r="G2447" s="524"/>
      <c r="H2447" s="524"/>
      <c r="I2447" s="524"/>
      <c r="J2447" s="94">
        <v>112</v>
      </c>
      <c r="K2447" s="190" t="s">
        <v>1</v>
      </c>
      <c r="L2447" s="525" t="s">
        <v>21</v>
      </c>
      <c r="M2447" s="525"/>
      <c r="N2447" s="525"/>
      <c r="O2447" s="526" t="s">
        <v>2</v>
      </c>
      <c r="P2447" s="526"/>
      <c r="Q2447" s="527">
        <v>43278</v>
      </c>
      <c r="R2447" s="528"/>
      <c r="S2447" s="528"/>
      <c r="T2447" s="191"/>
    </row>
    <row r="2448" spans="1:25" ht="24" thickBot="1" x14ac:dyDescent="0.3">
      <c r="A2448" s="7"/>
      <c r="B2448" s="16"/>
      <c r="C2448" s="16"/>
      <c r="D2448" s="15"/>
      <c r="E2448" s="15"/>
      <c r="F2448" s="15"/>
      <c r="G2448" s="15"/>
      <c r="H2448" s="15"/>
      <c r="I2448" s="15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191"/>
    </row>
    <row r="2449" spans="1:25" ht="18.75" thickBot="1" x14ac:dyDescent="0.3">
      <c r="A2449" s="1" t="s">
        <v>3</v>
      </c>
      <c r="B2449" s="535" t="s">
        <v>187</v>
      </c>
      <c r="C2449" s="535"/>
      <c r="D2449" s="535"/>
      <c r="E2449" s="535"/>
      <c r="F2449" s="535"/>
      <c r="G2449" s="535"/>
      <c r="H2449" s="535"/>
      <c r="I2449" s="536"/>
      <c r="J2449" s="537">
        <f t="shared" ref="J2449" si="7185">G2465-Q2465</f>
        <v>-151</v>
      </c>
      <c r="K2449" s="11" t="s">
        <v>4</v>
      </c>
      <c r="L2449" s="535" t="s">
        <v>120</v>
      </c>
      <c r="M2449" s="535"/>
      <c r="N2449" s="535"/>
      <c r="O2449" s="535"/>
      <c r="P2449" s="535"/>
      <c r="Q2449" s="535"/>
      <c r="R2449" s="535"/>
      <c r="S2449" s="536"/>
      <c r="T2449" s="191"/>
    </row>
    <row r="2450" spans="1:25" ht="15.75" thickBot="1" x14ac:dyDescent="0.3">
      <c r="A2450" s="7"/>
      <c r="B2450" s="2"/>
      <c r="C2450" s="2"/>
      <c r="D2450" s="2"/>
      <c r="E2450" s="2"/>
      <c r="F2450" s="2"/>
      <c r="G2450" s="2"/>
      <c r="H2450" s="2"/>
      <c r="I2450" s="2"/>
      <c r="J2450" s="538"/>
      <c r="K2450" s="2"/>
      <c r="L2450" s="2"/>
      <c r="M2450" s="2"/>
      <c r="N2450" s="2"/>
      <c r="O2450" s="2"/>
      <c r="P2450" s="2"/>
      <c r="Q2450" s="2"/>
      <c r="R2450" s="2"/>
      <c r="S2450" s="2"/>
      <c r="T2450" s="191"/>
    </row>
    <row r="2451" spans="1:25" x14ac:dyDescent="0.25">
      <c r="A2451" s="540" t="s">
        <v>5</v>
      </c>
      <c r="B2451" s="541"/>
      <c r="C2451" s="542" t="s">
        <v>6</v>
      </c>
      <c r="D2451" s="544" t="s">
        <v>7</v>
      </c>
      <c r="E2451" s="545"/>
      <c r="F2451" s="545"/>
      <c r="G2451" s="546"/>
      <c r="H2451" s="544" t="s">
        <v>8</v>
      </c>
      <c r="I2451" s="546"/>
      <c r="J2451" s="538"/>
      <c r="K2451" s="540" t="s">
        <v>5</v>
      </c>
      <c r="L2451" s="541"/>
      <c r="M2451" s="542" t="s">
        <v>6</v>
      </c>
      <c r="N2451" s="544" t="s">
        <v>7</v>
      </c>
      <c r="O2451" s="545"/>
      <c r="P2451" s="545"/>
      <c r="Q2451" s="546"/>
      <c r="R2451" s="544" t="s">
        <v>8</v>
      </c>
      <c r="S2451" s="546"/>
      <c r="T2451" s="191"/>
    </row>
    <row r="2452" spans="1:25" ht="15.75" thickBot="1" x14ac:dyDescent="0.3">
      <c r="A2452" s="547"/>
      <c r="B2452" s="548"/>
      <c r="C2452" s="543"/>
      <c r="D2452" s="110" t="s">
        <v>9</v>
      </c>
      <c r="E2452" s="111" t="s">
        <v>10</v>
      </c>
      <c r="F2452" s="111" t="s">
        <v>11</v>
      </c>
      <c r="G2452" s="112" t="s">
        <v>12</v>
      </c>
      <c r="H2452" s="113" t="s">
        <v>13</v>
      </c>
      <c r="I2452" s="114" t="s">
        <v>14</v>
      </c>
      <c r="J2452" s="539"/>
      <c r="K2452" s="547"/>
      <c r="L2452" s="548"/>
      <c r="M2452" s="543"/>
      <c r="N2452" s="110" t="s">
        <v>9</v>
      </c>
      <c r="O2452" s="111" t="s">
        <v>10</v>
      </c>
      <c r="P2452" s="111" t="s">
        <v>11</v>
      </c>
      <c r="Q2452" s="112" t="s">
        <v>12</v>
      </c>
      <c r="R2452" s="113" t="s">
        <v>13</v>
      </c>
      <c r="S2452" s="114" t="s">
        <v>14</v>
      </c>
      <c r="T2452" s="191"/>
    </row>
    <row r="2453" spans="1:25" ht="15.75" thickBot="1" x14ac:dyDescent="0.3">
      <c r="A2453" s="7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191"/>
    </row>
    <row r="2454" spans="1:25" x14ac:dyDescent="0.25">
      <c r="A2454" s="531" t="s">
        <v>202</v>
      </c>
      <c r="B2454" s="532"/>
      <c r="C2454" s="3"/>
      <c r="D2454" s="193">
        <v>96</v>
      </c>
      <c r="E2454" s="194">
        <v>36</v>
      </c>
      <c r="F2454" s="194">
        <v>6</v>
      </c>
      <c r="G2454" s="32">
        <f t="shared" ref="G2454:G2457" si="7186">D2454+E2454</f>
        <v>132</v>
      </c>
      <c r="H2454" s="33">
        <f t="shared" ref="H2454:H2457" si="7187">IF(AND(G2454=Q2454,G2454&gt;1),0.5,IF(G2454&gt;Q2454,1,0))</f>
        <v>0</v>
      </c>
      <c r="I2454" s="8"/>
      <c r="J2454" s="2"/>
      <c r="K2454" s="531" t="s">
        <v>208</v>
      </c>
      <c r="L2454" s="532"/>
      <c r="M2454" s="3"/>
      <c r="N2454" s="193">
        <v>84</v>
      </c>
      <c r="O2454" s="194">
        <v>52</v>
      </c>
      <c r="P2454" s="194">
        <v>2</v>
      </c>
      <c r="Q2454" s="32">
        <f t="shared" ref="Q2454" si="7188">SUM(N2454:O2454)</f>
        <v>136</v>
      </c>
      <c r="R2454" s="33">
        <f t="shared" ref="R2454:R2457" si="7189">IF(AND(Q2454=G2454,Q2454&gt;1),0.5,IF(Q2454&gt;G2454,1,0))</f>
        <v>1</v>
      </c>
      <c r="S2454" s="8"/>
      <c r="U2454" s="195" t="s">
        <v>124</v>
      </c>
      <c r="V2454" s="195">
        <f t="shared" ref="V2454" si="7190">G2454</f>
        <v>132</v>
      </c>
      <c r="W2454" s="195">
        <f t="shared" ref="W2454" si="7191">G2455</f>
        <v>106</v>
      </c>
      <c r="X2454" s="195">
        <f t="shared" ref="X2454" si="7192">G2456</f>
        <v>129</v>
      </c>
      <c r="Y2454" s="195">
        <f t="shared" ref="Y2454" si="7193">G2457</f>
        <v>91</v>
      </c>
    </row>
    <row r="2455" spans="1:25" x14ac:dyDescent="0.25">
      <c r="A2455" s="533"/>
      <c r="B2455" s="534"/>
      <c r="C2455" s="4"/>
      <c r="D2455" s="196">
        <v>88</v>
      </c>
      <c r="E2455" s="197">
        <v>18</v>
      </c>
      <c r="F2455" s="197">
        <v>6</v>
      </c>
      <c r="G2455" s="34">
        <f t="shared" si="7186"/>
        <v>106</v>
      </c>
      <c r="H2455" s="35">
        <f t="shared" si="7187"/>
        <v>0</v>
      </c>
      <c r="I2455" s="8"/>
      <c r="J2455" s="2"/>
      <c r="K2455" s="533"/>
      <c r="L2455" s="534"/>
      <c r="M2455" s="4"/>
      <c r="N2455" s="196">
        <v>85</v>
      </c>
      <c r="O2455" s="197">
        <v>23</v>
      </c>
      <c r="P2455" s="197">
        <v>3</v>
      </c>
      <c r="Q2455" s="34">
        <f t="shared" ref="Q2455:Q2457" si="7194">SUM(N2455:O2455)</f>
        <v>108</v>
      </c>
      <c r="R2455" s="35">
        <f t="shared" si="7189"/>
        <v>1</v>
      </c>
      <c r="S2455" s="8"/>
      <c r="U2455" s="195" t="s">
        <v>125</v>
      </c>
      <c r="V2455" s="195">
        <f t="shared" ref="V2455" si="7195">G2459</f>
        <v>101</v>
      </c>
      <c r="W2455" s="195">
        <f t="shared" ref="W2455" si="7196">G2460</f>
        <v>93</v>
      </c>
      <c r="X2455" s="195">
        <f t="shared" ref="X2455" si="7197">G2461</f>
        <v>110</v>
      </c>
      <c r="Y2455" s="195">
        <f t="shared" ref="Y2455" si="7198">G2462</f>
        <v>101</v>
      </c>
    </row>
    <row r="2456" spans="1:25" ht="15.75" thickBot="1" x14ac:dyDescent="0.3">
      <c r="A2456" s="533" t="s">
        <v>203</v>
      </c>
      <c r="B2456" s="534"/>
      <c r="C2456" s="4"/>
      <c r="D2456" s="196">
        <v>79</v>
      </c>
      <c r="E2456" s="197">
        <v>50</v>
      </c>
      <c r="F2456" s="197">
        <v>1</v>
      </c>
      <c r="G2456" s="34">
        <f t="shared" si="7186"/>
        <v>129</v>
      </c>
      <c r="H2456" s="35">
        <f t="shared" si="7187"/>
        <v>1</v>
      </c>
      <c r="I2456" s="13">
        <f t="shared" ref="I2456" si="7199">H2458*1000+G2458</f>
        <v>1458</v>
      </c>
      <c r="J2456" s="2"/>
      <c r="K2456" s="517" t="s">
        <v>209</v>
      </c>
      <c r="L2456" s="518"/>
      <c r="M2456" s="4"/>
      <c r="N2456" s="196">
        <v>89</v>
      </c>
      <c r="O2456" s="197">
        <v>36</v>
      </c>
      <c r="P2456" s="197">
        <v>1</v>
      </c>
      <c r="Q2456" s="34">
        <f t="shared" si="7194"/>
        <v>125</v>
      </c>
      <c r="R2456" s="35">
        <f t="shared" si="7189"/>
        <v>0</v>
      </c>
      <c r="S2456" s="13">
        <f t="shared" ref="S2456" si="7200">R2458*1000+Q2458</f>
        <v>3497</v>
      </c>
      <c r="T2456" s="191"/>
      <c r="U2456" s="195" t="s">
        <v>126</v>
      </c>
      <c r="V2456" s="195">
        <f t="shared" ref="V2456" si="7201">Q2454</f>
        <v>136</v>
      </c>
      <c r="W2456" s="195">
        <f t="shared" ref="W2456" si="7202">Q2455</f>
        <v>108</v>
      </c>
      <c r="X2456" s="195">
        <f t="shared" ref="X2456" si="7203">Q2456</f>
        <v>125</v>
      </c>
      <c r="Y2456" s="195">
        <f t="shared" ref="Y2456" si="7204">Q2457</f>
        <v>128</v>
      </c>
    </row>
    <row r="2457" spans="1:25" x14ac:dyDescent="0.25">
      <c r="A2457" s="559"/>
      <c r="B2457" s="560"/>
      <c r="C2457" s="5"/>
      <c r="D2457" s="198">
        <v>75</v>
      </c>
      <c r="E2457" s="199">
        <v>16</v>
      </c>
      <c r="F2457" s="199">
        <v>7</v>
      </c>
      <c r="G2457" s="36">
        <f t="shared" si="7186"/>
        <v>91</v>
      </c>
      <c r="H2457" s="35">
        <f t="shared" si="7187"/>
        <v>0</v>
      </c>
      <c r="I2457" s="521">
        <f t="shared" ref="I2457" si="7205">IF(AND(I2456=S2456,I2456&gt;0.1),1,IF(I2456&gt;S2456,2,0))</f>
        <v>0</v>
      </c>
      <c r="J2457" s="2"/>
      <c r="K2457" s="519"/>
      <c r="L2457" s="520"/>
      <c r="M2457" s="5"/>
      <c r="N2457" s="198">
        <v>85</v>
      </c>
      <c r="O2457" s="199">
        <v>43</v>
      </c>
      <c r="P2457" s="199">
        <v>2</v>
      </c>
      <c r="Q2457" s="34">
        <f t="shared" si="7194"/>
        <v>128</v>
      </c>
      <c r="R2457" s="39">
        <f t="shared" si="7189"/>
        <v>1</v>
      </c>
      <c r="S2457" s="521">
        <f t="shared" ref="S2457" si="7206">IF(AND(S2456=I2456,S2456&gt;0.1),1,IF(S2456&gt;I2456,2,0))</f>
        <v>2</v>
      </c>
      <c r="T2457" s="191"/>
      <c r="U2457" s="195" t="s">
        <v>127</v>
      </c>
      <c r="V2457" s="195">
        <f t="shared" ref="V2457" si="7207">Q2459</f>
        <v>138</v>
      </c>
      <c r="W2457" s="195">
        <f t="shared" ref="W2457" si="7208">Q2460</f>
        <v>120</v>
      </c>
      <c r="X2457" s="195">
        <f t="shared" ref="X2457" si="7209">Q2461</f>
        <v>120</v>
      </c>
      <c r="Y2457" s="195">
        <f t="shared" ref="Y2457" si="7210">Q2462</f>
        <v>139</v>
      </c>
    </row>
    <row r="2458" spans="1:25" ht="16.5" thickBot="1" x14ac:dyDescent="0.3">
      <c r="A2458" s="529">
        <v>1</v>
      </c>
      <c r="B2458" s="530"/>
      <c r="C2458" s="26" t="s">
        <v>12</v>
      </c>
      <c r="D2458" s="27">
        <f t="shared" ref="D2458" si="7211">D2454+D2455+D2456+D2457</f>
        <v>338</v>
      </c>
      <c r="E2458" s="28">
        <f t="shared" ref="E2458:H2458" si="7212">SUM(E2454:E2457)</f>
        <v>120</v>
      </c>
      <c r="F2458" s="28">
        <f t="shared" si="7212"/>
        <v>20</v>
      </c>
      <c r="G2458" s="29">
        <f t="shared" si="7212"/>
        <v>458</v>
      </c>
      <c r="H2458" s="30">
        <f t="shared" si="7212"/>
        <v>1</v>
      </c>
      <c r="I2458" s="522">
        <f t="shared" ref="I2458" si="7213">IF(AND(G2458=N2458,G2458&gt;1),1,IF(G2458&gt;N2458,2,0))</f>
        <v>2</v>
      </c>
      <c r="J2458" s="2"/>
      <c r="K2458" s="529">
        <v>1</v>
      </c>
      <c r="L2458" s="530"/>
      <c r="M2458" s="26" t="s">
        <v>12</v>
      </c>
      <c r="N2458" s="31">
        <f t="shared" ref="N2458" si="7214">SUM(N2454:N2457)</f>
        <v>343</v>
      </c>
      <c r="O2458" s="31">
        <f t="shared" ref="O2458:R2458" si="7215">SUM(O2454:O2457)</f>
        <v>154</v>
      </c>
      <c r="P2458" s="31">
        <f t="shared" si="7215"/>
        <v>8</v>
      </c>
      <c r="Q2458" s="31">
        <f t="shared" si="7215"/>
        <v>497</v>
      </c>
      <c r="R2458" s="30">
        <f t="shared" si="7215"/>
        <v>3</v>
      </c>
      <c r="S2458" s="522">
        <f t="shared" ref="S2458" si="7216">IF(AND(Q2458=J2458,Q2458&gt;1),1,IF(Q2458&gt;J2458,2,0))</f>
        <v>2</v>
      </c>
      <c r="T2458" s="191"/>
    </row>
    <row r="2459" spans="1:25" x14ac:dyDescent="0.25">
      <c r="A2459" s="531" t="s">
        <v>200</v>
      </c>
      <c r="B2459" s="532"/>
      <c r="C2459" s="3"/>
      <c r="D2459" s="193">
        <v>85</v>
      </c>
      <c r="E2459" s="194">
        <v>16</v>
      </c>
      <c r="F2459" s="194">
        <v>5</v>
      </c>
      <c r="G2459" s="37">
        <f t="shared" ref="G2459" si="7217">SUM(D2459:E2459)</f>
        <v>101</v>
      </c>
      <c r="H2459" s="33">
        <f t="shared" ref="H2459:H2462" si="7218">IF(AND(G2459=Q2459,G2459&gt;1),0.5,IF(G2459&gt;Q2459,1,0))</f>
        <v>0</v>
      </c>
      <c r="I2459" s="8"/>
      <c r="J2459" s="2"/>
      <c r="K2459" s="531" t="s">
        <v>210</v>
      </c>
      <c r="L2459" s="532"/>
      <c r="M2459" s="3"/>
      <c r="N2459" s="193">
        <v>94</v>
      </c>
      <c r="O2459" s="194">
        <v>44</v>
      </c>
      <c r="P2459" s="194">
        <v>0</v>
      </c>
      <c r="Q2459" s="32">
        <f t="shared" ref="Q2459:Q2462" si="7219">N2459+O2459</f>
        <v>138</v>
      </c>
      <c r="R2459" s="33">
        <f t="shared" ref="R2459:R2462" si="7220">IF(AND(Q2459=G2459,Q2459&gt;1),0.5,IF(Q2459&gt;G2459,1,0))</f>
        <v>1</v>
      </c>
      <c r="S2459" s="8"/>
      <c r="T2459" s="191"/>
      <c r="U2459" s="200" t="s">
        <v>92</v>
      </c>
      <c r="V2459" s="201" t="s">
        <v>93</v>
      </c>
      <c r="W2459" s="200" t="s">
        <v>93</v>
      </c>
      <c r="X2459" s="201" t="s">
        <v>92</v>
      </c>
    </row>
    <row r="2460" spans="1:25" x14ac:dyDescent="0.25">
      <c r="A2460" s="533"/>
      <c r="B2460" s="534"/>
      <c r="C2460" s="4"/>
      <c r="D2460" s="196">
        <v>66</v>
      </c>
      <c r="E2460" s="197">
        <v>27</v>
      </c>
      <c r="F2460" s="197">
        <v>6</v>
      </c>
      <c r="G2460" s="34">
        <f t="shared" ref="G2460:G2462" si="7221">SUM(D2460:E2460)</f>
        <v>93</v>
      </c>
      <c r="H2460" s="35">
        <f t="shared" si="7218"/>
        <v>0</v>
      </c>
      <c r="I2460" s="8"/>
      <c r="J2460" s="2"/>
      <c r="K2460" s="533"/>
      <c r="L2460" s="534"/>
      <c r="M2460" s="4"/>
      <c r="N2460" s="196">
        <v>88</v>
      </c>
      <c r="O2460" s="197">
        <v>32</v>
      </c>
      <c r="P2460" s="197">
        <v>1</v>
      </c>
      <c r="Q2460" s="34">
        <f t="shared" si="7219"/>
        <v>120</v>
      </c>
      <c r="R2460" s="35">
        <f t="shared" si="7220"/>
        <v>1</v>
      </c>
      <c r="S2460" s="8"/>
      <c r="T2460" s="191"/>
      <c r="U2460" s="202">
        <f t="shared" ref="U2460" si="7222">I2465</f>
        <v>0</v>
      </c>
      <c r="V2460" s="203">
        <f t="shared" ref="V2460" si="7223">S2465</f>
        <v>6</v>
      </c>
      <c r="W2460" s="202">
        <f t="shared" ref="W2460" si="7224">S2465</f>
        <v>6</v>
      </c>
      <c r="X2460" s="203">
        <f t="shared" ref="X2460" si="7225">I2465</f>
        <v>0</v>
      </c>
    </row>
    <row r="2461" spans="1:25" ht="15.75" thickBot="1" x14ac:dyDescent="0.3">
      <c r="A2461" s="533" t="s">
        <v>201</v>
      </c>
      <c r="B2461" s="534"/>
      <c r="C2461" s="4"/>
      <c r="D2461" s="196">
        <v>88</v>
      </c>
      <c r="E2461" s="197">
        <v>22</v>
      </c>
      <c r="F2461" s="197">
        <v>7</v>
      </c>
      <c r="G2461" s="34">
        <f t="shared" si="7221"/>
        <v>110</v>
      </c>
      <c r="H2461" s="35">
        <f t="shared" si="7218"/>
        <v>0</v>
      </c>
      <c r="I2461" s="13">
        <f t="shared" ref="I2461" si="7226">H2463*1000+G2463</f>
        <v>405</v>
      </c>
      <c r="J2461" s="2"/>
      <c r="K2461" s="517" t="s">
        <v>211</v>
      </c>
      <c r="L2461" s="518"/>
      <c r="M2461" s="4"/>
      <c r="N2461" s="196">
        <v>85</v>
      </c>
      <c r="O2461" s="197">
        <v>35</v>
      </c>
      <c r="P2461" s="197">
        <v>2</v>
      </c>
      <c r="Q2461" s="34">
        <f t="shared" si="7219"/>
        <v>120</v>
      </c>
      <c r="R2461" s="35">
        <f t="shared" si="7220"/>
        <v>1</v>
      </c>
      <c r="S2461" s="13">
        <f t="shared" ref="S2461" si="7227">R2463*1000+Q2463</f>
        <v>4517</v>
      </c>
      <c r="T2461" s="191"/>
      <c r="U2461" s="202">
        <f t="shared" ref="U2461" si="7228">H2465</f>
        <v>1</v>
      </c>
      <c r="V2461" s="203">
        <f t="shared" ref="V2461" si="7229">R2465</f>
        <v>7</v>
      </c>
      <c r="W2461" s="202">
        <f t="shared" ref="W2461" si="7230">R2465</f>
        <v>7</v>
      </c>
      <c r="X2461" s="203">
        <f t="shared" ref="X2461" si="7231">H2465</f>
        <v>1</v>
      </c>
    </row>
    <row r="2462" spans="1:25" x14ac:dyDescent="0.25">
      <c r="A2462" s="559"/>
      <c r="B2462" s="560"/>
      <c r="C2462" s="5"/>
      <c r="D2462" s="198">
        <v>70</v>
      </c>
      <c r="E2462" s="199">
        <v>31</v>
      </c>
      <c r="F2462" s="199">
        <v>3</v>
      </c>
      <c r="G2462" s="38">
        <f t="shared" si="7221"/>
        <v>101</v>
      </c>
      <c r="H2462" s="35">
        <f t="shared" si="7218"/>
        <v>0</v>
      </c>
      <c r="I2462" s="521">
        <f t="shared" ref="I2462" si="7232">IF(AND(I2461=S2461,I2461&gt;0.1),1,IF(I2461&gt;S2461,2,0))</f>
        <v>0</v>
      </c>
      <c r="J2462" s="2"/>
      <c r="K2462" s="519"/>
      <c r="L2462" s="520"/>
      <c r="M2462" s="5"/>
      <c r="N2462" s="198">
        <v>90</v>
      </c>
      <c r="O2462" s="199">
        <v>49</v>
      </c>
      <c r="P2462" s="199">
        <v>1</v>
      </c>
      <c r="Q2462" s="34">
        <f t="shared" si="7219"/>
        <v>139</v>
      </c>
      <c r="R2462" s="39">
        <f t="shared" si="7220"/>
        <v>1</v>
      </c>
      <c r="S2462" s="521">
        <f t="shared" ref="S2462" si="7233">IF(AND(S2461=I2461,S2461&gt;0.1),1,IF(S2461&gt;I2461,2,0))</f>
        <v>2</v>
      </c>
      <c r="T2462" s="191"/>
      <c r="U2462" s="204">
        <f t="shared" ref="U2462" si="7234">G2465</f>
        <v>863</v>
      </c>
      <c r="V2462" s="205">
        <f t="shared" ref="V2462" si="7235">Q2465</f>
        <v>1014</v>
      </c>
      <c r="W2462" s="204">
        <f t="shared" ref="W2462" si="7236">Q2465</f>
        <v>1014</v>
      </c>
      <c r="X2462" s="205">
        <f t="shared" ref="X2462" si="7237">G2465</f>
        <v>863</v>
      </c>
    </row>
    <row r="2463" spans="1:25" ht="16.5" thickBot="1" x14ac:dyDescent="0.3">
      <c r="A2463" s="529">
        <v>2</v>
      </c>
      <c r="B2463" s="530"/>
      <c r="C2463" s="26" t="s">
        <v>12</v>
      </c>
      <c r="D2463" s="31">
        <f t="shared" ref="D2463" si="7238">SUM(D2459:D2462)</f>
        <v>309</v>
      </c>
      <c r="E2463" s="31">
        <f t="shared" ref="E2463:H2463" si="7239">SUM(E2459:E2462)</f>
        <v>96</v>
      </c>
      <c r="F2463" s="31">
        <f t="shared" si="7239"/>
        <v>21</v>
      </c>
      <c r="G2463" s="31">
        <f t="shared" si="7239"/>
        <v>405</v>
      </c>
      <c r="H2463" s="30">
        <f t="shared" si="7239"/>
        <v>0</v>
      </c>
      <c r="I2463" s="522">
        <f t="shared" ref="I2463" si="7240">IF(AND(G2463=N2463,G2463&gt;1),1,IF(G2463&gt;N2463,2,0))</f>
        <v>2</v>
      </c>
      <c r="J2463" s="2"/>
      <c r="K2463" s="529">
        <v>2</v>
      </c>
      <c r="L2463" s="530"/>
      <c r="M2463" s="26" t="s">
        <v>12</v>
      </c>
      <c r="N2463" s="31">
        <f t="shared" ref="N2463" si="7241">SUM(N2459:N2462)</f>
        <v>357</v>
      </c>
      <c r="O2463" s="31">
        <f t="shared" ref="O2463:R2463" si="7242">SUM(O2459:O2462)</f>
        <v>160</v>
      </c>
      <c r="P2463" s="31">
        <f t="shared" si="7242"/>
        <v>4</v>
      </c>
      <c r="Q2463" s="40">
        <f t="shared" si="7242"/>
        <v>517</v>
      </c>
      <c r="R2463" s="30">
        <f t="shared" si="7242"/>
        <v>4</v>
      </c>
      <c r="S2463" s="522">
        <f t="shared" ref="S2463" si="7243">IF(AND(Q2463=X2463,Q2463&gt;1),1,IF(Q2463&gt;X2463,2,0))</f>
        <v>2</v>
      </c>
      <c r="T2463" s="191"/>
    </row>
    <row r="2464" spans="1:25" ht="15.75" thickBot="1" x14ac:dyDescent="0.3">
      <c r="A2464" s="7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191"/>
    </row>
    <row r="2465" spans="1:25" ht="21" thickBot="1" x14ac:dyDescent="0.3">
      <c r="A2465" s="17"/>
      <c r="B2465" s="18"/>
      <c r="C2465" s="19" t="s">
        <v>15</v>
      </c>
      <c r="D2465" s="20">
        <f t="shared" ref="D2465:H2465" si="7244">D2458+D2463</f>
        <v>647</v>
      </c>
      <c r="E2465" s="21">
        <f t="shared" si="7244"/>
        <v>216</v>
      </c>
      <c r="F2465" s="21">
        <f t="shared" si="7244"/>
        <v>41</v>
      </c>
      <c r="G2465" s="22">
        <f t="shared" si="7244"/>
        <v>863</v>
      </c>
      <c r="H2465" s="22">
        <f t="shared" si="7244"/>
        <v>1</v>
      </c>
      <c r="I2465" s="23">
        <f t="shared" ref="I2465" si="7245">I2457+I2462+J2465</f>
        <v>0</v>
      </c>
      <c r="J2465" s="206">
        <f t="shared" ref="J2465" si="7246">IF(AND(G2465=Q2465,G2465&gt;0.1),1,IF(G2465&gt;Q2465,2,0))</f>
        <v>0</v>
      </c>
      <c r="K2465" s="17"/>
      <c r="L2465" s="18"/>
      <c r="M2465" s="24" t="s">
        <v>15</v>
      </c>
      <c r="N2465" s="20">
        <f t="shared" ref="N2465:R2465" si="7247">N2458+N2463</f>
        <v>700</v>
      </c>
      <c r="O2465" s="21">
        <f t="shared" si="7247"/>
        <v>314</v>
      </c>
      <c r="P2465" s="21">
        <f t="shared" si="7247"/>
        <v>12</v>
      </c>
      <c r="Q2465" s="22">
        <f t="shared" si="7247"/>
        <v>1014</v>
      </c>
      <c r="R2465" s="22">
        <f t="shared" si="7247"/>
        <v>7</v>
      </c>
      <c r="S2465" s="25">
        <f t="shared" ref="S2465" si="7248">S2457+S2462+T2465</f>
        <v>6</v>
      </c>
      <c r="T2465" s="206">
        <f t="shared" ref="T2465" si="7249">IF(AND(Q2465=G2465,Q2465&gt;0.1),1,IF(Q2465&gt;G2465,2,0))</f>
        <v>2</v>
      </c>
    </row>
    <row r="2466" spans="1:25" ht="15.75" thickBot="1" x14ac:dyDescent="0.3">
      <c r="A2466" s="7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191"/>
    </row>
    <row r="2467" spans="1:25" ht="21" thickBot="1" x14ac:dyDescent="0.3">
      <c r="A2467" s="109" t="s">
        <v>19</v>
      </c>
      <c r="B2467" s="9" t="s">
        <v>16</v>
      </c>
      <c r="C2467" s="515"/>
      <c r="D2467" s="515"/>
      <c r="E2467" s="515"/>
      <c r="F2467" s="10"/>
      <c r="G2467" s="516" t="s">
        <v>17</v>
      </c>
      <c r="H2467" s="516"/>
      <c r="I2467" s="23">
        <f t="shared" ref="I2467" si="7250">IF(AND(I2465=S2465,I2465&gt;0.1),1,IF(I2465&gt;S2465,2,0))</f>
        <v>0</v>
      </c>
      <c r="J2467" s="12"/>
      <c r="K2467" s="14" t="s">
        <v>19</v>
      </c>
      <c r="L2467" s="9" t="s">
        <v>20</v>
      </c>
      <c r="M2467" s="515"/>
      <c r="N2467" s="515"/>
      <c r="O2467" s="515"/>
      <c r="P2467" s="10"/>
      <c r="Q2467" s="516" t="s">
        <v>17</v>
      </c>
      <c r="R2467" s="516"/>
      <c r="S2467" s="23">
        <f t="shared" ref="S2467" si="7251">IF(AND(S2465=I2465,S2465&gt;0.1),1,IF(S2465&gt;I2465,2,0))</f>
        <v>2</v>
      </c>
      <c r="T2467" s="191"/>
    </row>
    <row r="2468" spans="1:25" ht="23.25" x14ac:dyDescent="0.35">
      <c r="A2468" s="6"/>
      <c r="B2468" s="523" t="s">
        <v>18</v>
      </c>
      <c r="C2468" s="523"/>
      <c r="D2468" s="524" t="s">
        <v>0</v>
      </c>
      <c r="E2468" s="524"/>
      <c r="F2468" s="524"/>
      <c r="G2468" s="524"/>
      <c r="H2468" s="524"/>
      <c r="I2468" s="524"/>
      <c r="J2468" s="94">
        <v>113</v>
      </c>
      <c r="K2468" s="190" t="s">
        <v>1</v>
      </c>
      <c r="L2468" s="525" t="s">
        <v>21</v>
      </c>
      <c r="M2468" s="525"/>
      <c r="N2468" s="525"/>
      <c r="O2468" s="526" t="s">
        <v>2</v>
      </c>
      <c r="P2468" s="526"/>
      <c r="Q2468" s="527">
        <v>43376</v>
      </c>
      <c r="R2468" s="528"/>
      <c r="S2468" s="528"/>
      <c r="T2468" s="191"/>
    </row>
    <row r="2469" spans="1:25" ht="24" thickBot="1" x14ac:dyDescent="0.3">
      <c r="A2469" s="7"/>
      <c r="B2469" s="16"/>
      <c r="C2469" s="16"/>
      <c r="D2469" s="15"/>
      <c r="E2469" s="15"/>
      <c r="F2469" s="15"/>
      <c r="G2469" s="15"/>
      <c r="H2469" s="15"/>
      <c r="I2469" s="15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191"/>
    </row>
    <row r="2470" spans="1:25" ht="18.75" thickBot="1" x14ac:dyDescent="0.3">
      <c r="A2470" s="1" t="s">
        <v>3</v>
      </c>
      <c r="B2470" s="535" t="s">
        <v>153</v>
      </c>
      <c r="C2470" s="535"/>
      <c r="D2470" s="535"/>
      <c r="E2470" s="535"/>
      <c r="F2470" s="535"/>
      <c r="G2470" s="535"/>
      <c r="H2470" s="535"/>
      <c r="I2470" s="536"/>
      <c r="J2470" s="537">
        <f t="shared" ref="J2470" si="7252">G2486-Q2486</f>
        <v>-70</v>
      </c>
      <c r="K2470" s="11" t="s">
        <v>4</v>
      </c>
      <c r="L2470" s="535" t="s">
        <v>185</v>
      </c>
      <c r="M2470" s="535"/>
      <c r="N2470" s="535"/>
      <c r="O2470" s="535"/>
      <c r="P2470" s="535"/>
      <c r="Q2470" s="535"/>
      <c r="R2470" s="535"/>
      <c r="S2470" s="536"/>
      <c r="T2470" s="191"/>
    </row>
    <row r="2471" spans="1:25" ht="15.75" thickBot="1" x14ac:dyDescent="0.3">
      <c r="A2471" s="7"/>
      <c r="B2471" s="2"/>
      <c r="C2471" s="2"/>
      <c r="D2471" s="2"/>
      <c r="E2471" s="2"/>
      <c r="F2471" s="2"/>
      <c r="G2471" s="2"/>
      <c r="H2471" s="2"/>
      <c r="I2471" s="2"/>
      <c r="J2471" s="538"/>
      <c r="K2471" s="2"/>
      <c r="L2471" s="2"/>
      <c r="M2471" s="2"/>
      <c r="N2471" s="2"/>
      <c r="O2471" s="2"/>
      <c r="P2471" s="2"/>
      <c r="Q2471" s="2"/>
      <c r="R2471" s="2"/>
      <c r="S2471" s="2"/>
      <c r="T2471" s="191"/>
    </row>
    <row r="2472" spans="1:25" x14ac:dyDescent="0.25">
      <c r="A2472" s="540" t="s">
        <v>5</v>
      </c>
      <c r="B2472" s="541"/>
      <c r="C2472" s="542" t="s">
        <v>6</v>
      </c>
      <c r="D2472" s="544" t="s">
        <v>7</v>
      </c>
      <c r="E2472" s="545"/>
      <c r="F2472" s="545"/>
      <c r="G2472" s="546"/>
      <c r="H2472" s="544" t="s">
        <v>8</v>
      </c>
      <c r="I2472" s="546"/>
      <c r="J2472" s="538"/>
      <c r="K2472" s="540" t="s">
        <v>5</v>
      </c>
      <c r="L2472" s="541"/>
      <c r="M2472" s="542" t="s">
        <v>6</v>
      </c>
      <c r="N2472" s="544" t="s">
        <v>7</v>
      </c>
      <c r="O2472" s="545"/>
      <c r="P2472" s="545"/>
      <c r="Q2472" s="546"/>
      <c r="R2472" s="544" t="s">
        <v>8</v>
      </c>
      <c r="S2472" s="546"/>
      <c r="T2472" s="191"/>
    </row>
    <row r="2473" spans="1:25" ht="15.75" thickBot="1" x14ac:dyDescent="0.3">
      <c r="A2473" s="547"/>
      <c r="B2473" s="548"/>
      <c r="C2473" s="543"/>
      <c r="D2473" s="110" t="s">
        <v>9</v>
      </c>
      <c r="E2473" s="111" t="s">
        <v>10</v>
      </c>
      <c r="F2473" s="111" t="s">
        <v>11</v>
      </c>
      <c r="G2473" s="112" t="s">
        <v>12</v>
      </c>
      <c r="H2473" s="113" t="s">
        <v>13</v>
      </c>
      <c r="I2473" s="114" t="s">
        <v>14</v>
      </c>
      <c r="J2473" s="539"/>
      <c r="K2473" s="547"/>
      <c r="L2473" s="548"/>
      <c r="M2473" s="543"/>
      <c r="N2473" s="110" t="s">
        <v>9</v>
      </c>
      <c r="O2473" s="111" t="s">
        <v>10</v>
      </c>
      <c r="P2473" s="111" t="s">
        <v>11</v>
      </c>
      <c r="Q2473" s="112" t="s">
        <v>12</v>
      </c>
      <c r="R2473" s="113" t="s">
        <v>13</v>
      </c>
      <c r="S2473" s="114" t="s">
        <v>14</v>
      </c>
      <c r="T2473" s="191"/>
    </row>
    <row r="2474" spans="1:25" ht="15.75" thickBot="1" x14ac:dyDescent="0.3">
      <c r="A2474" s="7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191"/>
    </row>
    <row r="2475" spans="1:25" x14ac:dyDescent="0.25">
      <c r="A2475" s="511" t="s">
        <v>224</v>
      </c>
      <c r="B2475" s="512"/>
      <c r="C2475" s="235">
        <v>1</v>
      </c>
      <c r="D2475" s="236">
        <v>86</v>
      </c>
      <c r="E2475" s="237">
        <v>44</v>
      </c>
      <c r="F2475" s="237">
        <v>2</v>
      </c>
      <c r="G2475" s="32">
        <f t="shared" ref="G2475:G2478" si="7253">D2475+E2475</f>
        <v>130</v>
      </c>
      <c r="H2475" s="33">
        <f t="shared" ref="H2475:H2478" si="7254">IF(AND(G2475=Q2475,G2475&gt;1),0.5,IF(G2475&gt;Q2475,1,0))</f>
        <v>1</v>
      </c>
      <c r="I2475" s="8"/>
      <c r="J2475" s="2"/>
      <c r="K2475" s="511" t="s">
        <v>216</v>
      </c>
      <c r="L2475" s="512"/>
      <c r="M2475" s="247">
        <v>1</v>
      </c>
      <c r="N2475" s="248">
        <v>77</v>
      </c>
      <c r="O2475" s="249">
        <v>44</v>
      </c>
      <c r="P2475" s="249">
        <v>1</v>
      </c>
      <c r="Q2475" s="32">
        <f t="shared" ref="Q2475" si="7255">SUM(N2475:O2475)</f>
        <v>121</v>
      </c>
      <c r="R2475" s="33">
        <f t="shared" ref="R2475:R2478" si="7256">IF(AND(Q2475=G2475,Q2475&gt;1),0.5,IF(Q2475&gt;G2475,1,0))</f>
        <v>0</v>
      </c>
      <c r="S2475" s="8"/>
      <c r="U2475" s="195" t="s">
        <v>124</v>
      </c>
      <c r="V2475" s="195">
        <f t="shared" ref="V2475" si="7257">G2475</f>
        <v>130</v>
      </c>
      <c r="W2475" s="195">
        <f t="shared" ref="W2475" si="7258">G2476</f>
        <v>137</v>
      </c>
      <c r="X2475" s="195">
        <f t="shared" ref="X2475" si="7259">G2477</f>
        <v>131</v>
      </c>
      <c r="Y2475" s="195">
        <f t="shared" ref="Y2475" si="7260">G2478</f>
        <v>98</v>
      </c>
    </row>
    <row r="2476" spans="1:25" x14ac:dyDescent="0.25">
      <c r="A2476" s="513"/>
      <c r="B2476" s="514"/>
      <c r="C2476" s="238">
        <v>2</v>
      </c>
      <c r="D2476" s="239">
        <v>94</v>
      </c>
      <c r="E2476" s="240">
        <v>43</v>
      </c>
      <c r="F2476" s="240">
        <v>0</v>
      </c>
      <c r="G2476" s="34">
        <f t="shared" si="7253"/>
        <v>137</v>
      </c>
      <c r="H2476" s="35">
        <f t="shared" si="7254"/>
        <v>1</v>
      </c>
      <c r="I2476" s="8"/>
      <c r="J2476" s="2"/>
      <c r="K2476" s="513"/>
      <c r="L2476" s="514"/>
      <c r="M2476" s="250">
        <v>2</v>
      </c>
      <c r="N2476" s="251">
        <v>84</v>
      </c>
      <c r="O2476" s="252">
        <v>42</v>
      </c>
      <c r="P2476" s="252">
        <v>0</v>
      </c>
      <c r="Q2476" s="34">
        <f t="shared" ref="Q2476:Q2478" si="7261">SUM(N2476:O2476)</f>
        <v>126</v>
      </c>
      <c r="R2476" s="35">
        <f t="shared" si="7256"/>
        <v>0</v>
      </c>
      <c r="S2476" s="8"/>
      <c r="U2476" s="195" t="s">
        <v>125</v>
      </c>
      <c r="V2476" s="195">
        <f t="shared" ref="V2476" si="7262">G2480</f>
        <v>96</v>
      </c>
      <c r="W2476" s="195">
        <f t="shared" ref="W2476" si="7263">G2481</f>
        <v>125</v>
      </c>
      <c r="X2476" s="195">
        <f t="shared" ref="X2476" si="7264">G2482</f>
        <v>129</v>
      </c>
      <c r="Y2476" s="195">
        <f t="shared" ref="Y2476" si="7265">G2483</f>
        <v>102</v>
      </c>
    </row>
    <row r="2477" spans="1:25" ht="15.75" thickBot="1" x14ac:dyDescent="0.3">
      <c r="A2477" s="507" t="s">
        <v>244</v>
      </c>
      <c r="B2477" s="508"/>
      <c r="C2477" s="238">
        <v>3</v>
      </c>
      <c r="D2477" s="239">
        <v>78</v>
      </c>
      <c r="E2477" s="240">
        <v>53</v>
      </c>
      <c r="F2477" s="240">
        <v>1</v>
      </c>
      <c r="G2477" s="34">
        <f t="shared" si="7253"/>
        <v>131</v>
      </c>
      <c r="H2477" s="35">
        <f t="shared" si="7254"/>
        <v>1</v>
      </c>
      <c r="I2477" s="13">
        <f t="shared" ref="I2477" si="7266">H2479*1000+G2479</f>
        <v>3496</v>
      </c>
      <c r="J2477" s="2"/>
      <c r="K2477" s="507" t="s">
        <v>217</v>
      </c>
      <c r="L2477" s="508"/>
      <c r="M2477" s="250">
        <v>3</v>
      </c>
      <c r="N2477" s="251">
        <v>80</v>
      </c>
      <c r="O2477" s="252">
        <v>35</v>
      </c>
      <c r="P2477" s="252">
        <v>3</v>
      </c>
      <c r="Q2477" s="34">
        <f t="shared" si="7261"/>
        <v>115</v>
      </c>
      <c r="R2477" s="35">
        <f t="shared" si="7256"/>
        <v>0</v>
      </c>
      <c r="S2477" s="13">
        <f t="shared" ref="S2477" si="7267">R2479*1000+Q2479</f>
        <v>1501</v>
      </c>
      <c r="T2477" s="191"/>
      <c r="U2477" s="195" t="s">
        <v>126</v>
      </c>
      <c r="V2477" s="195">
        <f t="shared" ref="V2477" si="7268">Q2475</f>
        <v>121</v>
      </c>
      <c r="W2477" s="195">
        <f t="shared" ref="W2477" si="7269">Q2476</f>
        <v>126</v>
      </c>
      <c r="X2477" s="195">
        <f t="shared" ref="X2477" si="7270">Q2477</f>
        <v>115</v>
      </c>
      <c r="Y2477" s="195">
        <f t="shared" ref="Y2477" si="7271">Q2478</f>
        <v>139</v>
      </c>
    </row>
    <row r="2478" spans="1:25" x14ac:dyDescent="0.25">
      <c r="A2478" s="509"/>
      <c r="B2478" s="510"/>
      <c r="C2478" s="241">
        <v>4</v>
      </c>
      <c r="D2478" s="242">
        <v>81</v>
      </c>
      <c r="E2478" s="243">
        <v>17</v>
      </c>
      <c r="F2478" s="243">
        <v>5</v>
      </c>
      <c r="G2478" s="36">
        <f t="shared" si="7253"/>
        <v>98</v>
      </c>
      <c r="H2478" s="35">
        <f t="shared" si="7254"/>
        <v>0</v>
      </c>
      <c r="I2478" s="521">
        <f t="shared" ref="I2478" si="7272">IF(AND(I2477=S2477,I2477&gt;0.1),1,IF(I2477&gt;S2477,2,0))</f>
        <v>2</v>
      </c>
      <c r="J2478" s="2"/>
      <c r="K2478" s="509"/>
      <c r="L2478" s="510"/>
      <c r="M2478" s="253">
        <v>4</v>
      </c>
      <c r="N2478" s="254">
        <v>95</v>
      </c>
      <c r="O2478" s="255">
        <v>44</v>
      </c>
      <c r="P2478" s="255">
        <v>0</v>
      </c>
      <c r="Q2478" s="34">
        <f t="shared" si="7261"/>
        <v>139</v>
      </c>
      <c r="R2478" s="39">
        <f t="shared" si="7256"/>
        <v>1</v>
      </c>
      <c r="S2478" s="521">
        <f t="shared" ref="S2478" si="7273">IF(AND(S2477=I2477,S2477&gt;0.1),1,IF(S2477&gt;I2477,2,0))</f>
        <v>0</v>
      </c>
      <c r="T2478" s="191"/>
      <c r="U2478" s="195" t="s">
        <v>127</v>
      </c>
      <c r="V2478" s="195">
        <f t="shared" ref="V2478" si="7274">Q2480</f>
        <v>123</v>
      </c>
      <c r="W2478" s="195">
        <f t="shared" ref="W2478" si="7275">Q2481</f>
        <v>134</v>
      </c>
      <c r="X2478" s="195">
        <f t="shared" ref="X2478" si="7276">Q2482</f>
        <v>143</v>
      </c>
      <c r="Y2478" s="195">
        <f t="shared" ref="Y2478" si="7277">Q2483</f>
        <v>117</v>
      </c>
    </row>
    <row r="2479" spans="1:25" ht="16.5" thickBot="1" x14ac:dyDescent="0.3">
      <c r="A2479" s="505"/>
      <c r="B2479" s="506"/>
      <c r="C2479" s="244" t="s">
        <v>12</v>
      </c>
      <c r="D2479" s="245">
        <v>339</v>
      </c>
      <c r="E2479" s="246">
        <v>157</v>
      </c>
      <c r="F2479" s="246">
        <v>8</v>
      </c>
      <c r="G2479" s="29">
        <f t="shared" ref="G2479:H2479" si="7278">SUM(G2475:G2478)</f>
        <v>496</v>
      </c>
      <c r="H2479" s="30">
        <f t="shared" si="7278"/>
        <v>3</v>
      </c>
      <c r="I2479" s="522">
        <f t="shared" ref="I2479" si="7279">IF(AND(G2479=N2479,G2479&gt;1),1,IF(G2479&gt;N2479,2,0))</f>
        <v>2</v>
      </c>
      <c r="J2479" s="2"/>
      <c r="K2479" s="505"/>
      <c r="L2479" s="506"/>
      <c r="M2479" s="256" t="s">
        <v>12</v>
      </c>
      <c r="N2479" s="257">
        <v>336</v>
      </c>
      <c r="O2479" s="258">
        <v>165</v>
      </c>
      <c r="P2479" s="258">
        <v>4</v>
      </c>
      <c r="Q2479" s="31">
        <f t="shared" ref="Q2479:R2479" si="7280">SUM(Q2475:Q2478)</f>
        <v>501</v>
      </c>
      <c r="R2479" s="30">
        <f t="shared" si="7280"/>
        <v>1</v>
      </c>
      <c r="S2479" s="522">
        <f t="shared" ref="S2479" si="7281">IF(AND(Q2479=J2479,Q2479&gt;1),1,IF(Q2479&gt;J2479,2,0))</f>
        <v>2</v>
      </c>
      <c r="T2479" s="191"/>
    </row>
    <row r="2480" spans="1:25" x14ac:dyDescent="0.25">
      <c r="A2480" s="511" t="s">
        <v>226</v>
      </c>
      <c r="B2480" s="512"/>
      <c r="C2480" s="235">
        <v>1</v>
      </c>
      <c r="D2480" s="236">
        <v>71</v>
      </c>
      <c r="E2480" s="237">
        <v>25</v>
      </c>
      <c r="F2480" s="237">
        <v>5</v>
      </c>
      <c r="G2480" s="37">
        <f t="shared" ref="G2480" si="7282">SUM(D2480:E2480)</f>
        <v>96</v>
      </c>
      <c r="H2480" s="33">
        <f t="shared" ref="H2480:H2483" si="7283">IF(AND(G2480=Q2480,G2480&gt;1),0.5,IF(G2480&gt;Q2480,1,0))</f>
        <v>0</v>
      </c>
      <c r="I2480" s="8"/>
      <c r="J2480" s="2"/>
      <c r="K2480" s="511" t="s">
        <v>218</v>
      </c>
      <c r="L2480" s="512"/>
      <c r="M2480" s="247">
        <v>1</v>
      </c>
      <c r="N2480" s="248">
        <v>87</v>
      </c>
      <c r="O2480" s="249">
        <v>36</v>
      </c>
      <c r="P2480" s="249">
        <v>0</v>
      </c>
      <c r="Q2480" s="32">
        <f t="shared" ref="Q2480:Q2483" si="7284">N2480+O2480</f>
        <v>123</v>
      </c>
      <c r="R2480" s="33">
        <f t="shared" ref="R2480:R2483" si="7285">IF(AND(Q2480=G2480,Q2480&gt;1),0.5,IF(Q2480&gt;G2480,1,0))</f>
        <v>1</v>
      </c>
      <c r="S2480" s="8"/>
      <c r="T2480" s="191"/>
      <c r="U2480" s="200" t="s">
        <v>92</v>
      </c>
      <c r="V2480" s="201" t="s">
        <v>93</v>
      </c>
      <c r="W2480" s="200" t="s">
        <v>93</v>
      </c>
      <c r="X2480" s="201" t="s">
        <v>92</v>
      </c>
    </row>
    <row r="2481" spans="1:24" x14ac:dyDescent="0.25">
      <c r="A2481" s="513"/>
      <c r="B2481" s="514"/>
      <c r="C2481" s="238">
        <v>2</v>
      </c>
      <c r="D2481" s="239">
        <v>81</v>
      </c>
      <c r="E2481" s="240">
        <v>44</v>
      </c>
      <c r="F2481" s="240">
        <v>2</v>
      </c>
      <c r="G2481" s="34">
        <f t="shared" ref="G2481:G2483" si="7286">SUM(D2481:E2481)</f>
        <v>125</v>
      </c>
      <c r="H2481" s="35">
        <f t="shared" si="7283"/>
        <v>0</v>
      </c>
      <c r="I2481" s="8"/>
      <c r="J2481" s="2"/>
      <c r="K2481" s="513"/>
      <c r="L2481" s="514"/>
      <c r="M2481" s="250">
        <v>2</v>
      </c>
      <c r="N2481" s="251">
        <v>82</v>
      </c>
      <c r="O2481" s="252">
        <v>52</v>
      </c>
      <c r="P2481" s="252">
        <v>0</v>
      </c>
      <c r="Q2481" s="34">
        <f t="shared" si="7284"/>
        <v>134</v>
      </c>
      <c r="R2481" s="35">
        <f t="shared" si="7285"/>
        <v>1</v>
      </c>
      <c r="S2481" s="8"/>
      <c r="T2481" s="191"/>
      <c r="U2481" s="202">
        <f t="shared" ref="U2481" si="7287">I2486</f>
        <v>2</v>
      </c>
      <c r="V2481" s="203">
        <f t="shared" ref="V2481" si="7288">S2486</f>
        <v>4</v>
      </c>
      <c r="W2481" s="202">
        <f t="shared" ref="W2481" si="7289">S2486</f>
        <v>4</v>
      </c>
      <c r="X2481" s="203">
        <f t="shared" ref="X2481" si="7290">I2486</f>
        <v>2</v>
      </c>
    </row>
    <row r="2482" spans="1:24" ht="15.75" thickBot="1" x14ac:dyDescent="0.3">
      <c r="A2482" s="507" t="s">
        <v>227</v>
      </c>
      <c r="B2482" s="508"/>
      <c r="C2482" s="238">
        <v>3</v>
      </c>
      <c r="D2482" s="239">
        <v>93</v>
      </c>
      <c r="E2482" s="240">
        <v>36</v>
      </c>
      <c r="F2482" s="240">
        <v>5</v>
      </c>
      <c r="G2482" s="34">
        <f t="shared" si="7286"/>
        <v>129</v>
      </c>
      <c r="H2482" s="35">
        <f t="shared" si="7283"/>
        <v>0</v>
      </c>
      <c r="I2482" s="13">
        <f t="shared" ref="I2482" si="7291">H2484*1000+G2484</f>
        <v>452</v>
      </c>
      <c r="J2482" s="2"/>
      <c r="K2482" s="507" t="s">
        <v>219</v>
      </c>
      <c r="L2482" s="508"/>
      <c r="M2482" s="250">
        <v>3</v>
      </c>
      <c r="N2482" s="251">
        <v>90</v>
      </c>
      <c r="O2482" s="252">
        <v>53</v>
      </c>
      <c r="P2482" s="252">
        <v>0</v>
      </c>
      <c r="Q2482" s="34">
        <f t="shared" si="7284"/>
        <v>143</v>
      </c>
      <c r="R2482" s="35">
        <f t="shared" si="7285"/>
        <v>1</v>
      </c>
      <c r="S2482" s="13">
        <f t="shared" ref="S2482" si="7292">R2484*1000+Q2484</f>
        <v>4517</v>
      </c>
      <c r="T2482" s="191"/>
      <c r="U2482" s="202">
        <f t="shared" ref="U2482" si="7293">H2486</f>
        <v>3</v>
      </c>
      <c r="V2482" s="203">
        <f t="shared" ref="V2482" si="7294">R2486</f>
        <v>5</v>
      </c>
      <c r="W2482" s="202">
        <f t="shared" ref="W2482" si="7295">R2486</f>
        <v>5</v>
      </c>
      <c r="X2482" s="203">
        <f t="shared" ref="X2482" si="7296">H2486</f>
        <v>3</v>
      </c>
    </row>
    <row r="2483" spans="1:24" x14ac:dyDescent="0.25">
      <c r="A2483" s="509"/>
      <c r="B2483" s="510"/>
      <c r="C2483" s="241">
        <v>4</v>
      </c>
      <c r="D2483" s="242">
        <v>84</v>
      </c>
      <c r="E2483" s="243">
        <v>18</v>
      </c>
      <c r="F2483" s="243">
        <v>5</v>
      </c>
      <c r="G2483" s="38">
        <f t="shared" si="7286"/>
        <v>102</v>
      </c>
      <c r="H2483" s="35">
        <f t="shared" si="7283"/>
        <v>0</v>
      </c>
      <c r="I2483" s="521">
        <f t="shared" ref="I2483" si="7297">IF(AND(I2482=S2482,I2482&gt;0.1),1,IF(I2482&gt;S2482,2,0))</f>
        <v>0</v>
      </c>
      <c r="J2483" s="2"/>
      <c r="K2483" s="509"/>
      <c r="L2483" s="510"/>
      <c r="M2483" s="253">
        <v>4</v>
      </c>
      <c r="N2483" s="254">
        <v>84</v>
      </c>
      <c r="O2483" s="255">
        <v>33</v>
      </c>
      <c r="P2483" s="255">
        <v>1</v>
      </c>
      <c r="Q2483" s="34">
        <f t="shared" si="7284"/>
        <v>117</v>
      </c>
      <c r="R2483" s="39">
        <f t="shared" si="7285"/>
        <v>1</v>
      </c>
      <c r="S2483" s="521">
        <f t="shared" ref="S2483" si="7298">IF(AND(S2482=I2482,S2482&gt;0.1),1,IF(S2482&gt;I2482,2,0))</f>
        <v>2</v>
      </c>
      <c r="T2483" s="191"/>
      <c r="U2483" s="204">
        <f t="shared" ref="U2483" si="7299">G2486</f>
        <v>948</v>
      </c>
      <c r="V2483" s="205">
        <f t="shared" ref="V2483" si="7300">Q2486</f>
        <v>1018</v>
      </c>
      <c r="W2483" s="204">
        <f t="shared" ref="W2483" si="7301">Q2486</f>
        <v>1018</v>
      </c>
      <c r="X2483" s="205">
        <f t="shared" ref="X2483" si="7302">G2486</f>
        <v>948</v>
      </c>
    </row>
    <row r="2484" spans="1:24" ht="16.5" thickBot="1" x14ac:dyDescent="0.3">
      <c r="A2484" s="505"/>
      <c r="B2484" s="506"/>
      <c r="C2484" s="244" t="s">
        <v>12</v>
      </c>
      <c r="D2484" s="245">
        <v>329</v>
      </c>
      <c r="E2484" s="246">
        <v>123</v>
      </c>
      <c r="F2484" s="246">
        <v>17</v>
      </c>
      <c r="G2484" s="31">
        <f t="shared" ref="G2484:H2484" si="7303">SUM(G2480:G2483)</f>
        <v>452</v>
      </c>
      <c r="H2484" s="30">
        <f t="shared" si="7303"/>
        <v>0</v>
      </c>
      <c r="I2484" s="522">
        <f t="shared" ref="I2484" si="7304">IF(AND(G2484=N2484,G2484&gt;1),1,IF(G2484&gt;N2484,2,0))</f>
        <v>2</v>
      </c>
      <c r="J2484" s="2"/>
      <c r="K2484" s="505"/>
      <c r="L2484" s="506"/>
      <c r="M2484" s="256" t="s">
        <v>12</v>
      </c>
      <c r="N2484" s="257">
        <v>343</v>
      </c>
      <c r="O2484" s="258">
        <v>174</v>
      </c>
      <c r="P2484" s="258">
        <v>1</v>
      </c>
      <c r="Q2484" s="40">
        <f t="shared" ref="Q2484:R2484" si="7305">SUM(Q2480:Q2483)</f>
        <v>517</v>
      </c>
      <c r="R2484" s="30">
        <f t="shared" si="7305"/>
        <v>4</v>
      </c>
      <c r="S2484" s="522">
        <f t="shared" ref="S2484" si="7306">IF(AND(Q2484=X2484,Q2484&gt;1),1,IF(Q2484&gt;X2484,2,0))</f>
        <v>2</v>
      </c>
      <c r="T2484" s="191"/>
    </row>
    <row r="2485" spans="1:24" ht="15.75" thickBot="1" x14ac:dyDescent="0.3">
      <c r="A2485" s="7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191"/>
    </row>
    <row r="2486" spans="1:24" ht="21" thickBot="1" x14ac:dyDescent="0.3">
      <c r="A2486" s="17"/>
      <c r="B2486" s="18"/>
      <c r="C2486" s="19" t="s">
        <v>15</v>
      </c>
      <c r="D2486" s="20">
        <f t="shared" ref="D2486:H2486" si="7307">D2479+D2484</f>
        <v>668</v>
      </c>
      <c r="E2486" s="21">
        <f t="shared" si="7307"/>
        <v>280</v>
      </c>
      <c r="F2486" s="21">
        <f t="shared" si="7307"/>
        <v>25</v>
      </c>
      <c r="G2486" s="22">
        <f t="shared" si="7307"/>
        <v>948</v>
      </c>
      <c r="H2486" s="22">
        <f t="shared" si="7307"/>
        <v>3</v>
      </c>
      <c r="I2486" s="23">
        <f t="shared" ref="I2486" si="7308">I2478+I2483+J2486</f>
        <v>2</v>
      </c>
      <c r="J2486" s="206">
        <f t="shared" ref="J2486" si="7309">IF(AND(G2486=Q2486,G2486&gt;0.1),1,IF(G2486&gt;Q2486,2,0))</f>
        <v>0</v>
      </c>
      <c r="K2486" s="17"/>
      <c r="L2486" s="18"/>
      <c r="M2486" s="24" t="s">
        <v>15</v>
      </c>
      <c r="N2486" s="20">
        <f t="shared" ref="N2486:R2486" si="7310">N2479+N2484</f>
        <v>679</v>
      </c>
      <c r="O2486" s="21">
        <f t="shared" si="7310"/>
        <v>339</v>
      </c>
      <c r="P2486" s="21">
        <f t="shared" si="7310"/>
        <v>5</v>
      </c>
      <c r="Q2486" s="22">
        <f t="shared" si="7310"/>
        <v>1018</v>
      </c>
      <c r="R2486" s="22">
        <f t="shared" si="7310"/>
        <v>5</v>
      </c>
      <c r="S2486" s="25">
        <f t="shared" ref="S2486" si="7311">S2478+S2483+T2486</f>
        <v>4</v>
      </c>
      <c r="T2486" s="206">
        <f t="shared" ref="T2486" si="7312">IF(AND(Q2486=G2486,Q2486&gt;0.1),1,IF(Q2486&gt;G2486,2,0))</f>
        <v>2</v>
      </c>
    </row>
    <row r="2487" spans="1:24" ht="15.75" thickBot="1" x14ac:dyDescent="0.3">
      <c r="A2487" s="7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191"/>
    </row>
    <row r="2488" spans="1:24" ht="21" thickBot="1" x14ac:dyDescent="0.3">
      <c r="A2488" s="109" t="s">
        <v>19</v>
      </c>
      <c r="B2488" s="9" t="s">
        <v>16</v>
      </c>
      <c r="C2488" s="515"/>
      <c r="D2488" s="515"/>
      <c r="E2488" s="515"/>
      <c r="F2488" s="10"/>
      <c r="G2488" s="516" t="s">
        <v>17</v>
      </c>
      <c r="H2488" s="516"/>
      <c r="I2488" s="23">
        <f t="shared" ref="I2488" si="7313">IF(AND(I2486=S2486,I2486&gt;0.1),1,IF(I2486&gt;S2486,2,0))</f>
        <v>0</v>
      </c>
      <c r="J2488" s="12"/>
      <c r="K2488" s="14" t="s">
        <v>19</v>
      </c>
      <c r="L2488" s="9" t="s">
        <v>20</v>
      </c>
      <c r="M2488" s="515"/>
      <c r="N2488" s="515"/>
      <c r="O2488" s="515"/>
      <c r="P2488" s="10"/>
      <c r="Q2488" s="516" t="s">
        <v>17</v>
      </c>
      <c r="R2488" s="516"/>
      <c r="S2488" s="23">
        <f t="shared" ref="S2488" si="7314">IF(AND(S2486=I2486,S2486&gt;0.1),1,IF(S2486&gt;I2486,2,0))</f>
        <v>2</v>
      </c>
      <c r="T2488" s="191"/>
    </row>
    <row r="2490" spans="1:24" ht="15.75" thickBot="1" x14ac:dyDescent="0.3"/>
    <row r="2491" spans="1:24" ht="23.25" x14ac:dyDescent="0.35">
      <c r="A2491" s="6"/>
      <c r="B2491" s="523" t="s">
        <v>18</v>
      </c>
      <c r="C2491" s="523"/>
      <c r="D2491" s="524" t="s">
        <v>0</v>
      </c>
      <c r="E2491" s="524"/>
      <c r="F2491" s="524"/>
      <c r="G2491" s="524"/>
      <c r="H2491" s="524"/>
      <c r="I2491" s="524"/>
      <c r="J2491" s="94">
        <v>114</v>
      </c>
      <c r="K2491" s="190" t="s">
        <v>1</v>
      </c>
      <c r="L2491" s="525" t="s">
        <v>21</v>
      </c>
      <c r="M2491" s="525"/>
      <c r="N2491" s="525"/>
      <c r="O2491" s="526" t="s">
        <v>2</v>
      </c>
      <c r="P2491" s="526"/>
      <c r="Q2491" s="527">
        <v>43376</v>
      </c>
      <c r="R2491" s="528"/>
      <c r="S2491" s="528"/>
      <c r="T2491" s="191"/>
    </row>
    <row r="2492" spans="1:24" ht="24" thickBot="1" x14ac:dyDescent="0.3">
      <c r="A2492" s="7"/>
      <c r="B2492" s="16"/>
      <c r="C2492" s="16"/>
      <c r="D2492" s="15"/>
      <c r="E2492" s="15"/>
      <c r="F2492" s="15"/>
      <c r="G2492" s="15"/>
      <c r="H2492" s="15"/>
      <c r="I2492" s="15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191"/>
    </row>
    <row r="2493" spans="1:24" ht="18.75" thickBot="1" x14ac:dyDescent="0.3">
      <c r="A2493" s="1" t="s">
        <v>3</v>
      </c>
      <c r="B2493" s="535" t="s">
        <v>143</v>
      </c>
      <c r="C2493" s="535"/>
      <c r="D2493" s="535"/>
      <c r="E2493" s="535"/>
      <c r="F2493" s="535"/>
      <c r="G2493" s="535"/>
      <c r="H2493" s="535"/>
      <c r="I2493" s="536"/>
      <c r="J2493" s="537">
        <f t="shared" ref="J2493" si="7315">G2509-Q2509</f>
        <v>-170</v>
      </c>
      <c r="K2493" s="11" t="s">
        <v>4</v>
      </c>
      <c r="L2493" s="535" t="s">
        <v>186</v>
      </c>
      <c r="M2493" s="535"/>
      <c r="N2493" s="535"/>
      <c r="O2493" s="535"/>
      <c r="P2493" s="535"/>
      <c r="Q2493" s="535"/>
      <c r="R2493" s="535"/>
      <c r="S2493" s="536"/>
      <c r="T2493" s="191"/>
    </row>
    <row r="2494" spans="1:24" ht="15.75" thickBot="1" x14ac:dyDescent="0.3">
      <c r="A2494" s="7"/>
      <c r="B2494" s="2"/>
      <c r="C2494" s="2"/>
      <c r="D2494" s="2"/>
      <c r="E2494" s="2"/>
      <c r="F2494" s="2"/>
      <c r="G2494" s="2"/>
      <c r="H2494" s="2"/>
      <c r="I2494" s="2"/>
      <c r="J2494" s="538"/>
      <c r="K2494" s="2"/>
      <c r="L2494" s="2"/>
      <c r="M2494" s="2"/>
      <c r="N2494" s="2"/>
      <c r="O2494" s="2"/>
      <c r="P2494" s="2"/>
      <c r="Q2494" s="2"/>
      <c r="R2494" s="2"/>
      <c r="S2494" s="2"/>
      <c r="T2494" s="191"/>
    </row>
    <row r="2495" spans="1:24" x14ac:dyDescent="0.25">
      <c r="A2495" s="540" t="s">
        <v>5</v>
      </c>
      <c r="B2495" s="541"/>
      <c r="C2495" s="542" t="s">
        <v>6</v>
      </c>
      <c r="D2495" s="544" t="s">
        <v>7</v>
      </c>
      <c r="E2495" s="545"/>
      <c r="F2495" s="545"/>
      <c r="G2495" s="546"/>
      <c r="H2495" s="544" t="s">
        <v>8</v>
      </c>
      <c r="I2495" s="546"/>
      <c r="J2495" s="538"/>
      <c r="K2495" s="540" t="s">
        <v>5</v>
      </c>
      <c r="L2495" s="541"/>
      <c r="M2495" s="542" t="s">
        <v>6</v>
      </c>
      <c r="N2495" s="544" t="s">
        <v>7</v>
      </c>
      <c r="O2495" s="545"/>
      <c r="P2495" s="545"/>
      <c r="Q2495" s="546"/>
      <c r="R2495" s="544" t="s">
        <v>8</v>
      </c>
      <c r="S2495" s="546"/>
      <c r="T2495" s="191"/>
    </row>
    <row r="2496" spans="1:24" ht="15.75" thickBot="1" x14ac:dyDescent="0.3">
      <c r="A2496" s="547"/>
      <c r="B2496" s="548"/>
      <c r="C2496" s="543"/>
      <c r="D2496" s="110" t="s">
        <v>9</v>
      </c>
      <c r="E2496" s="111" t="s">
        <v>10</v>
      </c>
      <c r="F2496" s="111" t="s">
        <v>11</v>
      </c>
      <c r="G2496" s="112" t="s">
        <v>12</v>
      </c>
      <c r="H2496" s="113" t="s">
        <v>13</v>
      </c>
      <c r="I2496" s="114" t="s">
        <v>14</v>
      </c>
      <c r="J2496" s="539"/>
      <c r="K2496" s="547"/>
      <c r="L2496" s="548"/>
      <c r="M2496" s="543"/>
      <c r="N2496" s="110" t="s">
        <v>9</v>
      </c>
      <c r="O2496" s="111" t="s">
        <v>10</v>
      </c>
      <c r="P2496" s="111" t="s">
        <v>11</v>
      </c>
      <c r="Q2496" s="112" t="s">
        <v>12</v>
      </c>
      <c r="R2496" s="113" t="s">
        <v>13</v>
      </c>
      <c r="S2496" s="114" t="s">
        <v>14</v>
      </c>
      <c r="T2496" s="191"/>
    </row>
    <row r="2497" spans="1:25" ht="15.75" thickBot="1" x14ac:dyDescent="0.3">
      <c r="A2497" s="7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191"/>
    </row>
    <row r="2498" spans="1:25" x14ac:dyDescent="0.25">
      <c r="A2498" s="555" t="s">
        <v>212</v>
      </c>
      <c r="B2498" s="556"/>
      <c r="C2498" s="3">
        <v>1</v>
      </c>
      <c r="D2498" s="213">
        <v>92</v>
      </c>
      <c r="E2498" s="214">
        <v>27</v>
      </c>
      <c r="F2498" s="214">
        <v>6</v>
      </c>
      <c r="G2498" s="32">
        <f t="shared" ref="G2498:G2501" si="7316">D2498+E2498</f>
        <v>119</v>
      </c>
      <c r="H2498" s="33">
        <f t="shared" ref="H2498:H2501" si="7317">IF(AND(G2498=Q2498,G2498&gt;1),0.5,IF(G2498&gt;Q2498,1,0))</f>
        <v>0</v>
      </c>
      <c r="I2498" s="8"/>
      <c r="J2498" s="2"/>
      <c r="K2498" s="555" t="s">
        <v>229</v>
      </c>
      <c r="L2498" s="556"/>
      <c r="M2498" s="3">
        <v>1</v>
      </c>
      <c r="N2498" s="213">
        <v>88</v>
      </c>
      <c r="O2498" s="214">
        <v>40</v>
      </c>
      <c r="P2498" s="214">
        <v>1</v>
      </c>
      <c r="Q2498" s="32">
        <f t="shared" ref="Q2498" si="7318">SUM(N2498:O2498)</f>
        <v>128</v>
      </c>
      <c r="R2498" s="33">
        <f t="shared" ref="R2498:R2501" si="7319">IF(AND(Q2498=G2498,Q2498&gt;1),0.5,IF(Q2498&gt;G2498,1,0))</f>
        <v>1</v>
      </c>
      <c r="S2498" s="8"/>
      <c r="U2498" s="195" t="s">
        <v>124</v>
      </c>
      <c r="V2498" s="195">
        <f t="shared" ref="V2498" si="7320">G2498</f>
        <v>119</v>
      </c>
      <c r="W2498" s="195">
        <f t="shared" ref="W2498" si="7321">G2499</f>
        <v>113</v>
      </c>
      <c r="X2498" s="195">
        <f t="shared" ref="X2498" si="7322">G2500</f>
        <v>107</v>
      </c>
      <c r="Y2498" s="195">
        <f t="shared" ref="Y2498" si="7323">G2501</f>
        <v>97</v>
      </c>
    </row>
    <row r="2499" spans="1:25" x14ac:dyDescent="0.25">
      <c r="A2499" s="557"/>
      <c r="B2499" s="558"/>
      <c r="C2499" s="4">
        <v>2</v>
      </c>
      <c r="D2499" s="215">
        <v>77</v>
      </c>
      <c r="E2499" s="216">
        <v>36</v>
      </c>
      <c r="F2499" s="216">
        <v>3</v>
      </c>
      <c r="G2499" s="34">
        <f t="shared" si="7316"/>
        <v>113</v>
      </c>
      <c r="H2499" s="35">
        <f t="shared" si="7317"/>
        <v>0</v>
      </c>
      <c r="I2499" s="8"/>
      <c r="J2499" s="2"/>
      <c r="K2499" s="557"/>
      <c r="L2499" s="558"/>
      <c r="M2499" s="4">
        <v>2</v>
      </c>
      <c r="N2499" s="215">
        <v>88</v>
      </c>
      <c r="O2499" s="216">
        <v>43</v>
      </c>
      <c r="P2499" s="216">
        <v>2</v>
      </c>
      <c r="Q2499" s="34">
        <f t="shared" ref="Q2499:Q2501" si="7324">SUM(N2499:O2499)</f>
        <v>131</v>
      </c>
      <c r="R2499" s="35">
        <f t="shared" si="7319"/>
        <v>1</v>
      </c>
      <c r="S2499" s="8"/>
      <c r="U2499" s="195" t="s">
        <v>125</v>
      </c>
      <c r="V2499" s="195">
        <f t="shared" ref="V2499" si="7325">G2503</f>
        <v>101</v>
      </c>
      <c r="W2499" s="195">
        <f t="shared" ref="W2499" si="7326">G2504</f>
        <v>103</v>
      </c>
      <c r="X2499" s="195">
        <f t="shared" ref="X2499" si="7327">G2505</f>
        <v>120</v>
      </c>
      <c r="Y2499" s="195">
        <f t="shared" ref="Y2499" si="7328">G2506</f>
        <v>112</v>
      </c>
    </row>
    <row r="2500" spans="1:25" ht="15.75" thickBot="1" x14ac:dyDescent="0.3">
      <c r="A2500" s="549" t="s">
        <v>213</v>
      </c>
      <c r="B2500" s="550"/>
      <c r="C2500" s="4">
        <v>3</v>
      </c>
      <c r="D2500" s="215">
        <v>72</v>
      </c>
      <c r="E2500" s="216">
        <v>35</v>
      </c>
      <c r="F2500" s="216">
        <v>3</v>
      </c>
      <c r="G2500" s="34">
        <f t="shared" si="7316"/>
        <v>107</v>
      </c>
      <c r="H2500" s="35">
        <f t="shared" si="7317"/>
        <v>0</v>
      </c>
      <c r="I2500" s="13">
        <f t="shared" ref="I2500" si="7329">H2502*1000+G2502</f>
        <v>436</v>
      </c>
      <c r="J2500" s="2"/>
      <c r="K2500" s="549" t="s">
        <v>228</v>
      </c>
      <c r="L2500" s="550"/>
      <c r="M2500" s="4">
        <v>3</v>
      </c>
      <c r="N2500" s="215">
        <v>80</v>
      </c>
      <c r="O2500" s="216">
        <v>44</v>
      </c>
      <c r="P2500" s="216">
        <v>0</v>
      </c>
      <c r="Q2500" s="34">
        <f t="shared" si="7324"/>
        <v>124</v>
      </c>
      <c r="R2500" s="35">
        <f t="shared" si="7319"/>
        <v>1</v>
      </c>
      <c r="S2500" s="13">
        <f t="shared" ref="S2500" si="7330">R2502*1000+Q2502</f>
        <v>4520</v>
      </c>
      <c r="T2500" s="191"/>
      <c r="U2500" s="195" t="s">
        <v>126</v>
      </c>
      <c r="V2500" s="195">
        <f t="shared" ref="V2500" si="7331">Q2498</f>
        <v>128</v>
      </c>
      <c r="W2500" s="195">
        <f t="shared" ref="W2500" si="7332">Q2499</f>
        <v>131</v>
      </c>
      <c r="X2500" s="195">
        <f t="shared" ref="X2500" si="7333">Q2500</f>
        <v>124</v>
      </c>
      <c r="Y2500" s="195">
        <f t="shared" ref="Y2500" si="7334">Q2501</f>
        <v>137</v>
      </c>
    </row>
    <row r="2501" spans="1:25" x14ac:dyDescent="0.25">
      <c r="A2501" s="551"/>
      <c r="B2501" s="552"/>
      <c r="C2501" s="5">
        <v>4</v>
      </c>
      <c r="D2501" s="217">
        <v>80</v>
      </c>
      <c r="E2501" s="218">
        <v>17</v>
      </c>
      <c r="F2501" s="218">
        <v>7</v>
      </c>
      <c r="G2501" s="36">
        <f t="shared" si="7316"/>
        <v>97</v>
      </c>
      <c r="H2501" s="35">
        <f t="shared" si="7317"/>
        <v>0</v>
      </c>
      <c r="I2501" s="521">
        <f t="shared" ref="I2501" si="7335">IF(AND(I2500=S2500,I2500&gt;0.1),1,IF(I2500&gt;S2500,2,0))</f>
        <v>0</v>
      </c>
      <c r="J2501" s="2"/>
      <c r="K2501" s="551"/>
      <c r="L2501" s="552"/>
      <c r="M2501" s="5">
        <v>4</v>
      </c>
      <c r="N2501" s="217">
        <v>96</v>
      </c>
      <c r="O2501" s="218">
        <v>41</v>
      </c>
      <c r="P2501" s="218">
        <v>1</v>
      </c>
      <c r="Q2501" s="34">
        <f t="shared" si="7324"/>
        <v>137</v>
      </c>
      <c r="R2501" s="39">
        <f t="shared" si="7319"/>
        <v>1</v>
      </c>
      <c r="S2501" s="521">
        <f t="shared" ref="S2501" si="7336">IF(AND(S2500=I2500,S2500&gt;0.1),1,IF(S2500&gt;I2500,2,0))</f>
        <v>2</v>
      </c>
      <c r="T2501" s="191"/>
      <c r="U2501" s="195" t="s">
        <v>127</v>
      </c>
      <c r="V2501" s="195">
        <f t="shared" ref="V2501" si="7337">Q2503</f>
        <v>123</v>
      </c>
      <c r="W2501" s="195">
        <f t="shared" ref="W2501" si="7338">Q2504</f>
        <v>138</v>
      </c>
      <c r="X2501" s="195">
        <f t="shared" ref="X2501" si="7339">Q2505</f>
        <v>132</v>
      </c>
      <c r="Y2501" s="195">
        <f t="shared" ref="Y2501" si="7340">Q2506</f>
        <v>129</v>
      </c>
    </row>
    <row r="2502" spans="1:25" ht="16.5" thickBot="1" x14ac:dyDescent="0.3">
      <c r="A2502" s="553"/>
      <c r="B2502" s="554"/>
      <c r="C2502" s="221" t="s">
        <v>12</v>
      </c>
      <c r="D2502" s="222">
        <v>321</v>
      </c>
      <c r="E2502" s="223">
        <v>115</v>
      </c>
      <c r="F2502" s="223">
        <v>19</v>
      </c>
      <c r="G2502" s="29">
        <f t="shared" ref="G2502:H2502" si="7341">SUM(G2498:G2501)</f>
        <v>436</v>
      </c>
      <c r="H2502" s="30">
        <f t="shared" si="7341"/>
        <v>0</v>
      </c>
      <c r="I2502" s="522">
        <f t="shared" ref="I2502" si="7342">IF(AND(G2502=N2502,G2502&gt;1),1,IF(G2502&gt;N2502,2,0))</f>
        <v>2</v>
      </c>
      <c r="J2502" s="2"/>
      <c r="K2502" s="553"/>
      <c r="L2502" s="554"/>
      <c r="M2502" s="221" t="s">
        <v>12</v>
      </c>
      <c r="N2502" s="222">
        <v>352</v>
      </c>
      <c r="O2502" s="223">
        <v>168</v>
      </c>
      <c r="P2502" s="223">
        <v>4</v>
      </c>
      <c r="Q2502" s="31">
        <f t="shared" ref="Q2502:R2502" si="7343">SUM(Q2498:Q2501)</f>
        <v>520</v>
      </c>
      <c r="R2502" s="30">
        <f t="shared" si="7343"/>
        <v>4</v>
      </c>
      <c r="S2502" s="522">
        <f t="shared" ref="S2502" si="7344">IF(AND(Q2502=J2502,Q2502&gt;1),1,IF(Q2502&gt;J2502,2,0))</f>
        <v>2</v>
      </c>
      <c r="T2502" s="191"/>
    </row>
    <row r="2503" spans="1:25" x14ac:dyDescent="0.25">
      <c r="A2503" s="555" t="s">
        <v>214</v>
      </c>
      <c r="B2503" s="556"/>
      <c r="C2503" s="3">
        <v>1</v>
      </c>
      <c r="D2503" s="213">
        <v>68</v>
      </c>
      <c r="E2503" s="214">
        <v>33</v>
      </c>
      <c r="F2503" s="214">
        <v>3</v>
      </c>
      <c r="G2503" s="37">
        <f t="shared" ref="G2503" si="7345">SUM(D2503:E2503)</f>
        <v>101</v>
      </c>
      <c r="H2503" s="33">
        <f t="shared" ref="H2503:H2506" si="7346">IF(AND(G2503=Q2503,G2503&gt;1),0.5,IF(G2503&gt;Q2503,1,0))</f>
        <v>0</v>
      </c>
      <c r="I2503" s="8"/>
      <c r="J2503" s="2"/>
      <c r="K2503" s="555" t="s">
        <v>255</v>
      </c>
      <c r="L2503" s="556"/>
      <c r="M2503" s="3">
        <v>1</v>
      </c>
      <c r="N2503" s="213">
        <v>89</v>
      </c>
      <c r="O2503" s="214">
        <v>34</v>
      </c>
      <c r="P2503" s="214">
        <v>1</v>
      </c>
      <c r="Q2503" s="32">
        <f t="shared" ref="Q2503:Q2506" si="7347">N2503+O2503</f>
        <v>123</v>
      </c>
      <c r="R2503" s="33">
        <f t="shared" ref="R2503:R2506" si="7348">IF(AND(Q2503=G2503,Q2503&gt;1),0.5,IF(Q2503&gt;G2503,1,0))</f>
        <v>1</v>
      </c>
      <c r="S2503" s="8"/>
      <c r="T2503" s="191"/>
      <c r="U2503" s="200" t="s">
        <v>92</v>
      </c>
      <c r="V2503" s="201" t="s">
        <v>93</v>
      </c>
      <c r="W2503" s="200" t="s">
        <v>93</v>
      </c>
      <c r="X2503" s="201" t="s">
        <v>92</v>
      </c>
    </row>
    <row r="2504" spans="1:25" x14ac:dyDescent="0.25">
      <c r="A2504" s="557"/>
      <c r="B2504" s="558"/>
      <c r="C2504" s="4">
        <v>2</v>
      </c>
      <c r="D2504" s="215">
        <v>86</v>
      </c>
      <c r="E2504" s="216">
        <v>17</v>
      </c>
      <c r="F2504" s="216">
        <v>9</v>
      </c>
      <c r="G2504" s="34">
        <f t="shared" ref="G2504:G2506" si="7349">SUM(D2504:E2504)</f>
        <v>103</v>
      </c>
      <c r="H2504" s="35">
        <f t="shared" si="7346"/>
        <v>0</v>
      </c>
      <c r="I2504" s="8"/>
      <c r="J2504" s="2"/>
      <c r="K2504" s="557"/>
      <c r="L2504" s="558"/>
      <c r="M2504" s="4">
        <v>2</v>
      </c>
      <c r="N2504" s="215">
        <v>94</v>
      </c>
      <c r="O2504" s="216">
        <v>44</v>
      </c>
      <c r="P2504" s="216">
        <v>0</v>
      </c>
      <c r="Q2504" s="34">
        <f t="shared" si="7347"/>
        <v>138</v>
      </c>
      <c r="R2504" s="35">
        <f t="shared" si="7348"/>
        <v>1</v>
      </c>
      <c r="S2504" s="8"/>
      <c r="T2504" s="191"/>
      <c r="U2504" s="202">
        <f t="shared" ref="U2504" si="7350">I2509</f>
        <v>0</v>
      </c>
      <c r="V2504" s="203">
        <f t="shared" ref="V2504" si="7351">S2509</f>
        <v>6</v>
      </c>
      <c r="W2504" s="202">
        <f t="shared" ref="W2504" si="7352">S2509</f>
        <v>6</v>
      </c>
      <c r="X2504" s="203">
        <f t="shared" ref="X2504" si="7353">I2509</f>
        <v>0</v>
      </c>
    </row>
    <row r="2505" spans="1:25" ht="15.75" thickBot="1" x14ac:dyDescent="0.3">
      <c r="A2505" s="549" t="s">
        <v>215</v>
      </c>
      <c r="B2505" s="550"/>
      <c r="C2505" s="4">
        <v>3</v>
      </c>
      <c r="D2505" s="215">
        <v>76</v>
      </c>
      <c r="E2505" s="216">
        <v>44</v>
      </c>
      <c r="F2505" s="216">
        <v>3</v>
      </c>
      <c r="G2505" s="34">
        <f t="shared" si="7349"/>
        <v>120</v>
      </c>
      <c r="H2505" s="35">
        <f t="shared" si="7346"/>
        <v>0</v>
      </c>
      <c r="I2505" s="13">
        <f t="shared" ref="I2505" si="7354">H2507*1000+G2507</f>
        <v>436</v>
      </c>
      <c r="J2505" s="2"/>
      <c r="K2505" s="549" t="s">
        <v>228</v>
      </c>
      <c r="L2505" s="550"/>
      <c r="M2505" s="4">
        <v>3</v>
      </c>
      <c r="N2505" s="215">
        <v>87</v>
      </c>
      <c r="O2505" s="216">
        <v>45</v>
      </c>
      <c r="P2505" s="216">
        <v>0</v>
      </c>
      <c r="Q2505" s="34">
        <f t="shared" si="7347"/>
        <v>132</v>
      </c>
      <c r="R2505" s="35">
        <f t="shared" si="7348"/>
        <v>1</v>
      </c>
      <c r="S2505" s="13">
        <f t="shared" ref="S2505" si="7355">R2507*1000+Q2507</f>
        <v>4522</v>
      </c>
      <c r="T2505" s="191"/>
      <c r="U2505" s="202">
        <f t="shared" ref="U2505" si="7356">H2509</f>
        <v>0</v>
      </c>
      <c r="V2505" s="203">
        <f t="shared" ref="V2505" si="7357">R2509</f>
        <v>8</v>
      </c>
      <c r="W2505" s="202">
        <f t="shared" ref="W2505" si="7358">R2509</f>
        <v>8</v>
      </c>
      <c r="X2505" s="203">
        <f t="shared" ref="X2505" si="7359">H2509</f>
        <v>0</v>
      </c>
    </row>
    <row r="2506" spans="1:25" x14ac:dyDescent="0.25">
      <c r="A2506" s="551"/>
      <c r="B2506" s="552"/>
      <c r="C2506" s="5">
        <v>4</v>
      </c>
      <c r="D2506" s="217">
        <v>72</v>
      </c>
      <c r="E2506" s="218">
        <v>40</v>
      </c>
      <c r="F2506" s="218">
        <v>2</v>
      </c>
      <c r="G2506" s="38">
        <f t="shared" si="7349"/>
        <v>112</v>
      </c>
      <c r="H2506" s="35">
        <f t="shared" si="7346"/>
        <v>0</v>
      </c>
      <c r="I2506" s="521">
        <f t="shared" ref="I2506" si="7360">IF(AND(I2505=S2505,I2505&gt;0.1),1,IF(I2505&gt;S2505,2,0))</f>
        <v>0</v>
      </c>
      <c r="J2506" s="2"/>
      <c r="K2506" s="551"/>
      <c r="L2506" s="552"/>
      <c r="M2506" s="5">
        <v>4</v>
      </c>
      <c r="N2506" s="217">
        <v>93</v>
      </c>
      <c r="O2506" s="218">
        <v>36</v>
      </c>
      <c r="P2506" s="218">
        <v>0</v>
      </c>
      <c r="Q2506" s="34">
        <f t="shared" si="7347"/>
        <v>129</v>
      </c>
      <c r="R2506" s="39">
        <f t="shared" si="7348"/>
        <v>1</v>
      </c>
      <c r="S2506" s="521">
        <f t="shared" ref="S2506" si="7361">IF(AND(S2505=I2505,S2505&gt;0.1),1,IF(S2505&gt;I2505,2,0))</f>
        <v>2</v>
      </c>
      <c r="T2506" s="191"/>
      <c r="U2506" s="204">
        <f t="shared" ref="U2506" si="7362">G2509</f>
        <v>872</v>
      </c>
      <c r="V2506" s="205">
        <f t="shared" ref="V2506" si="7363">Q2509</f>
        <v>1042</v>
      </c>
      <c r="W2506" s="204">
        <f t="shared" ref="W2506" si="7364">Q2509</f>
        <v>1042</v>
      </c>
      <c r="X2506" s="205">
        <f t="shared" ref="X2506" si="7365">G2509</f>
        <v>872</v>
      </c>
    </row>
    <row r="2507" spans="1:25" ht="16.5" thickBot="1" x14ac:dyDescent="0.3">
      <c r="A2507" s="553"/>
      <c r="B2507" s="554"/>
      <c r="C2507" s="221" t="s">
        <v>12</v>
      </c>
      <c r="D2507" s="222">
        <v>302</v>
      </c>
      <c r="E2507" s="223">
        <v>134</v>
      </c>
      <c r="F2507" s="223">
        <v>17</v>
      </c>
      <c r="G2507" s="31">
        <f t="shared" ref="G2507:H2507" si="7366">SUM(G2503:G2506)</f>
        <v>436</v>
      </c>
      <c r="H2507" s="30">
        <f t="shared" si="7366"/>
        <v>0</v>
      </c>
      <c r="I2507" s="522">
        <f t="shared" ref="I2507" si="7367">IF(AND(G2507=N2507,G2507&gt;1),1,IF(G2507&gt;N2507,2,0))</f>
        <v>2</v>
      </c>
      <c r="J2507" s="2"/>
      <c r="K2507" s="553"/>
      <c r="L2507" s="554"/>
      <c r="M2507" s="221" t="s">
        <v>12</v>
      </c>
      <c r="N2507" s="222">
        <v>363</v>
      </c>
      <c r="O2507" s="223">
        <v>159</v>
      </c>
      <c r="P2507" s="223">
        <v>1</v>
      </c>
      <c r="Q2507" s="40">
        <f t="shared" ref="Q2507:R2507" si="7368">SUM(Q2503:Q2506)</f>
        <v>522</v>
      </c>
      <c r="R2507" s="30">
        <f t="shared" si="7368"/>
        <v>4</v>
      </c>
      <c r="S2507" s="522">
        <f t="shared" ref="S2507" si="7369">IF(AND(Q2507=X2507,Q2507&gt;1),1,IF(Q2507&gt;X2507,2,0))</f>
        <v>2</v>
      </c>
      <c r="T2507" s="191"/>
    </row>
    <row r="2508" spans="1:25" ht="15.75" thickBot="1" x14ac:dyDescent="0.3">
      <c r="A2508" s="7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191"/>
    </row>
    <row r="2509" spans="1:25" ht="21" thickBot="1" x14ac:dyDescent="0.3">
      <c r="A2509" s="17"/>
      <c r="B2509" s="18"/>
      <c r="C2509" s="19" t="s">
        <v>15</v>
      </c>
      <c r="D2509" s="20">
        <f t="shared" ref="D2509:H2509" si="7370">D2502+D2507</f>
        <v>623</v>
      </c>
      <c r="E2509" s="21">
        <f t="shared" si="7370"/>
        <v>249</v>
      </c>
      <c r="F2509" s="21">
        <f t="shared" si="7370"/>
        <v>36</v>
      </c>
      <c r="G2509" s="22">
        <f t="shared" si="7370"/>
        <v>872</v>
      </c>
      <c r="H2509" s="22">
        <f t="shared" si="7370"/>
        <v>0</v>
      </c>
      <c r="I2509" s="23">
        <f t="shared" ref="I2509" si="7371">I2501+I2506+J2509</f>
        <v>0</v>
      </c>
      <c r="J2509" s="206">
        <f t="shared" ref="J2509" si="7372">IF(AND(G2509=Q2509,G2509&gt;0.1),1,IF(G2509&gt;Q2509,2,0))</f>
        <v>0</v>
      </c>
      <c r="K2509" s="17"/>
      <c r="L2509" s="18"/>
      <c r="M2509" s="24" t="s">
        <v>15</v>
      </c>
      <c r="N2509" s="20">
        <f t="shared" ref="N2509:R2509" si="7373">N2502+N2507</f>
        <v>715</v>
      </c>
      <c r="O2509" s="21">
        <f t="shared" si="7373"/>
        <v>327</v>
      </c>
      <c r="P2509" s="21">
        <f t="shared" si="7373"/>
        <v>5</v>
      </c>
      <c r="Q2509" s="22">
        <f t="shared" si="7373"/>
        <v>1042</v>
      </c>
      <c r="R2509" s="22">
        <f t="shared" si="7373"/>
        <v>8</v>
      </c>
      <c r="S2509" s="25">
        <f t="shared" ref="S2509" si="7374">S2501+S2506+T2509</f>
        <v>6</v>
      </c>
      <c r="T2509" s="206">
        <f t="shared" ref="T2509" si="7375">IF(AND(Q2509=G2509,Q2509&gt;0.1),1,IF(Q2509&gt;G2509,2,0))</f>
        <v>2</v>
      </c>
    </row>
    <row r="2510" spans="1:25" ht="15.75" thickBot="1" x14ac:dyDescent="0.3">
      <c r="A2510" s="7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191"/>
    </row>
    <row r="2511" spans="1:25" ht="21" thickBot="1" x14ac:dyDescent="0.3">
      <c r="A2511" s="109" t="s">
        <v>19</v>
      </c>
      <c r="B2511" s="9" t="s">
        <v>16</v>
      </c>
      <c r="C2511" s="515"/>
      <c r="D2511" s="515"/>
      <c r="E2511" s="515"/>
      <c r="F2511" s="10"/>
      <c r="G2511" s="516" t="s">
        <v>17</v>
      </c>
      <c r="H2511" s="516"/>
      <c r="I2511" s="23">
        <f t="shared" ref="I2511" si="7376">IF(AND(I2509=S2509,I2509&gt;0.1),1,IF(I2509&gt;S2509,2,0))</f>
        <v>0</v>
      </c>
      <c r="J2511" s="12"/>
      <c r="K2511" s="14" t="s">
        <v>19</v>
      </c>
      <c r="L2511" s="9" t="s">
        <v>20</v>
      </c>
      <c r="M2511" s="515"/>
      <c r="N2511" s="515"/>
      <c r="O2511" s="515"/>
      <c r="P2511" s="10"/>
      <c r="Q2511" s="516" t="s">
        <v>17</v>
      </c>
      <c r="R2511" s="516"/>
      <c r="S2511" s="23">
        <f t="shared" ref="S2511" si="7377">IF(AND(S2509=I2509,S2509&gt;0.1),1,IF(S2509&gt;I2509,2,0))</f>
        <v>2</v>
      </c>
      <c r="T2511" s="191"/>
    </row>
    <row r="2512" spans="1:25" ht="23.25" x14ac:dyDescent="0.35">
      <c r="A2512" s="6"/>
      <c r="B2512" s="523" t="s">
        <v>18</v>
      </c>
      <c r="C2512" s="523"/>
      <c r="D2512" s="524" t="s">
        <v>0</v>
      </c>
      <c r="E2512" s="524"/>
      <c r="F2512" s="524"/>
      <c r="G2512" s="524"/>
      <c r="H2512" s="524"/>
      <c r="I2512" s="524"/>
      <c r="J2512" s="94">
        <v>115</v>
      </c>
      <c r="K2512" s="190" t="s">
        <v>1</v>
      </c>
      <c r="L2512" s="525" t="s">
        <v>21</v>
      </c>
      <c r="M2512" s="525"/>
      <c r="N2512" s="525"/>
      <c r="O2512" s="526" t="s">
        <v>2</v>
      </c>
      <c r="P2512" s="526"/>
      <c r="Q2512" s="527">
        <v>43258</v>
      </c>
      <c r="R2512" s="528"/>
      <c r="S2512" s="528"/>
      <c r="T2512" s="191"/>
    </row>
    <row r="2513" spans="1:25" ht="24" thickBot="1" x14ac:dyDescent="0.3">
      <c r="A2513" s="7"/>
      <c r="B2513" s="16"/>
      <c r="C2513" s="16"/>
      <c r="D2513" s="15"/>
      <c r="E2513" s="15"/>
      <c r="F2513" s="15"/>
      <c r="G2513" s="15"/>
      <c r="H2513" s="15"/>
      <c r="I2513" s="15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191"/>
    </row>
    <row r="2514" spans="1:25" ht="18.75" thickBot="1" x14ac:dyDescent="0.3">
      <c r="A2514" s="1" t="s">
        <v>3</v>
      </c>
      <c r="B2514" s="535" t="s">
        <v>169</v>
      </c>
      <c r="C2514" s="535"/>
      <c r="D2514" s="535"/>
      <c r="E2514" s="535"/>
      <c r="F2514" s="535"/>
      <c r="G2514" s="535"/>
      <c r="H2514" s="535"/>
      <c r="I2514" s="536"/>
      <c r="J2514" s="537">
        <f t="shared" ref="J2514" si="7378">G2530-Q2530</f>
        <v>-16</v>
      </c>
      <c r="K2514" s="11" t="s">
        <v>4</v>
      </c>
      <c r="L2514" s="535" t="s">
        <v>140</v>
      </c>
      <c r="M2514" s="535"/>
      <c r="N2514" s="535"/>
      <c r="O2514" s="535"/>
      <c r="P2514" s="535"/>
      <c r="Q2514" s="535"/>
      <c r="R2514" s="535"/>
      <c r="S2514" s="536"/>
      <c r="T2514" s="191"/>
    </row>
    <row r="2515" spans="1:25" ht="15.75" thickBot="1" x14ac:dyDescent="0.3">
      <c r="A2515" s="7"/>
      <c r="B2515" s="2"/>
      <c r="C2515" s="2"/>
      <c r="D2515" s="2"/>
      <c r="E2515" s="2"/>
      <c r="F2515" s="2"/>
      <c r="G2515" s="2"/>
      <c r="H2515" s="2"/>
      <c r="I2515" s="2"/>
      <c r="J2515" s="538"/>
      <c r="K2515" s="2"/>
      <c r="L2515" s="2"/>
      <c r="M2515" s="2"/>
      <c r="N2515" s="2"/>
      <c r="O2515" s="2"/>
      <c r="P2515" s="2"/>
      <c r="Q2515" s="2"/>
      <c r="R2515" s="2"/>
      <c r="S2515" s="2"/>
      <c r="T2515" s="191"/>
    </row>
    <row r="2516" spans="1:25" x14ac:dyDescent="0.25">
      <c r="A2516" s="540" t="s">
        <v>5</v>
      </c>
      <c r="B2516" s="541"/>
      <c r="C2516" s="542" t="s">
        <v>6</v>
      </c>
      <c r="D2516" s="544" t="s">
        <v>7</v>
      </c>
      <c r="E2516" s="545"/>
      <c r="F2516" s="545"/>
      <c r="G2516" s="546"/>
      <c r="H2516" s="544" t="s">
        <v>8</v>
      </c>
      <c r="I2516" s="546"/>
      <c r="J2516" s="538"/>
      <c r="K2516" s="540" t="s">
        <v>5</v>
      </c>
      <c r="L2516" s="541"/>
      <c r="M2516" s="542" t="s">
        <v>6</v>
      </c>
      <c r="N2516" s="544" t="s">
        <v>7</v>
      </c>
      <c r="O2516" s="545"/>
      <c r="P2516" s="545"/>
      <c r="Q2516" s="546"/>
      <c r="R2516" s="544" t="s">
        <v>8</v>
      </c>
      <c r="S2516" s="546"/>
      <c r="T2516" s="191"/>
    </row>
    <row r="2517" spans="1:25" ht="15.75" thickBot="1" x14ac:dyDescent="0.3">
      <c r="A2517" s="547"/>
      <c r="B2517" s="548"/>
      <c r="C2517" s="543"/>
      <c r="D2517" s="110" t="s">
        <v>9</v>
      </c>
      <c r="E2517" s="111" t="s">
        <v>10</v>
      </c>
      <c r="F2517" s="111" t="s">
        <v>11</v>
      </c>
      <c r="G2517" s="112" t="s">
        <v>12</v>
      </c>
      <c r="H2517" s="113" t="s">
        <v>13</v>
      </c>
      <c r="I2517" s="114" t="s">
        <v>14</v>
      </c>
      <c r="J2517" s="539"/>
      <c r="K2517" s="547"/>
      <c r="L2517" s="548"/>
      <c r="M2517" s="543"/>
      <c r="N2517" s="110" t="s">
        <v>9</v>
      </c>
      <c r="O2517" s="111" t="s">
        <v>10</v>
      </c>
      <c r="P2517" s="111" t="s">
        <v>11</v>
      </c>
      <c r="Q2517" s="112" t="s">
        <v>12</v>
      </c>
      <c r="R2517" s="113" t="s">
        <v>13</v>
      </c>
      <c r="S2517" s="114" t="s">
        <v>14</v>
      </c>
      <c r="T2517" s="191"/>
    </row>
    <row r="2518" spans="1:25" ht="15.75" thickBot="1" x14ac:dyDescent="0.3">
      <c r="A2518" s="7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191"/>
    </row>
    <row r="2519" spans="1:25" x14ac:dyDescent="0.25">
      <c r="A2519" s="555" t="s">
        <v>196</v>
      </c>
      <c r="B2519" s="556"/>
      <c r="C2519" s="3">
        <v>1</v>
      </c>
      <c r="D2519" s="213">
        <v>83</v>
      </c>
      <c r="E2519" s="214">
        <v>35</v>
      </c>
      <c r="F2519" s="214">
        <v>2</v>
      </c>
      <c r="G2519" s="32">
        <f t="shared" ref="G2519:G2522" si="7379">D2519+E2519</f>
        <v>118</v>
      </c>
      <c r="H2519" s="33">
        <f t="shared" ref="H2519:H2522" si="7380">IF(AND(G2519=Q2519,G2519&gt;1),0.5,IF(G2519&gt;Q2519,1,0))</f>
        <v>0</v>
      </c>
      <c r="I2519" s="8"/>
      <c r="J2519" s="2"/>
      <c r="K2519" s="555" t="s">
        <v>222</v>
      </c>
      <c r="L2519" s="556"/>
      <c r="M2519" s="3">
        <v>1</v>
      </c>
      <c r="N2519" s="213">
        <v>80</v>
      </c>
      <c r="O2519" s="214">
        <v>53</v>
      </c>
      <c r="P2519" s="214">
        <v>1</v>
      </c>
      <c r="Q2519" s="32">
        <f t="shared" ref="Q2519" si="7381">SUM(N2519:O2519)</f>
        <v>133</v>
      </c>
      <c r="R2519" s="33">
        <f t="shared" ref="R2519:R2522" si="7382">IF(AND(Q2519=G2519,Q2519&gt;1),0.5,IF(Q2519&gt;G2519,1,0))</f>
        <v>1</v>
      </c>
      <c r="S2519" s="8"/>
      <c r="U2519" s="195" t="s">
        <v>124</v>
      </c>
      <c r="V2519" s="195">
        <f t="shared" ref="V2519" si="7383">G2519</f>
        <v>118</v>
      </c>
      <c r="W2519" s="195">
        <f t="shared" ref="W2519" si="7384">G2520</f>
        <v>127</v>
      </c>
      <c r="X2519" s="195">
        <f t="shared" ref="X2519" si="7385">G2521</f>
        <v>127</v>
      </c>
      <c r="Y2519" s="195">
        <f t="shared" ref="Y2519" si="7386">G2522</f>
        <v>118</v>
      </c>
    </row>
    <row r="2520" spans="1:25" x14ac:dyDescent="0.25">
      <c r="A2520" s="557"/>
      <c r="B2520" s="558"/>
      <c r="C2520" s="4">
        <v>2</v>
      </c>
      <c r="D2520" s="215">
        <v>78</v>
      </c>
      <c r="E2520" s="216">
        <v>49</v>
      </c>
      <c r="F2520" s="216">
        <v>0</v>
      </c>
      <c r="G2520" s="34">
        <f t="shared" si="7379"/>
        <v>127</v>
      </c>
      <c r="H2520" s="35">
        <f t="shared" si="7380"/>
        <v>1</v>
      </c>
      <c r="I2520" s="8"/>
      <c r="J2520" s="2"/>
      <c r="K2520" s="557"/>
      <c r="L2520" s="558"/>
      <c r="M2520" s="4">
        <v>2</v>
      </c>
      <c r="N2520" s="215">
        <v>86</v>
      </c>
      <c r="O2520" s="216">
        <v>35</v>
      </c>
      <c r="P2520" s="216">
        <v>2</v>
      </c>
      <c r="Q2520" s="34">
        <f t="shared" ref="Q2520:Q2522" si="7387">SUM(N2520:O2520)</f>
        <v>121</v>
      </c>
      <c r="R2520" s="35">
        <f t="shared" si="7382"/>
        <v>0</v>
      </c>
      <c r="S2520" s="8"/>
      <c r="U2520" s="195" t="s">
        <v>125</v>
      </c>
      <c r="V2520" s="195">
        <f t="shared" ref="V2520" si="7388">G2524</f>
        <v>124</v>
      </c>
      <c r="W2520" s="195">
        <f t="shared" ref="W2520" si="7389">G2525</f>
        <v>117</v>
      </c>
      <c r="X2520" s="195">
        <f t="shared" ref="X2520" si="7390">G2526</f>
        <v>138</v>
      </c>
      <c r="Y2520" s="195">
        <f t="shared" ref="Y2520" si="7391">G2527</f>
        <v>110</v>
      </c>
    </row>
    <row r="2521" spans="1:25" ht="15.75" thickBot="1" x14ac:dyDescent="0.3">
      <c r="A2521" s="549" t="s">
        <v>197</v>
      </c>
      <c r="B2521" s="550"/>
      <c r="C2521" s="4">
        <v>3</v>
      </c>
      <c r="D2521" s="215">
        <v>91</v>
      </c>
      <c r="E2521" s="216">
        <v>36</v>
      </c>
      <c r="F2521" s="216">
        <v>2</v>
      </c>
      <c r="G2521" s="34">
        <f t="shared" si="7379"/>
        <v>127</v>
      </c>
      <c r="H2521" s="35">
        <f t="shared" si="7380"/>
        <v>0</v>
      </c>
      <c r="I2521" s="13">
        <f t="shared" ref="I2521" si="7392">H2523*1000+G2523</f>
        <v>2490</v>
      </c>
      <c r="J2521" s="2"/>
      <c r="K2521" s="549" t="s">
        <v>223</v>
      </c>
      <c r="L2521" s="550"/>
      <c r="M2521" s="4">
        <v>3</v>
      </c>
      <c r="N2521" s="215">
        <v>87</v>
      </c>
      <c r="O2521" s="216">
        <v>63</v>
      </c>
      <c r="P2521" s="216">
        <v>0</v>
      </c>
      <c r="Q2521" s="34">
        <f t="shared" si="7387"/>
        <v>150</v>
      </c>
      <c r="R2521" s="35">
        <f t="shared" si="7382"/>
        <v>1</v>
      </c>
      <c r="S2521" s="13">
        <f t="shared" ref="S2521" si="7393">R2523*1000+Q2523</f>
        <v>2520</v>
      </c>
      <c r="T2521" s="191"/>
      <c r="U2521" s="195" t="s">
        <v>126</v>
      </c>
      <c r="V2521" s="195">
        <f t="shared" ref="V2521" si="7394">Q2519</f>
        <v>133</v>
      </c>
      <c r="W2521" s="195">
        <f t="shared" ref="W2521" si="7395">Q2520</f>
        <v>121</v>
      </c>
      <c r="X2521" s="195">
        <f t="shared" ref="X2521" si="7396">Q2521</f>
        <v>150</v>
      </c>
      <c r="Y2521" s="195">
        <f t="shared" ref="Y2521" si="7397">Q2522</f>
        <v>116</v>
      </c>
    </row>
    <row r="2522" spans="1:25" x14ac:dyDescent="0.25">
      <c r="A2522" s="551"/>
      <c r="B2522" s="552"/>
      <c r="C2522" s="5">
        <v>4</v>
      </c>
      <c r="D2522" s="217">
        <v>83</v>
      </c>
      <c r="E2522" s="218">
        <v>35</v>
      </c>
      <c r="F2522" s="218">
        <v>2</v>
      </c>
      <c r="G2522" s="36">
        <f t="shared" si="7379"/>
        <v>118</v>
      </c>
      <c r="H2522" s="35">
        <f t="shared" si="7380"/>
        <v>1</v>
      </c>
      <c r="I2522" s="521">
        <f t="shared" ref="I2522" si="7398">IF(AND(I2521=S2521,I2521&gt;0.1),1,IF(I2521&gt;S2521,2,0))</f>
        <v>0</v>
      </c>
      <c r="J2522" s="2"/>
      <c r="K2522" s="551"/>
      <c r="L2522" s="552"/>
      <c r="M2522" s="5">
        <v>4</v>
      </c>
      <c r="N2522" s="217">
        <v>86</v>
      </c>
      <c r="O2522" s="218">
        <v>30</v>
      </c>
      <c r="P2522" s="218">
        <v>6</v>
      </c>
      <c r="Q2522" s="34">
        <f t="shared" si="7387"/>
        <v>116</v>
      </c>
      <c r="R2522" s="39">
        <f t="shared" si="7382"/>
        <v>0</v>
      </c>
      <c r="S2522" s="521">
        <f t="shared" ref="S2522" si="7399">IF(AND(S2521=I2521,S2521&gt;0.1),1,IF(S2521&gt;I2521,2,0))</f>
        <v>2</v>
      </c>
      <c r="T2522" s="191"/>
      <c r="U2522" s="195" t="s">
        <v>127</v>
      </c>
      <c r="V2522" s="195">
        <f t="shared" ref="V2522" si="7400">Q2524</f>
        <v>112</v>
      </c>
      <c r="W2522" s="195">
        <f t="shared" ref="W2522" si="7401">Q2525</f>
        <v>124</v>
      </c>
      <c r="X2522" s="195">
        <f t="shared" ref="X2522" si="7402">Q2526</f>
        <v>113</v>
      </c>
      <c r="Y2522" s="195">
        <f t="shared" ref="Y2522" si="7403">Q2527</f>
        <v>126</v>
      </c>
    </row>
    <row r="2523" spans="1:25" ht="16.5" thickBot="1" x14ac:dyDescent="0.3">
      <c r="A2523" s="553"/>
      <c r="B2523" s="554"/>
      <c r="C2523" s="221" t="s">
        <v>12</v>
      </c>
      <c r="D2523" s="222">
        <v>335</v>
      </c>
      <c r="E2523" s="223">
        <v>155</v>
      </c>
      <c r="F2523" s="223">
        <v>6</v>
      </c>
      <c r="G2523" s="29">
        <f t="shared" ref="G2523:H2523" si="7404">SUM(G2519:G2522)</f>
        <v>490</v>
      </c>
      <c r="H2523" s="30">
        <f t="shared" si="7404"/>
        <v>2</v>
      </c>
      <c r="I2523" s="522">
        <f t="shared" ref="I2523" si="7405">IF(AND(G2523=N2523,G2523&gt;1),1,IF(G2523&gt;N2523,2,0))</f>
        <v>2</v>
      </c>
      <c r="J2523" s="2"/>
      <c r="K2523" s="553"/>
      <c r="L2523" s="554"/>
      <c r="M2523" s="221" t="s">
        <v>12</v>
      </c>
      <c r="N2523" s="222">
        <v>339</v>
      </c>
      <c r="O2523" s="223">
        <v>181</v>
      </c>
      <c r="P2523" s="223">
        <v>9</v>
      </c>
      <c r="Q2523" s="31">
        <f t="shared" ref="Q2523:R2523" si="7406">SUM(Q2519:Q2522)</f>
        <v>520</v>
      </c>
      <c r="R2523" s="30">
        <f t="shared" si="7406"/>
        <v>2</v>
      </c>
      <c r="S2523" s="522">
        <f t="shared" ref="S2523" si="7407">IF(AND(Q2523=J2523,Q2523&gt;1),1,IF(Q2523&gt;J2523,2,0))</f>
        <v>2</v>
      </c>
      <c r="T2523" s="191"/>
    </row>
    <row r="2524" spans="1:25" x14ac:dyDescent="0.25">
      <c r="A2524" s="555" t="s">
        <v>198</v>
      </c>
      <c r="B2524" s="556"/>
      <c r="C2524" s="3">
        <v>1</v>
      </c>
      <c r="D2524" s="213">
        <v>81</v>
      </c>
      <c r="E2524" s="214">
        <v>43</v>
      </c>
      <c r="F2524" s="214">
        <v>5</v>
      </c>
      <c r="G2524" s="37">
        <f t="shared" ref="G2524" si="7408">SUM(D2524:E2524)</f>
        <v>124</v>
      </c>
      <c r="H2524" s="33">
        <f t="shared" ref="H2524:H2527" si="7409">IF(AND(G2524=Q2524,G2524&gt;1),0.5,IF(G2524&gt;Q2524,1,0))</f>
        <v>1</v>
      </c>
      <c r="I2524" s="8"/>
      <c r="J2524" s="2"/>
      <c r="K2524" s="555" t="s">
        <v>220</v>
      </c>
      <c r="L2524" s="556"/>
      <c r="M2524" s="3">
        <v>1</v>
      </c>
      <c r="N2524" s="213">
        <v>88</v>
      </c>
      <c r="O2524" s="214">
        <v>24</v>
      </c>
      <c r="P2524" s="214">
        <v>5</v>
      </c>
      <c r="Q2524" s="32">
        <f t="shared" ref="Q2524:Q2527" si="7410">N2524+O2524</f>
        <v>112</v>
      </c>
      <c r="R2524" s="33">
        <f t="shared" ref="R2524:R2527" si="7411">IF(AND(Q2524=G2524,Q2524&gt;1),0.5,IF(Q2524&gt;G2524,1,0))</f>
        <v>0</v>
      </c>
      <c r="S2524" s="8"/>
      <c r="T2524" s="191"/>
      <c r="U2524" s="200" t="s">
        <v>92</v>
      </c>
      <c r="V2524" s="201" t="s">
        <v>93</v>
      </c>
      <c r="W2524" s="200" t="s">
        <v>93</v>
      </c>
      <c r="X2524" s="201" t="s">
        <v>92</v>
      </c>
    </row>
    <row r="2525" spans="1:25" x14ac:dyDescent="0.25">
      <c r="A2525" s="557"/>
      <c r="B2525" s="558"/>
      <c r="C2525" s="4">
        <v>2</v>
      </c>
      <c r="D2525" s="215">
        <v>81</v>
      </c>
      <c r="E2525" s="216">
        <v>36</v>
      </c>
      <c r="F2525" s="216">
        <v>2</v>
      </c>
      <c r="G2525" s="34">
        <f t="shared" ref="G2525:G2527" si="7412">SUM(D2525:E2525)</f>
        <v>117</v>
      </c>
      <c r="H2525" s="35">
        <f t="shared" si="7409"/>
        <v>0</v>
      </c>
      <c r="I2525" s="8"/>
      <c r="J2525" s="2"/>
      <c r="K2525" s="557"/>
      <c r="L2525" s="558"/>
      <c r="M2525" s="4">
        <v>2</v>
      </c>
      <c r="N2525" s="215">
        <v>92</v>
      </c>
      <c r="O2525" s="216">
        <v>32</v>
      </c>
      <c r="P2525" s="216">
        <v>1</v>
      </c>
      <c r="Q2525" s="34">
        <f t="shared" si="7410"/>
        <v>124</v>
      </c>
      <c r="R2525" s="35">
        <f t="shared" si="7411"/>
        <v>1</v>
      </c>
      <c r="S2525" s="8"/>
      <c r="T2525" s="191"/>
      <c r="U2525" s="202">
        <f t="shared" ref="U2525" si="7413">I2530</f>
        <v>2</v>
      </c>
      <c r="V2525" s="203">
        <f t="shared" ref="V2525" si="7414">S2530</f>
        <v>4</v>
      </c>
      <c r="W2525" s="202">
        <f t="shared" ref="W2525" si="7415">S2530</f>
        <v>4</v>
      </c>
      <c r="X2525" s="203">
        <f t="shared" ref="X2525" si="7416">I2530</f>
        <v>2</v>
      </c>
    </row>
    <row r="2526" spans="1:25" ht="15.75" thickBot="1" x14ac:dyDescent="0.3">
      <c r="A2526" s="549" t="s">
        <v>199</v>
      </c>
      <c r="B2526" s="550"/>
      <c r="C2526" s="4">
        <v>3</v>
      </c>
      <c r="D2526" s="215">
        <v>86</v>
      </c>
      <c r="E2526" s="216">
        <v>52</v>
      </c>
      <c r="F2526" s="216">
        <v>0</v>
      </c>
      <c r="G2526" s="34">
        <f t="shared" si="7412"/>
        <v>138</v>
      </c>
      <c r="H2526" s="35">
        <f t="shared" si="7409"/>
        <v>1</v>
      </c>
      <c r="I2526" s="13">
        <f t="shared" ref="I2526" si="7417">H2528*1000+G2528</f>
        <v>2489</v>
      </c>
      <c r="J2526" s="2"/>
      <c r="K2526" s="549" t="s">
        <v>221</v>
      </c>
      <c r="L2526" s="550"/>
      <c r="M2526" s="4">
        <v>3</v>
      </c>
      <c r="N2526" s="215">
        <v>78</v>
      </c>
      <c r="O2526" s="216">
        <v>35</v>
      </c>
      <c r="P2526" s="216">
        <v>1</v>
      </c>
      <c r="Q2526" s="34">
        <f t="shared" si="7410"/>
        <v>113</v>
      </c>
      <c r="R2526" s="35">
        <f t="shared" si="7411"/>
        <v>0</v>
      </c>
      <c r="S2526" s="13">
        <f t="shared" ref="S2526" si="7418">R2528*1000+Q2528</f>
        <v>2475</v>
      </c>
      <c r="T2526" s="191"/>
      <c r="U2526" s="202">
        <f t="shared" ref="U2526" si="7419">H2530</f>
        <v>4</v>
      </c>
      <c r="V2526" s="203">
        <f t="shared" ref="V2526" si="7420">R2530</f>
        <v>4</v>
      </c>
      <c r="W2526" s="202">
        <f t="shared" ref="W2526" si="7421">R2530</f>
        <v>4</v>
      </c>
      <c r="X2526" s="203">
        <f t="shared" ref="X2526" si="7422">H2530</f>
        <v>4</v>
      </c>
    </row>
    <row r="2527" spans="1:25" x14ac:dyDescent="0.25">
      <c r="A2527" s="551"/>
      <c r="B2527" s="552"/>
      <c r="C2527" s="5">
        <v>4</v>
      </c>
      <c r="D2527" s="217">
        <v>67</v>
      </c>
      <c r="E2527" s="218">
        <v>43</v>
      </c>
      <c r="F2527" s="218">
        <v>1</v>
      </c>
      <c r="G2527" s="38">
        <f t="shared" si="7412"/>
        <v>110</v>
      </c>
      <c r="H2527" s="35">
        <f t="shared" si="7409"/>
        <v>0</v>
      </c>
      <c r="I2527" s="521">
        <f t="shared" ref="I2527" si="7423">IF(AND(I2526=S2526,I2526&gt;0.1),1,IF(I2526&gt;S2526,2,0))</f>
        <v>2</v>
      </c>
      <c r="J2527" s="2"/>
      <c r="K2527" s="551"/>
      <c r="L2527" s="552"/>
      <c r="M2527" s="5">
        <v>4</v>
      </c>
      <c r="N2527" s="217">
        <v>91</v>
      </c>
      <c r="O2527" s="218">
        <v>35</v>
      </c>
      <c r="P2527" s="218">
        <v>3</v>
      </c>
      <c r="Q2527" s="34">
        <f t="shared" si="7410"/>
        <v>126</v>
      </c>
      <c r="R2527" s="39">
        <f t="shared" si="7411"/>
        <v>1</v>
      </c>
      <c r="S2527" s="521">
        <f t="shared" ref="S2527" si="7424">IF(AND(S2526=I2526,S2526&gt;0.1),1,IF(S2526&gt;I2526,2,0))</f>
        <v>0</v>
      </c>
      <c r="T2527" s="191"/>
      <c r="U2527" s="204">
        <f t="shared" ref="U2527" si="7425">G2530</f>
        <v>979</v>
      </c>
      <c r="V2527" s="205">
        <f t="shared" ref="V2527" si="7426">Q2530</f>
        <v>995</v>
      </c>
      <c r="W2527" s="204">
        <f t="shared" ref="W2527" si="7427">Q2530</f>
        <v>995</v>
      </c>
      <c r="X2527" s="205">
        <f t="shared" ref="X2527" si="7428">G2530</f>
        <v>979</v>
      </c>
    </row>
    <row r="2528" spans="1:25" ht="16.5" thickBot="1" x14ac:dyDescent="0.3">
      <c r="A2528" s="553"/>
      <c r="B2528" s="554"/>
      <c r="C2528" s="221" t="s">
        <v>12</v>
      </c>
      <c r="D2528" s="222">
        <v>315</v>
      </c>
      <c r="E2528" s="223">
        <v>174</v>
      </c>
      <c r="F2528" s="223">
        <v>8</v>
      </c>
      <c r="G2528" s="31">
        <f t="shared" ref="G2528:H2528" si="7429">SUM(G2524:G2527)</f>
        <v>489</v>
      </c>
      <c r="H2528" s="30">
        <f t="shared" si="7429"/>
        <v>2</v>
      </c>
      <c r="I2528" s="522">
        <f t="shared" ref="I2528" si="7430">IF(AND(G2528=N2528,G2528&gt;1),1,IF(G2528&gt;N2528,2,0))</f>
        <v>2</v>
      </c>
      <c r="J2528" s="2"/>
      <c r="K2528" s="553"/>
      <c r="L2528" s="554"/>
      <c r="M2528" s="221" t="s">
        <v>12</v>
      </c>
      <c r="N2528" s="222">
        <v>349</v>
      </c>
      <c r="O2528" s="223">
        <v>126</v>
      </c>
      <c r="P2528" s="223">
        <v>10</v>
      </c>
      <c r="Q2528" s="40">
        <f t="shared" ref="Q2528:R2528" si="7431">SUM(Q2524:Q2527)</f>
        <v>475</v>
      </c>
      <c r="R2528" s="30">
        <f t="shared" si="7431"/>
        <v>2</v>
      </c>
      <c r="S2528" s="522">
        <f t="shared" ref="S2528" si="7432">IF(AND(Q2528=X2528,Q2528&gt;1),1,IF(Q2528&gt;X2528,2,0))</f>
        <v>2</v>
      </c>
      <c r="T2528" s="191"/>
    </row>
    <row r="2529" spans="1:25" ht="15.75" thickBot="1" x14ac:dyDescent="0.3">
      <c r="A2529" s="7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191"/>
    </row>
    <row r="2530" spans="1:25" ht="21" thickBot="1" x14ac:dyDescent="0.3">
      <c r="A2530" s="17"/>
      <c r="B2530" s="18"/>
      <c r="C2530" s="19" t="s">
        <v>15</v>
      </c>
      <c r="D2530" s="20">
        <f t="shared" ref="D2530:H2530" si="7433">D2523+D2528</f>
        <v>650</v>
      </c>
      <c r="E2530" s="21">
        <f t="shared" si="7433"/>
        <v>329</v>
      </c>
      <c r="F2530" s="21">
        <f t="shared" si="7433"/>
        <v>14</v>
      </c>
      <c r="G2530" s="22">
        <f t="shared" si="7433"/>
        <v>979</v>
      </c>
      <c r="H2530" s="22">
        <f t="shared" si="7433"/>
        <v>4</v>
      </c>
      <c r="I2530" s="23">
        <f t="shared" ref="I2530" si="7434">I2522+I2527+J2530</f>
        <v>2</v>
      </c>
      <c r="J2530" s="206">
        <f t="shared" ref="J2530" si="7435">IF(AND(G2530=Q2530,G2530&gt;0.1),1,IF(G2530&gt;Q2530,2,0))</f>
        <v>0</v>
      </c>
      <c r="K2530" s="17"/>
      <c r="L2530" s="18"/>
      <c r="M2530" s="24" t="s">
        <v>15</v>
      </c>
      <c r="N2530" s="20">
        <f t="shared" ref="N2530:R2530" si="7436">N2523+N2528</f>
        <v>688</v>
      </c>
      <c r="O2530" s="21">
        <f t="shared" si="7436"/>
        <v>307</v>
      </c>
      <c r="P2530" s="21">
        <f t="shared" si="7436"/>
        <v>19</v>
      </c>
      <c r="Q2530" s="22">
        <f t="shared" si="7436"/>
        <v>995</v>
      </c>
      <c r="R2530" s="22">
        <f t="shared" si="7436"/>
        <v>4</v>
      </c>
      <c r="S2530" s="25">
        <f t="shared" ref="S2530" si="7437">S2522+S2527+T2530</f>
        <v>4</v>
      </c>
      <c r="T2530" s="206">
        <f t="shared" ref="T2530" si="7438">IF(AND(Q2530=G2530,Q2530&gt;0.1),1,IF(Q2530&gt;G2530,2,0))</f>
        <v>2</v>
      </c>
    </row>
    <row r="2531" spans="1:25" ht="15.75" thickBot="1" x14ac:dyDescent="0.3">
      <c r="A2531" s="7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191"/>
    </row>
    <row r="2532" spans="1:25" ht="21" thickBot="1" x14ac:dyDescent="0.3">
      <c r="A2532" s="109" t="s">
        <v>19</v>
      </c>
      <c r="B2532" s="9" t="s">
        <v>16</v>
      </c>
      <c r="C2532" s="515"/>
      <c r="D2532" s="515"/>
      <c r="E2532" s="515"/>
      <c r="F2532" s="10"/>
      <c r="G2532" s="516" t="s">
        <v>17</v>
      </c>
      <c r="H2532" s="516"/>
      <c r="I2532" s="23">
        <f t="shared" ref="I2532" si="7439">IF(AND(I2530=S2530,I2530&gt;0.1),1,IF(I2530&gt;S2530,2,0))</f>
        <v>0</v>
      </c>
      <c r="J2532" s="12"/>
      <c r="K2532" s="14" t="s">
        <v>19</v>
      </c>
      <c r="L2532" s="9" t="s">
        <v>20</v>
      </c>
      <c r="M2532" s="515"/>
      <c r="N2532" s="515"/>
      <c r="O2532" s="515"/>
      <c r="P2532" s="10"/>
      <c r="Q2532" s="516" t="s">
        <v>17</v>
      </c>
      <c r="R2532" s="516"/>
      <c r="S2532" s="23">
        <f t="shared" ref="S2532" si="7440">IF(AND(S2530=I2530,S2530&gt;0.1),1,IF(S2530&gt;I2530,2,0))</f>
        <v>2</v>
      </c>
      <c r="T2532" s="191"/>
    </row>
    <row r="2534" spans="1:25" ht="15.75" thickBot="1" x14ac:dyDescent="0.3"/>
    <row r="2535" spans="1:25" ht="23.25" x14ac:dyDescent="0.35">
      <c r="A2535" s="6"/>
      <c r="B2535" s="523" t="s">
        <v>18</v>
      </c>
      <c r="C2535" s="523"/>
      <c r="D2535" s="524" t="s">
        <v>0</v>
      </c>
      <c r="E2535" s="524"/>
      <c r="F2535" s="524"/>
      <c r="G2535" s="524"/>
      <c r="H2535" s="524"/>
      <c r="I2535" s="524"/>
      <c r="J2535" s="94">
        <v>116</v>
      </c>
      <c r="K2535" s="190" t="s">
        <v>1</v>
      </c>
      <c r="L2535" s="525" t="s">
        <v>21</v>
      </c>
      <c r="M2535" s="525"/>
      <c r="N2535" s="525"/>
      <c r="O2535" s="526" t="s">
        <v>2</v>
      </c>
      <c r="P2535" s="526"/>
      <c r="Q2535" s="527">
        <v>43263</v>
      </c>
      <c r="R2535" s="528"/>
      <c r="S2535" s="528"/>
      <c r="T2535" s="191"/>
    </row>
    <row r="2536" spans="1:25" ht="24" thickBot="1" x14ac:dyDescent="0.3">
      <c r="A2536" s="7"/>
      <c r="B2536" s="16"/>
      <c r="C2536" s="16"/>
      <c r="D2536" s="15"/>
      <c r="E2536" s="15"/>
      <c r="F2536" s="15"/>
      <c r="G2536" s="15"/>
      <c r="H2536" s="15"/>
      <c r="I2536" s="15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191"/>
    </row>
    <row r="2537" spans="1:25" ht="18.75" thickBot="1" x14ac:dyDescent="0.3">
      <c r="A2537" s="1" t="s">
        <v>3</v>
      </c>
      <c r="B2537" s="535" t="s">
        <v>146</v>
      </c>
      <c r="C2537" s="535"/>
      <c r="D2537" s="535"/>
      <c r="E2537" s="535"/>
      <c r="F2537" s="535"/>
      <c r="G2537" s="535"/>
      <c r="H2537" s="535"/>
      <c r="I2537" s="536"/>
      <c r="J2537" s="537">
        <f t="shared" ref="J2537" si="7441">G2553-Q2553</f>
        <v>34</v>
      </c>
      <c r="K2537" s="11" t="s">
        <v>4</v>
      </c>
      <c r="L2537" s="535" t="s">
        <v>150</v>
      </c>
      <c r="M2537" s="535"/>
      <c r="N2537" s="535"/>
      <c r="O2537" s="535"/>
      <c r="P2537" s="535"/>
      <c r="Q2537" s="535"/>
      <c r="R2537" s="535"/>
      <c r="S2537" s="536"/>
      <c r="T2537" s="191"/>
    </row>
    <row r="2538" spans="1:25" ht="15.75" thickBot="1" x14ac:dyDescent="0.3">
      <c r="A2538" s="7"/>
      <c r="B2538" s="2"/>
      <c r="C2538" s="2"/>
      <c r="D2538" s="2"/>
      <c r="E2538" s="2"/>
      <c r="F2538" s="2"/>
      <c r="G2538" s="2"/>
      <c r="H2538" s="2"/>
      <c r="I2538" s="2"/>
      <c r="J2538" s="538"/>
      <c r="K2538" s="2"/>
      <c r="L2538" s="2"/>
      <c r="M2538" s="2"/>
      <c r="N2538" s="2"/>
      <c r="O2538" s="2"/>
      <c r="P2538" s="2"/>
      <c r="Q2538" s="2"/>
      <c r="R2538" s="2"/>
      <c r="S2538" s="2"/>
      <c r="T2538" s="191"/>
    </row>
    <row r="2539" spans="1:25" x14ac:dyDescent="0.25">
      <c r="A2539" s="540" t="s">
        <v>5</v>
      </c>
      <c r="B2539" s="541"/>
      <c r="C2539" s="542" t="s">
        <v>6</v>
      </c>
      <c r="D2539" s="544" t="s">
        <v>7</v>
      </c>
      <c r="E2539" s="545"/>
      <c r="F2539" s="545"/>
      <c r="G2539" s="546"/>
      <c r="H2539" s="544" t="s">
        <v>8</v>
      </c>
      <c r="I2539" s="546"/>
      <c r="J2539" s="538"/>
      <c r="K2539" s="540" t="s">
        <v>5</v>
      </c>
      <c r="L2539" s="541"/>
      <c r="M2539" s="542" t="s">
        <v>6</v>
      </c>
      <c r="N2539" s="544" t="s">
        <v>7</v>
      </c>
      <c r="O2539" s="545"/>
      <c r="P2539" s="545"/>
      <c r="Q2539" s="546"/>
      <c r="R2539" s="544" t="s">
        <v>8</v>
      </c>
      <c r="S2539" s="546"/>
      <c r="T2539" s="191"/>
    </row>
    <row r="2540" spans="1:25" ht="15.75" thickBot="1" x14ac:dyDescent="0.3">
      <c r="A2540" s="547"/>
      <c r="B2540" s="548"/>
      <c r="C2540" s="543"/>
      <c r="D2540" s="110" t="s">
        <v>9</v>
      </c>
      <c r="E2540" s="111" t="s">
        <v>10</v>
      </c>
      <c r="F2540" s="111" t="s">
        <v>11</v>
      </c>
      <c r="G2540" s="112" t="s">
        <v>12</v>
      </c>
      <c r="H2540" s="113" t="s">
        <v>13</v>
      </c>
      <c r="I2540" s="114" t="s">
        <v>14</v>
      </c>
      <c r="J2540" s="539"/>
      <c r="K2540" s="547"/>
      <c r="L2540" s="548"/>
      <c r="M2540" s="543"/>
      <c r="N2540" s="110" t="s">
        <v>9</v>
      </c>
      <c r="O2540" s="111" t="s">
        <v>10</v>
      </c>
      <c r="P2540" s="111" t="s">
        <v>11</v>
      </c>
      <c r="Q2540" s="112" t="s">
        <v>12</v>
      </c>
      <c r="R2540" s="113" t="s">
        <v>13</v>
      </c>
      <c r="S2540" s="114" t="s">
        <v>14</v>
      </c>
      <c r="T2540" s="191"/>
    </row>
    <row r="2541" spans="1:25" ht="15.75" thickBot="1" x14ac:dyDescent="0.3">
      <c r="A2541" s="7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191"/>
    </row>
    <row r="2542" spans="1:25" x14ac:dyDescent="0.25">
      <c r="A2542" s="555" t="s">
        <v>231</v>
      </c>
      <c r="B2542" s="556"/>
      <c r="C2542" s="3">
        <v>1</v>
      </c>
      <c r="D2542" s="213">
        <v>83</v>
      </c>
      <c r="E2542" s="214">
        <v>54</v>
      </c>
      <c r="F2542" s="214">
        <v>1</v>
      </c>
      <c r="G2542" s="32">
        <f t="shared" ref="G2542:G2545" si="7442">D2542+E2542</f>
        <v>137</v>
      </c>
      <c r="H2542" s="33">
        <f t="shared" ref="H2542:H2545" si="7443">IF(AND(G2542=Q2542,G2542&gt;1),0.5,IF(G2542&gt;Q2542,1,0))</f>
        <v>1</v>
      </c>
      <c r="I2542" s="8"/>
      <c r="J2542" s="2"/>
      <c r="K2542" s="555" t="s">
        <v>192</v>
      </c>
      <c r="L2542" s="556"/>
      <c r="M2542" s="3">
        <v>1</v>
      </c>
      <c r="N2542" s="213">
        <v>84</v>
      </c>
      <c r="O2542" s="214">
        <v>34</v>
      </c>
      <c r="P2542" s="214">
        <v>3</v>
      </c>
      <c r="Q2542" s="32">
        <f t="shared" ref="Q2542" si="7444">SUM(N2542:O2542)</f>
        <v>118</v>
      </c>
      <c r="R2542" s="33">
        <f t="shared" ref="R2542:R2545" si="7445">IF(AND(Q2542=G2542,Q2542&gt;1),0.5,IF(Q2542&gt;G2542,1,0))</f>
        <v>0</v>
      </c>
      <c r="S2542" s="8"/>
      <c r="U2542" s="195" t="s">
        <v>124</v>
      </c>
      <c r="V2542" s="195">
        <f t="shared" ref="V2542" si="7446">G2542</f>
        <v>137</v>
      </c>
      <c r="W2542" s="195">
        <f t="shared" ref="W2542" si="7447">G2543</f>
        <v>117</v>
      </c>
      <c r="X2542" s="195">
        <f t="shared" ref="X2542" si="7448">G2544</f>
        <v>148</v>
      </c>
      <c r="Y2542" s="195">
        <f t="shared" ref="Y2542" si="7449">G2545</f>
        <v>144</v>
      </c>
    </row>
    <row r="2543" spans="1:25" x14ac:dyDescent="0.25">
      <c r="A2543" s="557"/>
      <c r="B2543" s="558"/>
      <c r="C2543" s="4">
        <v>2</v>
      </c>
      <c r="D2543" s="215">
        <v>82</v>
      </c>
      <c r="E2543" s="216">
        <v>35</v>
      </c>
      <c r="F2543" s="216">
        <v>1</v>
      </c>
      <c r="G2543" s="34">
        <f t="shared" si="7442"/>
        <v>117</v>
      </c>
      <c r="H2543" s="35">
        <f t="shared" si="7443"/>
        <v>0</v>
      </c>
      <c r="I2543" s="8"/>
      <c r="J2543" s="2"/>
      <c r="K2543" s="557"/>
      <c r="L2543" s="558"/>
      <c r="M2543" s="4">
        <v>2</v>
      </c>
      <c r="N2543" s="215">
        <v>82</v>
      </c>
      <c r="O2543" s="216">
        <v>36</v>
      </c>
      <c r="P2543" s="216">
        <v>1</v>
      </c>
      <c r="Q2543" s="34">
        <f t="shared" ref="Q2543:Q2545" si="7450">SUM(N2543:O2543)</f>
        <v>118</v>
      </c>
      <c r="R2543" s="35">
        <f t="shared" si="7445"/>
        <v>1</v>
      </c>
      <c r="S2543" s="8"/>
      <c r="U2543" s="195" t="s">
        <v>125</v>
      </c>
      <c r="V2543" s="195">
        <f t="shared" ref="V2543" si="7451">G2547</f>
        <v>114</v>
      </c>
      <c r="W2543" s="195">
        <f t="shared" ref="W2543" si="7452">G2548</f>
        <v>119</v>
      </c>
      <c r="X2543" s="195">
        <f t="shared" ref="X2543" si="7453">G2549</f>
        <v>119</v>
      </c>
      <c r="Y2543" s="195">
        <f t="shared" ref="Y2543" si="7454">G2550</f>
        <v>115</v>
      </c>
    </row>
    <row r="2544" spans="1:25" ht="15.75" thickBot="1" x14ac:dyDescent="0.3">
      <c r="A2544" s="549" t="s">
        <v>232</v>
      </c>
      <c r="B2544" s="550"/>
      <c r="C2544" s="4">
        <v>3</v>
      </c>
      <c r="D2544" s="215">
        <v>99</v>
      </c>
      <c r="E2544" s="216">
        <v>49</v>
      </c>
      <c r="F2544" s="216">
        <v>1</v>
      </c>
      <c r="G2544" s="34">
        <f t="shared" si="7442"/>
        <v>148</v>
      </c>
      <c r="H2544" s="35">
        <f t="shared" si="7443"/>
        <v>1</v>
      </c>
      <c r="I2544" s="13">
        <f t="shared" ref="I2544" si="7455">H2546*1000+G2546</f>
        <v>3546</v>
      </c>
      <c r="J2544" s="2"/>
      <c r="K2544" s="549" t="s">
        <v>193</v>
      </c>
      <c r="L2544" s="550"/>
      <c r="M2544" s="4">
        <v>3</v>
      </c>
      <c r="N2544" s="215">
        <v>78</v>
      </c>
      <c r="O2544" s="216">
        <v>50</v>
      </c>
      <c r="P2544" s="216">
        <v>2</v>
      </c>
      <c r="Q2544" s="34">
        <f t="shared" si="7450"/>
        <v>128</v>
      </c>
      <c r="R2544" s="35">
        <f t="shared" si="7445"/>
        <v>0</v>
      </c>
      <c r="S2544" s="13">
        <f t="shared" ref="S2544" si="7456">R2546*1000+Q2546</f>
        <v>1474</v>
      </c>
      <c r="T2544" s="191"/>
      <c r="U2544" s="195" t="s">
        <v>126</v>
      </c>
      <c r="V2544" s="195">
        <f t="shared" ref="V2544" si="7457">Q2542</f>
        <v>118</v>
      </c>
      <c r="W2544" s="195">
        <f t="shared" ref="W2544" si="7458">Q2543</f>
        <v>118</v>
      </c>
      <c r="X2544" s="195">
        <f t="shared" ref="X2544" si="7459">Q2544</f>
        <v>128</v>
      </c>
      <c r="Y2544" s="195">
        <f t="shared" ref="Y2544" si="7460">Q2545</f>
        <v>110</v>
      </c>
    </row>
    <row r="2545" spans="1:25" x14ac:dyDescent="0.25">
      <c r="A2545" s="551"/>
      <c r="B2545" s="552"/>
      <c r="C2545" s="5">
        <v>4</v>
      </c>
      <c r="D2545" s="217">
        <v>92</v>
      </c>
      <c r="E2545" s="218">
        <v>52</v>
      </c>
      <c r="F2545" s="218">
        <v>2</v>
      </c>
      <c r="G2545" s="36">
        <f t="shared" si="7442"/>
        <v>144</v>
      </c>
      <c r="H2545" s="35">
        <f t="shared" si="7443"/>
        <v>1</v>
      </c>
      <c r="I2545" s="521">
        <f t="shared" ref="I2545" si="7461">IF(AND(I2544=S2544,I2544&gt;0.1),1,IF(I2544&gt;S2544,2,0))</f>
        <v>2</v>
      </c>
      <c r="J2545" s="2"/>
      <c r="K2545" s="551"/>
      <c r="L2545" s="552"/>
      <c r="M2545" s="5">
        <v>4</v>
      </c>
      <c r="N2545" s="217">
        <v>84</v>
      </c>
      <c r="O2545" s="218">
        <v>26</v>
      </c>
      <c r="P2545" s="218">
        <v>7</v>
      </c>
      <c r="Q2545" s="34">
        <f t="shared" si="7450"/>
        <v>110</v>
      </c>
      <c r="R2545" s="39">
        <f t="shared" si="7445"/>
        <v>0</v>
      </c>
      <c r="S2545" s="521">
        <f t="shared" ref="S2545" si="7462">IF(AND(S2544=I2544,S2544&gt;0.1),1,IF(S2544&gt;I2544,2,0))</f>
        <v>0</v>
      </c>
      <c r="T2545" s="191"/>
      <c r="U2545" s="195" t="s">
        <v>127</v>
      </c>
      <c r="V2545" s="195">
        <f t="shared" ref="V2545" si="7463">Q2547</f>
        <v>129</v>
      </c>
      <c r="W2545" s="195">
        <f t="shared" ref="W2545" si="7464">Q2548</f>
        <v>121</v>
      </c>
      <c r="X2545" s="195">
        <f t="shared" ref="X2545" si="7465">Q2549</f>
        <v>124</v>
      </c>
      <c r="Y2545" s="195">
        <f t="shared" ref="Y2545" si="7466">Q2550</f>
        <v>131</v>
      </c>
    </row>
    <row r="2546" spans="1:25" ht="16.5" thickBot="1" x14ac:dyDescent="0.3">
      <c r="A2546" s="553"/>
      <c r="B2546" s="554"/>
      <c r="C2546" s="221" t="s">
        <v>12</v>
      </c>
      <c r="D2546" s="222">
        <v>356</v>
      </c>
      <c r="E2546" s="223">
        <v>190</v>
      </c>
      <c r="F2546" s="223">
        <v>5</v>
      </c>
      <c r="G2546" s="29">
        <f t="shared" ref="G2546:H2546" si="7467">SUM(G2542:G2545)</f>
        <v>546</v>
      </c>
      <c r="H2546" s="30">
        <f t="shared" si="7467"/>
        <v>3</v>
      </c>
      <c r="I2546" s="522">
        <f t="shared" ref="I2546" si="7468">IF(AND(G2546=N2546,G2546&gt;1),1,IF(G2546&gt;N2546,2,0))</f>
        <v>2</v>
      </c>
      <c r="J2546" s="2"/>
      <c r="K2546" s="553"/>
      <c r="L2546" s="554"/>
      <c r="M2546" s="221" t="s">
        <v>12</v>
      </c>
      <c r="N2546" s="222">
        <v>328</v>
      </c>
      <c r="O2546" s="223">
        <v>146</v>
      </c>
      <c r="P2546" s="223">
        <v>13</v>
      </c>
      <c r="Q2546" s="31">
        <f t="shared" ref="Q2546:R2546" si="7469">SUM(Q2542:Q2545)</f>
        <v>474</v>
      </c>
      <c r="R2546" s="30">
        <f t="shared" si="7469"/>
        <v>1</v>
      </c>
      <c r="S2546" s="522">
        <f t="shared" ref="S2546" si="7470">IF(AND(Q2546=J2546,Q2546&gt;1),1,IF(Q2546&gt;J2546,2,0))</f>
        <v>2</v>
      </c>
      <c r="T2546" s="191"/>
    </row>
    <row r="2547" spans="1:25" x14ac:dyDescent="0.25">
      <c r="A2547" s="555" t="s">
        <v>210</v>
      </c>
      <c r="B2547" s="556"/>
      <c r="C2547" s="3">
        <v>1</v>
      </c>
      <c r="D2547" s="213">
        <v>79</v>
      </c>
      <c r="E2547" s="214">
        <v>35</v>
      </c>
      <c r="F2547" s="214">
        <v>3</v>
      </c>
      <c r="G2547" s="37">
        <f t="shared" ref="G2547" si="7471">SUM(D2547:E2547)</f>
        <v>114</v>
      </c>
      <c r="H2547" s="33">
        <f t="shared" ref="H2547:H2550" si="7472">IF(AND(G2547=Q2547,G2547&gt;1),0.5,IF(G2547&gt;Q2547,1,0))</f>
        <v>0</v>
      </c>
      <c r="I2547" s="8"/>
      <c r="J2547" s="2"/>
      <c r="K2547" s="555" t="s">
        <v>194</v>
      </c>
      <c r="L2547" s="556"/>
      <c r="M2547" s="3">
        <v>1</v>
      </c>
      <c r="N2547" s="213">
        <v>93</v>
      </c>
      <c r="O2547" s="214">
        <v>36</v>
      </c>
      <c r="P2547" s="214">
        <v>2</v>
      </c>
      <c r="Q2547" s="32">
        <f t="shared" ref="Q2547:Q2550" si="7473">N2547+O2547</f>
        <v>129</v>
      </c>
      <c r="R2547" s="33">
        <f t="shared" ref="R2547:R2550" si="7474">IF(AND(Q2547=G2547,Q2547&gt;1),0.5,IF(Q2547&gt;G2547,1,0))</f>
        <v>1</v>
      </c>
      <c r="S2547" s="8"/>
      <c r="T2547" s="191"/>
      <c r="U2547" s="200" t="s">
        <v>92</v>
      </c>
      <c r="V2547" s="201" t="s">
        <v>93</v>
      </c>
      <c r="W2547" s="200" t="s">
        <v>93</v>
      </c>
      <c r="X2547" s="201" t="s">
        <v>92</v>
      </c>
    </row>
    <row r="2548" spans="1:25" x14ac:dyDescent="0.25">
      <c r="A2548" s="557"/>
      <c r="B2548" s="558"/>
      <c r="C2548" s="4">
        <v>2</v>
      </c>
      <c r="D2548" s="215">
        <v>85</v>
      </c>
      <c r="E2548" s="216">
        <v>34</v>
      </c>
      <c r="F2548" s="216">
        <v>5</v>
      </c>
      <c r="G2548" s="34">
        <f t="shared" ref="G2548:G2550" si="7475">SUM(D2548:E2548)</f>
        <v>119</v>
      </c>
      <c r="H2548" s="35">
        <f t="shared" si="7472"/>
        <v>0</v>
      </c>
      <c r="I2548" s="8"/>
      <c r="J2548" s="2"/>
      <c r="K2548" s="557"/>
      <c r="L2548" s="558"/>
      <c r="M2548" s="4">
        <v>2</v>
      </c>
      <c r="N2548" s="215">
        <v>88</v>
      </c>
      <c r="O2548" s="216">
        <v>33</v>
      </c>
      <c r="P2548" s="216">
        <v>4</v>
      </c>
      <c r="Q2548" s="34">
        <f t="shared" si="7473"/>
        <v>121</v>
      </c>
      <c r="R2548" s="35">
        <f t="shared" si="7474"/>
        <v>1</v>
      </c>
      <c r="S2548" s="8"/>
      <c r="T2548" s="191"/>
      <c r="U2548" s="202">
        <f t="shared" ref="U2548" si="7476">I2553</f>
        <v>4</v>
      </c>
      <c r="V2548" s="203">
        <f t="shared" ref="V2548" si="7477">S2553</f>
        <v>2</v>
      </c>
      <c r="W2548" s="202">
        <f t="shared" ref="W2548" si="7478">S2553</f>
        <v>2</v>
      </c>
      <c r="X2548" s="203">
        <f t="shared" ref="X2548" si="7479">I2553</f>
        <v>4</v>
      </c>
    </row>
    <row r="2549" spans="1:25" ht="15.75" thickBot="1" x14ac:dyDescent="0.3">
      <c r="A2549" s="549" t="s">
        <v>233</v>
      </c>
      <c r="B2549" s="550"/>
      <c r="C2549" s="4">
        <v>3</v>
      </c>
      <c r="D2549" s="215">
        <v>86</v>
      </c>
      <c r="E2549" s="216">
        <v>33</v>
      </c>
      <c r="F2549" s="216">
        <v>1</v>
      </c>
      <c r="G2549" s="34">
        <f t="shared" si="7475"/>
        <v>119</v>
      </c>
      <c r="H2549" s="35">
        <f t="shared" si="7472"/>
        <v>0</v>
      </c>
      <c r="I2549" s="13">
        <f t="shared" ref="I2549" si="7480">H2551*1000+G2551</f>
        <v>467</v>
      </c>
      <c r="J2549" s="2"/>
      <c r="K2549" s="549" t="s">
        <v>195</v>
      </c>
      <c r="L2549" s="550"/>
      <c r="M2549" s="4">
        <v>3</v>
      </c>
      <c r="N2549" s="215">
        <v>88</v>
      </c>
      <c r="O2549" s="216">
        <v>36</v>
      </c>
      <c r="P2549" s="216">
        <v>0</v>
      </c>
      <c r="Q2549" s="34">
        <f t="shared" si="7473"/>
        <v>124</v>
      </c>
      <c r="R2549" s="35">
        <f t="shared" si="7474"/>
        <v>1</v>
      </c>
      <c r="S2549" s="13">
        <f t="shared" ref="S2549" si="7481">R2551*1000+Q2551</f>
        <v>4505</v>
      </c>
      <c r="T2549" s="191"/>
      <c r="U2549" s="202">
        <f t="shared" ref="U2549" si="7482">H2553</f>
        <v>3</v>
      </c>
      <c r="V2549" s="203">
        <f t="shared" ref="V2549" si="7483">R2553</f>
        <v>5</v>
      </c>
      <c r="W2549" s="202">
        <f t="shared" ref="W2549" si="7484">R2553</f>
        <v>5</v>
      </c>
      <c r="X2549" s="203">
        <f t="shared" ref="X2549" si="7485">H2553</f>
        <v>3</v>
      </c>
    </row>
    <row r="2550" spans="1:25" x14ac:dyDescent="0.25">
      <c r="A2550" s="551"/>
      <c r="B2550" s="552"/>
      <c r="C2550" s="5">
        <v>4</v>
      </c>
      <c r="D2550" s="217">
        <v>81</v>
      </c>
      <c r="E2550" s="218">
        <v>34</v>
      </c>
      <c r="F2550" s="218">
        <v>5</v>
      </c>
      <c r="G2550" s="38">
        <f t="shared" si="7475"/>
        <v>115</v>
      </c>
      <c r="H2550" s="35">
        <f t="shared" si="7472"/>
        <v>0</v>
      </c>
      <c r="I2550" s="521">
        <f t="shared" ref="I2550" si="7486">IF(AND(I2549=S2549,I2549&gt;0.1),1,IF(I2549&gt;S2549,2,0))</f>
        <v>0</v>
      </c>
      <c r="J2550" s="2"/>
      <c r="K2550" s="551"/>
      <c r="L2550" s="552"/>
      <c r="M2550" s="5">
        <v>4</v>
      </c>
      <c r="N2550" s="217">
        <v>86</v>
      </c>
      <c r="O2550" s="218">
        <v>45</v>
      </c>
      <c r="P2550" s="218">
        <v>0</v>
      </c>
      <c r="Q2550" s="34">
        <f t="shared" si="7473"/>
        <v>131</v>
      </c>
      <c r="R2550" s="39">
        <f t="shared" si="7474"/>
        <v>1</v>
      </c>
      <c r="S2550" s="521">
        <f t="shared" ref="S2550" si="7487">IF(AND(S2549=I2549,S2549&gt;0.1),1,IF(S2549&gt;I2549,2,0))</f>
        <v>2</v>
      </c>
      <c r="T2550" s="191"/>
      <c r="U2550" s="204">
        <f t="shared" ref="U2550" si="7488">G2553</f>
        <v>1013</v>
      </c>
      <c r="V2550" s="205">
        <f t="shared" ref="V2550" si="7489">Q2553</f>
        <v>979</v>
      </c>
      <c r="W2550" s="204">
        <f t="shared" ref="W2550" si="7490">Q2553</f>
        <v>979</v>
      </c>
      <c r="X2550" s="205">
        <f t="shared" ref="X2550" si="7491">G2553</f>
        <v>1013</v>
      </c>
    </row>
    <row r="2551" spans="1:25" ht="16.5" thickBot="1" x14ac:dyDescent="0.3">
      <c r="A2551" s="553"/>
      <c r="B2551" s="554"/>
      <c r="C2551" s="221" t="s">
        <v>12</v>
      </c>
      <c r="D2551" s="222">
        <v>331</v>
      </c>
      <c r="E2551" s="223">
        <v>136</v>
      </c>
      <c r="F2551" s="223">
        <v>14</v>
      </c>
      <c r="G2551" s="31">
        <f t="shared" ref="G2551:H2551" si="7492">SUM(G2547:G2550)</f>
        <v>467</v>
      </c>
      <c r="H2551" s="30">
        <f t="shared" si="7492"/>
        <v>0</v>
      </c>
      <c r="I2551" s="522">
        <f t="shared" ref="I2551" si="7493">IF(AND(G2551=N2551,G2551&gt;1),1,IF(G2551&gt;N2551,2,0))</f>
        <v>2</v>
      </c>
      <c r="J2551" s="2"/>
      <c r="K2551" s="553"/>
      <c r="L2551" s="554"/>
      <c r="M2551" s="221" t="s">
        <v>12</v>
      </c>
      <c r="N2551" s="222">
        <v>355</v>
      </c>
      <c r="O2551" s="223">
        <v>150</v>
      </c>
      <c r="P2551" s="223">
        <v>6</v>
      </c>
      <c r="Q2551" s="40">
        <f t="shared" ref="Q2551:R2551" si="7494">SUM(Q2547:Q2550)</f>
        <v>505</v>
      </c>
      <c r="R2551" s="30">
        <f t="shared" si="7494"/>
        <v>4</v>
      </c>
      <c r="S2551" s="522">
        <f t="shared" ref="S2551" si="7495">IF(AND(Q2551=X2551,Q2551&gt;1),1,IF(Q2551&gt;X2551,2,0))</f>
        <v>2</v>
      </c>
      <c r="T2551" s="191"/>
    </row>
    <row r="2552" spans="1:25" ht="15.75" thickBot="1" x14ac:dyDescent="0.3">
      <c r="A2552" s="7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191"/>
    </row>
    <row r="2553" spans="1:25" ht="21" thickBot="1" x14ac:dyDescent="0.3">
      <c r="A2553" s="17"/>
      <c r="B2553" s="18"/>
      <c r="C2553" s="19" t="s">
        <v>15</v>
      </c>
      <c r="D2553" s="20">
        <f t="shared" ref="D2553:H2553" si="7496">D2546+D2551</f>
        <v>687</v>
      </c>
      <c r="E2553" s="21">
        <f t="shared" si="7496"/>
        <v>326</v>
      </c>
      <c r="F2553" s="21">
        <f t="shared" si="7496"/>
        <v>19</v>
      </c>
      <c r="G2553" s="22">
        <f t="shared" si="7496"/>
        <v>1013</v>
      </c>
      <c r="H2553" s="22">
        <f t="shared" si="7496"/>
        <v>3</v>
      </c>
      <c r="I2553" s="23">
        <f t="shared" ref="I2553" si="7497">I2545+I2550+J2553</f>
        <v>4</v>
      </c>
      <c r="J2553" s="206">
        <f t="shared" ref="J2553" si="7498">IF(AND(G2553=Q2553,G2553&gt;0.1),1,IF(G2553&gt;Q2553,2,0))</f>
        <v>2</v>
      </c>
      <c r="K2553" s="17"/>
      <c r="L2553" s="18"/>
      <c r="M2553" s="24" t="s">
        <v>15</v>
      </c>
      <c r="N2553" s="20">
        <f t="shared" ref="N2553:R2553" si="7499">N2546+N2551</f>
        <v>683</v>
      </c>
      <c r="O2553" s="21">
        <f t="shared" si="7499"/>
        <v>296</v>
      </c>
      <c r="P2553" s="21">
        <f t="shared" si="7499"/>
        <v>19</v>
      </c>
      <c r="Q2553" s="22">
        <f t="shared" si="7499"/>
        <v>979</v>
      </c>
      <c r="R2553" s="22">
        <f t="shared" si="7499"/>
        <v>5</v>
      </c>
      <c r="S2553" s="25">
        <f t="shared" ref="S2553" si="7500">S2545+S2550+T2553</f>
        <v>2</v>
      </c>
      <c r="T2553" s="206">
        <f t="shared" ref="T2553" si="7501">IF(AND(Q2553=G2553,Q2553&gt;0.1),1,IF(Q2553&gt;G2553,2,0))</f>
        <v>0</v>
      </c>
    </row>
    <row r="2554" spans="1:25" ht="15.75" thickBot="1" x14ac:dyDescent="0.3">
      <c r="A2554" s="7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191"/>
    </row>
    <row r="2555" spans="1:25" ht="21" thickBot="1" x14ac:dyDescent="0.3">
      <c r="A2555" s="109" t="s">
        <v>19</v>
      </c>
      <c r="B2555" s="9" t="s">
        <v>16</v>
      </c>
      <c r="C2555" s="515"/>
      <c r="D2555" s="515"/>
      <c r="E2555" s="515"/>
      <c r="F2555" s="10"/>
      <c r="G2555" s="516" t="s">
        <v>17</v>
      </c>
      <c r="H2555" s="516"/>
      <c r="I2555" s="23">
        <f t="shared" ref="I2555" si="7502">IF(AND(I2553=S2553,I2553&gt;0.1),1,IF(I2553&gt;S2553,2,0))</f>
        <v>2</v>
      </c>
      <c r="J2555" s="12"/>
      <c r="K2555" s="14" t="s">
        <v>19</v>
      </c>
      <c r="L2555" s="9" t="s">
        <v>20</v>
      </c>
      <c r="M2555" s="515"/>
      <c r="N2555" s="515"/>
      <c r="O2555" s="515"/>
      <c r="P2555" s="10"/>
      <c r="Q2555" s="516" t="s">
        <v>17</v>
      </c>
      <c r="R2555" s="516"/>
      <c r="S2555" s="23">
        <f t="shared" ref="S2555" si="7503">IF(AND(S2553=I2553,S2553&gt;0.1),1,IF(S2553&gt;I2553,2,0))</f>
        <v>0</v>
      </c>
      <c r="T2555" s="191"/>
    </row>
    <row r="2556" spans="1:25" ht="23.25" x14ac:dyDescent="0.35">
      <c r="A2556" s="6"/>
      <c r="B2556" s="523" t="s">
        <v>18</v>
      </c>
      <c r="C2556" s="523"/>
      <c r="D2556" s="524" t="s">
        <v>0</v>
      </c>
      <c r="E2556" s="524"/>
      <c r="F2556" s="524"/>
      <c r="G2556" s="524"/>
      <c r="H2556" s="524"/>
      <c r="I2556" s="524"/>
      <c r="J2556" s="94">
        <v>117</v>
      </c>
      <c r="K2556" s="190" t="s">
        <v>1</v>
      </c>
      <c r="L2556" s="525" t="s">
        <v>21</v>
      </c>
      <c r="M2556" s="525"/>
      <c r="N2556" s="525"/>
      <c r="O2556" s="526" t="s">
        <v>2</v>
      </c>
      <c r="P2556" s="526"/>
      <c r="Q2556" s="527">
        <v>43250</v>
      </c>
      <c r="R2556" s="528"/>
      <c r="S2556" s="528"/>
      <c r="T2556" s="191"/>
    </row>
    <row r="2557" spans="1:25" ht="24" thickBot="1" x14ac:dyDescent="0.3">
      <c r="A2557" s="7"/>
      <c r="B2557" s="16"/>
      <c r="C2557" s="16"/>
      <c r="D2557" s="15"/>
      <c r="E2557" s="15"/>
      <c r="F2557" s="15"/>
      <c r="G2557" s="15"/>
      <c r="H2557" s="15"/>
      <c r="I2557" s="15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191"/>
    </row>
    <row r="2558" spans="1:25" ht="18.75" thickBot="1" x14ac:dyDescent="0.3">
      <c r="A2558" s="1" t="s">
        <v>3</v>
      </c>
      <c r="B2558" s="535" t="s">
        <v>108</v>
      </c>
      <c r="C2558" s="535"/>
      <c r="D2558" s="535"/>
      <c r="E2558" s="535"/>
      <c r="F2558" s="535"/>
      <c r="G2558" s="535"/>
      <c r="H2558" s="535"/>
      <c r="I2558" s="536"/>
      <c r="J2558" s="537">
        <f t="shared" ref="J2558" si="7504">G2574-Q2574</f>
        <v>53</v>
      </c>
      <c r="K2558" s="11" t="s">
        <v>4</v>
      </c>
      <c r="L2558" s="535" t="s">
        <v>130</v>
      </c>
      <c r="M2558" s="535"/>
      <c r="N2558" s="535"/>
      <c r="O2558" s="535"/>
      <c r="P2558" s="535"/>
      <c r="Q2558" s="535"/>
      <c r="R2558" s="535"/>
      <c r="S2558" s="536"/>
      <c r="T2558" s="191"/>
    </row>
    <row r="2559" spans="1:25" ht="15.75" thickBot="1" x14ac:dyDescent="0.3">
      <c r="A2559" s="7"/>
      <c r="B2559" s="2"/>
      <c r="C2559" s="2"/>
      <c r="D2559" s="2"/>
      <c r="E2559" s="2"/>
      <c r="F2559" s="2"/>
      <c r="G2559" s="2"/>
      <c r="H2559" s="2"/>
      <c r="I2559" s="2"/>
      <c r="J2559" s="538"/>
      <c r="K2559" s="2"/>
      <c r="L2559" s="2"/>
      <c r="M2559" s="2"/>
      <c r="N2559" s="2"/>
      <c r="O2559" s="2"/>
      <c r="P2559" s="2"/>
      <c r="Q2559" s="2"/>
      <c r="R2559" s="2"/>
      <c r="S2559" s="2"/>
      <c r="T2559" s="191"/>
    </row>
    <row r="2560" spans="1:25" x14ac:dyDescent="0.25">
      <c r="A2560" s="540" t="s">
        <v>5</v>
      </c>
      <c r="B2560" s="541"/>
      <c r="C2560" s="542" t="s">
        <v>6</v>
      </c>
      <c r="D2560" s="544" t="s">
        <v>7</v>
      </c>
      <c r="E2560" s="545"/>
      <c r="F2560" s="545"/>
      <c r="G2560" s="546"/>
      <c r="H2560" s="544" t="s">
        <v>8</v>
      </c>
      <c r="I2560" s="546"/>
      <c r="J2560" s="538"/>
      <c r="K2560" s="540" t="s">
        <v>5</v>
      </c>
      <c r="L2560" s="541"/>
      <c r="M2560" s="542" t="s">
        <v>6</v>
      </c>
      <c r="N2560" s="544" t="s">
        <v>7</v>
      </c>
      <c r="O2560" s="545"/>
      <c r="P2560" s="545"/>
      <c r="Q2560" s="546"/>
      <c r="R2560" s="544" t="s">
        <v>8</v>
      </c>
      <c r="S2560" s="546"/>
      <c r="T2560" s="191"/>
    </row>
    <row r="2561" spans="1:25" ht="15.75" thickBot="1" x14ac:dyDescent="0.3">
      <c r="A2561" s="547"/>
      <c r="B2561" s="548"/>
      <c r="C2561" s="543"/>
      <c r="D2561" s="110" t="s">
        <v>9</v>
      </c>
      <c r="E2561" s="111" t="s">
        <v>10</v>
      </c>
      <c r="F2561" s="111" t="s">
        <v>11</v>
      </c>
      <c r="G2561" s="112" t="s">
        <v>12</v>
      </c>
      <c r="H2561" s="113" t="s">
        <v>13</v>
      </c>
      <c r="I2561" s="114" t="s">
        <v>14</v>
      </c>
      <c r="J2561" s="539"/>
      <c r="K2561" s="547"/>
      <c r="L2561" s="548"/>
      <c r="M2561" s="543"/>
      <c r="N2561" s="110" t="s">
        <v>9</v>
      </c>
      <c r="O2561" s="111" t="s">
        <v>10</v>
      </c>
      <c r="P2561" s="111" t="s">
        <v>11</v>
      </c>
      <c r="Q2561" s="112" t="s">
        <v>12</v>
      </c>
      <c r="R2561" s="113" t="s">
        <v>13</v>
      </c>
      <c r="S2561" s="114" t="s">
        <v>14</v>
      </c>
      <c r="T2561" s="191"/>
    </row>
    <row r="2562" spans="1:25" ht="15.75" thickBot="1" x14ac:dyDescent="0.3">
      <c r="A2562" s="7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191"/>
    </row>
    <row r="2563" spans="1:25" x14ac:dyDescent="0.25">
      <c r="A2563" s="555" t="s">
        <v>191</v>
      </c>
      <c r="B2563" s="556"/>
      <c r="C2563" s="3">
        <v>1</v>
      </c>
      <c r="D2563" s="213">
        <v>79</v>
      </c>
      <c r="E2563" s="214">
        <v>35</v>
      </c>
      <c r="F2563" s="214">
        <v>1</v>
      </c>
      <c r="G2563" s="32">
        <f t="shared" ref="G2563:G2566" si="7505">D2563+E2563</f>
        <v>114</v>
      </c>
      <c r="H2563" s="33">
        <f t="shared" ref="H2563:H2566" si="7506">IF(AND(G2563=Q2563,G2563&gt;1),0.5,IF(G2563&gt;Q2563,1,0))</f>
        <v>1</v>
      </c>
      <c r="I2563" s="8"/>
      <c r="J2563" s="2"/>
      <c r="K2563" s="555" t="s">
        <v>256</v>
      </c>
      <c r="L2563" s="556"/>
      <c r="M2563" s="3">
        <v>1</v>
      </c>
      <c r="N2563" s="213">
        <v>79</v>
      </c>
      <c r="O2563" s="214">
        <v>24</v>
      </c>
      <c r="P2563" s="214">
        <v>4</v>
      </c>
      <c r="Q2563" s="32">
        <f t="shared" ref="Q2563" si="7507">SUM(N2563:O2563)</f>
        <v>103</v>
      </c>
      <c r="R2563" s="33">
        <f t="shared" ref="R2563:R2566" si="7508">IF(AND(Q2563=G2563,Q2563&gt;1),0.5,IF(Q2563&gt;G2563,1,0))</f>
        <v>0</v>
      </c>
      <c r="S2563" s="8"/>
      <c r="U2563" s="195" t="s">
        <v>124</v>
      </c>
      <c r="V2563" s="195">
        <f t="shared" ref="V2563" si="7509">G2563</f>
        <v>114</v>
      </c>
      <c r="W2563" s="195">
        <f t="shared" ref="W2563" si="7510">G2564</f>
        <v>122</v>
      </c>
      <c r="X2563" s="195">
        <f t="shared" ref="X2563" si="7511">G2565</f>
        <v>124</v>
      </c>
      <c r="Y2563" s="195">
        <f t="shared" ref="Y2563" si="7512">G2566</f>
        <v>121</v>
      </c>
    </row>
    <row r="2564" spans="1:25" x14ac:dyDescent="0.25">
      <c r="A2564" s="557"/>
      <c r="B2564" s="558"/>
      <c r="C2564" s="4">
        <v>2</v>
      </c>
      <c r="D2564" s="215">
        <v>87</v>
      </c>
      <c r="E2564" s="216">
        <v>35</v>
      </c>
      <c r="F2564" s="216">
        <v>2</v>
      </c>
      <c r="G2564" s="34">
        <f t="shared" si="7505"/>
        <v>122</v>
      </c>
      <c r="H2564" s="35">
        <f t="shared" si="7506"/>
        <v>1</v>
      </c>
      <c r="I2564" s="8"/>
      <c r="J2564" s="2"/>
      <c r="K2564" s="557"/>
      <c r="L2564" s="558"/>
      <c r="M2564" s="4">
        <v>2</v>
      </c>
      <c r="N2564" s="215">
        <v>78</v>
      </c>
      <c r="O2564" s="216">
        <v>42</v>
      </c>
      <c r="P2564" s="216">
        <v>2</v>
      </c>
      <c r="Q2564" s="34">
        <f t="shared" ref="Q2564:Q2566" si="7513">SUM(N2564:O2564)</f>
        <v>120</v>
      </c>
      <c r="R2564" s="35">
        <f t="shared" si="7508"/>
        <v>0</v>
      </c>
      <c r="S2564" s="8"/>
      <c r="U2564" s="195" t="s">
        <v>125</v>
      </c>
      <c r="V2564" s="195">
        <f t="shared" ref="V2564" si="7514">G2568</f>
        <v>123</v>
      </c>
      <c r="W2564" s="195">
        <f t="shared" ref="W2564" si="7515">G2569</f>
        <v>125</v>
      </c>
      <c r="X2564" s="195">
        <f t="shared" ref="X2564" si="7516">G2570</f>
        <v>111</v>
      </c>
      <c r="Y2564" s="195">
        <f t="shared" ref="Y2564" si="7517">G2571</f>
        <v>115</v>
      </c>
    </row>
    <row r="2565" spans="1:25" ht="15.75" thickBot="1" x14ac:dyDescent="0.3">
      <c r="A2565" s="549" t="s">
        <v>190</v>
      </c>
      <c r="B2565" s="550"/>
      <c r="C2565" s="4">
        <v>3</v>
      </c>
      <c r="D2565" s="215">
        <v>80</v>
      </c>
      <c r="E2565" s="216">
        <v>44</v>
      </c>
      <c r="F2565" s="216">
        <v>1</v>
      </c>
      <c r="G2565" s="34">
        <f t="shared" si="7505"/>
        <v>124</v>
      </c>
      <c r="H2565" s="35">
        <f t="shared" si="7506"/>
        <v>0</v>
      </c>
      <c r="I2565" s="13">
        <f t="shared" ref="I2565" si="7518">H2567*1000+G2567</f>
        <v>3481</v>
      </c>
      <c r="J2565" s="2"/>
      <c r="K2565" s="549" t="s">
        <v>235</v>
      </c>
      <c r="L2565" s="550"/>
      <c r="M2565" s="4">
        <v>3</v>
      </c>
      <c r="N2565" s="215">
        <v>83</v>
      </c>
      <c r="O2565" s="216">
        <v>49</v>
      </c>
      <c r="P2565" s="216">
        <v>1</v>
      </c>
      <c r="Q2565" s="34">
        <f t="shared" si="7513"/>
        <v>132</v>
      </c>
      <c r="R2565" s="35">
        <f t="shared" si="7508"/>
        <v>1</v>
      </c>
      <c r="S2565" s="13">
        <f t="shared" ref="S2565" si="7519">R2567*1000+Q2567</f>
        <v>1458</v>
      </c>
      <c r="T2565" s="191"/>
      <c r="U2565" s="195" t="s">
        <v>126</v>
      </c>
      <c r="V2565" s="195">
        <f t="shared" ref="V2565" si="7520">Q2563</f>
        <v>103</v>
      </c>
      <c r="W2565" s="195">
        <f t="shared" ref="W2565" si="7521">Q2564</f>
        <v>120</v>
      </c>
      <c r="X2565" s="195">
        <f t="shared" ref="X2565" si="7522">Q2565</f>
        <v>132</v>
      </c>
      <c r="Y2565" s="195">
        <f t="shared" ref="Y2565" si="7523">Q2566</f>
        <v>103</v>
      </c>
    </row>
    <row r="2566" spans="1:25" x14ac:dyDescent="0.25">
      <c r="A2566" s="551"/>
      <c r="B2566" s="552"/>
      <c r="C2566" s="5">
        <v>4</v>
      </c>
      <c r="D2566" s="217">
        <v>89</v>
      </c>
      <c r="E2566" s="218">
        <v>32</v>
      </c>
      <c r="F2566" s="218">
        <v>0</v>
      </c>
      <c r="G2566" s="36">
        <f t="shared" si="7505"/>
        <v>121</v>
      </c>
      <c r="H2566" s="35">
        <f t="shared" si="7506"/>
        <v>1</v>
      </c>
      <c r="I2566" s="521">
        <f t="shared" ref="I2566" si="7524">IF(AND(I2565=S2565,I2565&gt;0.1),1,IF(I2565&gt;S2565,2,0))</f>
        <v>2</v>
      </c>
      <c r="J2566" s="2"/>
      <c r="K2566" s="551"/>
      <c r="L2566" s="552"/>
      <c r="M2566" s="5">
        <v>4</v>
      </c>
      <c r="N2566" s="217">
        <v>77</v>
      </c>
      <c r="O2566" s="218">
        <v>26</v>
      </c>
      <c r="P2566" s="218">
        <v>2</v>
      </c>
      <c r="Q2566" s="34">
        <f t="shared" si="7513"/>
        <v>103</v>
      </c>
      <c r="R2566" s="39">
        <f t="shared" si="7508"/>
        <v>0</v>
      </c>
      <c r="S2566" s="521">
        <f t="shared" ref="S2566" si="7525">IF(AND(S2565=I2565,S2565&gt;0.1),1,IF(S2565&gt;I2565,2,0))</f>
        <v>0</v>
      </c>
      <c r="T2566" s="191"/>
      <c r="U2566" s="195" t="s">
        <v>127</v>
      </c>
      <c r="V2566" s="195">
        <f t="shared" ref="V2566" si="7526">Q2568</f>
        <v>88</v>
      </c>
      <c r="W2566" s="195">
        <f t="shared" ref="W2566" si="7527">Q2569</f>
        <v>118</v>
      </c>
      <c r="X2566" s="195">
        <f t="shared" ref="X2566" si="7528">Q2570</f>
        <v>117</v>
      </c>
      <c r="Y2566" s="195">
        <f t="shared" ref="Y2566" si="7529">Q2571</f>
        <v>121</v>
      </c>
    </row>
    <row r="2567" spans="1:25" ht="16.5" thickBot="1" x14ac:dyDescent="0.3">
      <c r="A2567" s="553"/>
      <c r="B2567" s="554"/>
      <c r="C2567" s="221" t="s">
        <v>12</v>
      </c>
      <c r="D2567" s="222">
        <v>335</v>
      </c>
      <c r="E2567" s="223">
        <v>146</v>
      </c>
      <c r="F2567" s="223">
        <v>4</v>
      </c>
      <c r="G2567" s="29">
        <f t="shared" ref="G2567:H2567" si="7530">SUM(G2563:G2566)</f>
        <v>481</v>
      </c>
      <c r="H2567" s="30">
        <f t="shared" si="7530"/>
        <v>3</v>
      </c>
      <c r="I2567" s="522">
        <f t="shared" ref="I2567" si="7531">IF(AND(G2567=N2567,G2567&gt;1),1,IF(G2567&gt;N2567,2,0))</f>
        <v>2</v>
      </c>
      <c r="J2567" s="2"/>
      <c r="K2567" s="553"/>
      <c r="L2567" s="554"/>
      <c r="M2567" s="221" t="s">
        <v>12</v>
      </c>
      <c r="N2567" s="222">
        <v>317</v>
      </c>
      <c r="O2567" s="223">
        <v>141</v>
      </c>
      <c r="P2567" s="223">
        <v>9</v>
      </c>
      <c r="Q2567" s="31">
        <f t="shared" ref="Q2567:R2567" si="7532">SUM(Q2563:Q2566)</f>
        <v>458</v>
      </c>
      <c r="R2567" s="30">
        <f t="shared" si="7532"/>
        <v>1</v>
      </c>
      <c r="S2567" s="522">
        <f t="shared" ref="S2567" si="7533">IF(AND(Q2567=J2567,Q2567&gt;1),1,IF(Q2567&gt;J2567,2,0))</f>
        <v>2</v>
      </c>
      <c r="T2567" s="191"/>
    </row>
    <row r="2568" spans="1:25" x14ac:dyDescent="0.25">
      <c r="A2568" s="555" t="s">
        <v>188</v>
      </c>
      <c r="B2568" s="556"/>
      <c r="C2568" s="3">
        <v>1</v>
      </c>
      <c r="D2568" s="213">
        <v>88</v>
      </c>
      <c r="E2568" s="214">
        <v>35</v>
      </c>
      <c r="F2568" s="214">
        <v>4</v>
      </c>
      <c r="G2568" s="37">
        <f t="shared" ref="G2568" si="7534">SUM(D2568:E2568)</f>
        <v>123</v>
      </c>
      <c r="H2568" s="33">
        <f t="shared" ref="H2568:H2571" si="7535">IF(AND(G2568=Q2568,G2568&gt;1),0.5,IF(G2568&gt;Q2568,1,0))</f>
        <v>1</v>
      </c>
      <c r="I2568" s="8"/>
      <c r="J2568" s="2"/>
      <c r="K2568" s="555" t="s">
        <v>236</v>
      </c>
      <c r="L2568" s="556"/>
      <c r="M2568" s="3">
        <v>1</v>
      </c>
      <c r="N2568" s="213">
        <v>80</v>
      </c>
      <c r="O2568" s="214">
        <v>8</v>
      </c>
      <c r="P2568" s="214">
        <v>11</v>
      </c>
      <c r="Q2568" s="32">
        <f t="shared" ref="Q2568:Q2571" si="7536">N2568+O2568</f>
        <v>88</v>
      </c>
      <c r="R2568" s="33">
        <f t="shared" ref="R2568:R2571" si="7537">IF(AND(Q2568=G2568,Q2568&gt;1),0.5,IF(Q2568&gt;G2568,1,0))</f>
        <v>0</v>
      </c>
      <c r="S2568" s="8"/>
      <c r="T2568" s="191"/>
      <c r="U2568" s="200" t="s">
        <v>92</v>
      </c>
      <c r="V2568" s="201" t="s">
        <v>93</v>
      </c>
      <c r="W2568" s="200" t="s">
        <v>93</v>
      </c>
      <c r="X2568" s="201" t="s">
        <v>92</v>
      </c>
    </row>
    <row r="2569" spans="1:25" x14ac:dyDescent="0.25">
      <c r="A2569" s="557"/>
      <c r="B2569" s="558"/>
      <c r="C2569" s="4">
        <v>2</v>
      </c>
      <c r="D2569" s="215">
        <v>82</v>
      </c>
      <c r="E2569" s="216">
        <v>43</v>
      </c>
      <c r="F2569" s="216">
        <v>2</v>
      </c>
      <c r="G2569" s="34">
        <f t="shared" ref="G2569:G2571" si="7538">SUM(D2569:E2569)</f>
        <v>125</v>
      </c>
      <c r="H2569" s="35">
        <f t="shared" si="7535"/>
        <v>1</v>
      </c>
      <c r="I2569" s="8"/>
      <c r="J2569" s="2"/>
      <c r="K2569" s="557"/>
      <c r="L2569" s="558"/>
      <c r="M2569" s="4">
        <v>2</v>
      </c>
      <c r="N2569" s="215">
        <v>76</v>
      </c>
      <c r="O2569" s="216">
        <v>42</v>
      </c>
      <c r="P2569" s="216">
        <v>1</v>
      </c>
      <c r="Q2569" s="34">
        <f t="shared" si="7536"/>
        <v>118</v>
      </c>
      <c r="R2569" s="35">
        <f t="shared" si="7537"/>
        <v>0</v>
      </c>
      <c r="S2569" s="8"/>
      <c r="T2569" s="191"/>
      <c r="U2569" s="202">
        <f t="shared" ref="U2569" si="7539">I2574</f>
        <v>6</v>
      </c>
      <c r="V2569" s="203">
        <f t="shared" ref="V2569" si="7540">S2574</f>
        <v>0</v>
      </c>
      <c r="W2569" s="202">
        <f t="shared" ref="W2569" si="7541">S2574</f>
        <v>0</v>
      </c>
      <c r="X2569" s="203">
        <f t="shared" ref="X2569" si="7542">I2574</f>
        <v>6</v>
      </c>
    </row>
    <row r="2570" spans="1:25" ht="15.75" thickBot="1" x14ac:dyDescent="0.3">
      <c r="A2570" s="549" t="s">
        <v>189</v>
      </c>
      <c r="B2570" s="550"/>
      <c r="C2570" s="4">
        <v>3</v>
      </c>
      <c r="D2570" s="215">
        <v>78</v>
      </c>
      <c r="E2570" s="216">
        <v>33</v>
      </c>
      <c r="F2570" s="216">
        <v>3</v>
      </c>
      <c r="G2570" s="34">
        <f t="shared" si="7538"/>
        <v>111</v>
      </c>
      <c r="H2570" s="35">
        <f t="shared" si="7535"/>
        <v>0</v>
      </c>
      <c r="I2570" s="13">
        <f t="shared" ref="I2570" si="7543">H2572*1000+G2572</f>
        <v>2474</v>
      </c>
      <c r="J2570" s="2"/>
      <c r="K2570" s="549" t="s">
        <v>190</v>
      </c>
      <c r="L2570" s="550"/>
      <c r="M2570" s="4">
        <v>3</v>
      </c>
      <c r="N2570" s="215">
        <v>92</v>
      </c>
      <c r="O2570" s="216">
        <v>25</v>
      </c>
      <c r="P2570" s="216">
        <v>6</v>
      </c>
      <c r="Q2570" s="34">
        <f t="shared" si="7536"/>
        <v>117</v>
      </c>
      <c r="R2570" s="35">
        <f t="shared" si="7537"/>
        <v>1</v>
      </c>
      <c r="S2570" s="13">
        <f t="shared" ref="S2570" si="7544">R2572*1000+Q2572</f>
        <v>2444</v>
      </c>
      <c r="T2570" s="191"/>
      <c r="U2570" s="202">
        <f t="shared" ref="U2570" si="7545">H2574</f>
        <v>5</v>
      </c>
      <c r="V2570" s="203">
        <f t="shared" ref="V2570" si="7546">R2574</f>
        <v>3</v>
      </c>
      <c r="W2570" s="202">
        <f t="shared" ref="W2570" si="7547">R2574</f>
        <v>3</v>
      </c>
      <c r="X2570" s="203">
        <f t="shared" ref="X2570" si="7548">H2574</f>
        <v>5</v>
      </c>
    </row>
    <row r="2571" spans="1:25" x14ac:dyDescent="0.25">
      <c r="A2571" s="551"/>
      <c r="B2571" s="552"/>
      <c r="C2571" s="5">
        <v>4</v>
      </c>
      <c r="D2571" s="217">
        <v>73</v>
      </c>
      <c r="E2571" s="218">
        <v>42</v>
      </c>
      <c r="F2571" s="218">
        <v>3</v>
      </c>
      <c r="G2571" s="38">
        <f t="shared" si="7538"/>
        <v>115</v>
      </c>
      <c r="H2571" s="35">
        <f t="shared" si="7535"/>
        <v>0</v>
      </c>
      <c r="I2571" s="521">
        <f t="shared" ref="I2571" si="7549">IF(AND(I2570=S2570,I2570&gt;0.1),1,IF(I2570&gt;S2570,2,0))</f>
        <v>2</v>
      </c>
      <c r="J2571" s="2"/>
      <c r="K2571" s="551"/>
      <c r="L2571" s="552"/>
      <c r="M2571" s="5">
        <v>4</v>
      </c>
      <c r="N2571" s="217">
        <v>86</v>
      </c>
      <c r="O2571" s="218">
        <v>35</v>
      </c>
      <c r="P2571" s="218">
        <v>4</v>
      </c>
      <c r="Q2571" s="34">
        <f t="shared" si="7536"/>
        <v>121</v>
      </c>
      <c r="R2571" s="39">
        <f t="shared" si="7537"/>
        <v>1</v>
      </c>
      <c r="S2571" s="521">
        <f t="shared" ref="S2571" si="7550">IF(AND(S2570=I2570,S2570&gt;0.1),1,IF(S2570&gt;I2570,2,0))</f>
        <v>0</v>
      </c>
      <c r="T2571" s="191"/>
      <c r="U2571" s="204">
        <f t="shared" ref="U2571" si="7551">G2574</f>
        <v>955</v>
      </c>
      <c r="V2571" s="205">
        <f t="shared" ref="V2571" si="7552">Q2574</f>
        <v>902</v>
      </c>
      <c r="W2571" s="204">
        <f t="shared" ref="W2571" si="7553">Q2574</f>
        <v>902</v>
      </c>
      <c r="X2571" s="205">
        <f t="shared" ref="X2571" si="7554">G2574</f>
        <v>955</v>
      </c>
    </row>
    <row r="2572" spans="1:25" ht="16.5" thickBot="1" x14ac:dyDescent="0.3">
      <c r="A2572" s="553"/>
      <c r="B2572" s="554"/>
      <c r="C2572" s="221" t="s">
        <v>12</v>
      </c>
      <c r="D2572" s="222">
        <v>321</v>
      </c>
      <c r="E2572" s="223">
        <v>153</v>
      </c>
      <c r="F2572" s="223">
        <v>12</v>
      </c>
      <c r="G2572" s="31">
        <f t="shared" ref="G2572:H2572" si="7555">SUM(G2568:G2571)</f>
        <v>474</v>
      </c>
      <c r="H2572" s="30">
        <f t="shared" si="7555"/>
        <v>2</v>
      </c>
      <c r="I2572" s="522">
        <f t="shared" ref="I2572" si="7556">IF(AND(G2572=N2572,G2572&gt;1),1,IF(G2572&gt;N2572,2,0))</f>
        <v>2</v>
      </c>
      <c r="J2572" s="2"/>
      <c r="K2572" s="553"/>
      <c r="L2572" s="554"/>
      <c r="M2572" s="221" t="s">
        <v>12</v>
      </c>
      <c r="N2572" s="222">
        <v>334</v>
      </c>
      <c r="O2572" s="223">
        <v>110</v>
      </c>
      <c r="P2572" s="223">
        <v>22</v>
      </c>
      <c r="Q2572" s="40">
        <f t="shared" ref="Q2572:R2572" si="7557">SUM(Q2568:Q2571)</f>
        <v>444</v>
      </c>
      <c r="R2572" s="30">
        <f t="shared" si="7557"/>
        <v>2</v>
      </c>
      <c r="S2572" s="522">
        <f t="shared" ref="S2572" si="7558">IF(AND(Q2572=X2572,Q2572&gt;1),1,IF(Q2572&gt;X2572,2,0))</f>
        <v>2</v>
      </c>
      <c r="T2572" s="191"/>
    </row>
    <row r="2573" spans="1:25" ht="15.75" thickBot="1" x14ac:dyDescent="0.3">
      <c r="A2573" s="7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191"/>
    </row>
    <row r="2574" spans="1:25" ht="21" thickBot="1" x14ac:dyDescent="0.3">
      <c r="A2574" s="17"/>
      <c r="B2574" s="18"/>
      <c r="C2574" s="19" t="s">
        <v>15</v>
      </c>
      <c r="D2574" s="20">
        <f t="shared" ref="D2574:H2574" si="7559">D2567+D2572</f>
        <v>656</v>
      </c>
      <c r="E2574" s="21">
        <f t="shared" si="7559"/>
        <v>299</v>
      </c>
      <c r="F2574" s="21">
        <f t="shared" si="7559"/>
        <v>16</v>
      </c>
      <c r="G2574" s="22">
        <f t="shared" si="7559"/>
        <v>955</v>
      </c>
      <c r="H2574" s="22">
        <f t="shared" si="7559"/>
        <v>5</v>
      </c>
      <c r="I2574" s="23">
        <f t="shared" ref="I2574" si="7560">I2566+I2571+J2574</f>
        <v>6</v>
      </c>
      <c r="J2574" s="206">
        <f t="shared" ref="J2574" si="7561">IF(AND(G2574=Q2574,G2574&gt;0.1),1,IF(G2574&gt;Q2574,2,0))</f>
        <v>2</v>
      </c>
      <c r="K2574" s="17"/>
      <c r="L2574" s="18"/>
      <c r="M2574" s="24" t="s">
        <v>15</v>
      </c>
      <c r="N2574" s="20">
        <f t="shared" ref="N2574:R2574" si="7562">N2567+N2572</f>
        <v>651</v>
      </c>
      <c r="O2574" s="21">
        <f t="shared" si="7562"/>
        <v>251</v>
      </c>
      <c r="P2574" s="21">
        <f t="shared" si="7562"/>
        <v>31</v>
      </c>
      <c r="Q2574" s="22">
        <f t="shared" si="7562"/>
        <v>902</v>
      </c>
      <c r="R2574" s="22">
        <f t="shared" si="7562"/>
        <v>3</v>
      </c>
      <c r="S2574" s="25">
        <f t="shared" ref="S2574" si="7563">S2566+S2571+T2574</f>
        <v>0</v>
      </c>
      <c r="T2574" s="206">
        <f t="shared" ref="T2574" si="7564">IF(AND(Q2574=G2574,Q2574&gt;0.1),1,IF(Q2574&gt;G2574,2,0))</f>
        <v>0</v>
      </c>
    </row>
    <row r="2575" spans="1:25" ht="15.75" thickBot="1" x14ac:dyDescent="0.3">
      <c r="A2575" s="7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191"/>
    </row>
    <row r="2576" spans="1:25" ht="21" thickBot="1" x14ac:dyDescent="0.3">
      <c r="A2576" s="109" t="s">
        <v>19</v>
      </c>
      <c r="B2576" s="9" t="s">
        <v>16</v>
      </c>
      <c r="C2576" s="515"/>
      <c r="D2576" s="515"/>
      <c r="E2576" s="515"/>
      <c r="F2576" s="10"/>
      <c r="G2576" s="516" t="s">
        <v>17</v>
      </c>
      <c r="H2576" s="516"/>
      <c r="I2576" s="23">
        <f t="shared" ref="I2576" si="7565">IF(AND(I2574=S2574,I2574&gt;0.1),1,IF(I2574&gt;S2574,2,0))</f>
        <v>2</v>
      </c>
      <c r="J2576" s="12"/>
      <c r="K2576" s="14" t="s">
        <v>19</v>
      </c>
      <c r="L2576" s="9" t="s">
        <v>20</v>
      </c>
      <c r="M2576" s="515"/>
      <c r="N2576" s="515"/>
      <c r="O2576" s="515"/>
      <c r="P2576" s="10"/>
      <c r="Q2576" s="516" t="s">
        <v>17</v>
      </c>
      <c r="R2576" s="516"/>
      <c r="S2576" s="23">
        <f t="shared" ref="S2576" si="7566">IF(AND(S2574=I2574,S2574&gt;0.1),1,IF(S2574&gt;I2574,2,0))</f>
        <v>0</v>
      </c>
      <c r="T2576" s="191"/>
    </row>
    <row r="2578" spans="1:25" ht="15.75" thickBot="1" x14ac:dyDescent="0.3"/>
    <row r="2579" spans="1:25" ht="23.25" x14ac:dyDescent="0.35">
      <c r="A2579" s="6"/>
      <c r="B2579" s="523" t="s">
        <v>18</v>
      </c>
      <c r="C2579" s="523"/>
      <c r="D2579" s="524" t="s">
        <v>0</v>
      </c>
      <c r="E2579" s="524"/>
      <c r="F2579" s="524"/>
      <c r="G2579" s="524"/>
      <c r="H2579" s="524"/>
      <c r="I2579" s="524"/>
      <c r="J2579" s="94">
        <v>118</v>
      </c>
      <c r="K2579" s="190" t="s">
        <v>1</v>
      </c>
      <c r="L2579" s="525" t="s">
        <v>21</v>
      </c>
      <c r="M2579" s="525"/>
      <c r="N2579" s="525"/>
      <c r="O2579" s="526" t="s">
        <v>2</v>
      </c>
      <c r="P2579" s="526"/>
      <c r="Q2579" s="527">
        <v>43235</v>
      </c>
      <c r="R2579" s="528"/>
      <c r="S2579" s="528"/>
      <c r="T2579" s="2"/>
    </row>
    <row r="2580" spans="1:25" ht="24" thickBot="1" x14ac:dyDescent="0.3">
      <c r="A2580" s="7"/>
      <c r="B2580" s="16"/>
      <c r="C2580" s="16"/>
      <c r="D2580" s="15"/>
      <c r="E2580" s="15"/>
      <c r="F2580" s="15"/>
      <c r="G2580" s="15"/>
      <c r="H2580" s="15"/>
      <c r="I2580" s="15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191"/>
    </row>
    <row r="2581" spans="1:25" ht="18.75" thickBot="1" x14ac:dyDescent="0.3">
      <c r="A2581" s="1" t="s">
        <v>3</v>
      </c>
      <c r="B2581" s="535" t="s">
        <v>149</v>
      </c>
      <c r="C2581" s="535"/>
      <c r="D2581" s="535"/>
      <c r="E2581" s="535"/>
      <c r="F2581" s="535"/>
      <c r="G2581" s="535"/>
      <c r="H2581" s="535"/>
      <c r="I2581" s="536"/>
      <c r="J2581" s="537">
        <f t="shared" ref="J2581" si="7567">G2597-Q2597</f>
        <v>-8</v>
      </c>
      <c r="K2581" s="11" t="s">
        <v>4</v>
      </c>
      <c r="L2581" s="535" t="s">
        <v>111</v>
      </c>
      <c r="M2581" s="535"/>
      <c r="N2581" s="535"/>
      <c r="O2581" s="535"/>
      <c r="P2581" s="535"/>
      <c r="Q2581" s="535"/>
      <c r="R2581" s="535"/>
      <c r="S2581" s="536"/>
      <c r="T2581" s="191"/>
    </row>
    <row r="2582" spans="1:25" ht="15.75" thickBot="1" x14ac:dyDescent="0.3">
      <c r="A2582" s="7"/>
      <c r="B2582" s="2"/>
      <c r="C2582" s="2"/>
      <c r="D2582" s="2"/>
      <c r="E2582" s="2"/>
      <c r="F2582" s="2"/>
      <c r="G2582" s="2"/>
      <c r="H2582" s="2"/>
      <c r="I2582" s="2"/>
      <c r="J2582" s="538"/>
      <c r="K2582" s="2"/>
      <c r="L2582" s="2"/>
      <c r="M2582" s="2"/>
      <c r="N2582" s="2"/>
      <c r="O2582" s="2"/>
      <c r="P2582" s="2"/>
      <c r="Q2582" s="2"/>
      <c r="R2582" s="2"/>
      <c r="S2582" s="2"/>
      <c r="T2582" s="191"/>
    </row>
    <row r="2583" spans="1:25" x14ac:dyDescent="0.25">
      <c r="A2583" s="540" t="s">
        <v>5</v>
      </c>
      <c r="B2583" s="541"/>
      <c r="C2583" s="542" t="s">
        <v>6</v>
      </c>
      <c r="D2583" s="544" t="s">
        <v>7</v>
      </c>
      <c r="E2583" s="545"/>
      <c r="F2583" s="545"/>
      <c r="G2583" s="546"/>
      <c r="H2583" s="544" t="s">
        <v>8</v>
      </c>
      <c r="I2583" s="546"/>
      <c r="J2583" s="538"/>
      <c r="K2583" s="540" t="s">
        <v>5</v>
      </c>
      <c r="L2583" s="541"/>
      <c r="M2583" s="542" t="s">
        <v>6</v>
      </c>
      <c r="N2583" s="544" t="s">
        <v>7</v>
      </c>
      <c r="O2583" s="545"/>
      <c r="P2583" s="545"/>
      <c r="Q2583" s="546"/>
      <c r="R2583" s="544" t="s">
        <v>8</v>
      </c>
      <c r="S2583" s="546"/>
      <c r="T2583" s="191"/>
    </row>
    <row r="2584" spans="1:25" ht="15.75" thickBot="1" x14ac:dyDescent="0.3">
      <c r="A2584" s="547"/>
      <c r="B2584" s="548"/>
      <c r="C2584" s="543"/>
      <c r="D2584" s="110" t="s">
        <v>9</v>
      </c>
      <c r="E2584" s="111" t="s">
        <v>10</v>
      </c>
      <c r="F2584" s="111" t="s">
        <v>11</v>
      </c>
      <c r="G2584" s="112" t="s">
        <v>12</v>
      </c>
      <c r="H2584" s="113" t="s">
        <v>13</v>
      </c>
      <c r="I2584" s="114" t="s">
        <v>14</v>
      </c>
      <c r="J2584" s="539"/>
      <c r="K2584" s="547"/>
      <c r="L2584" s="548"/>
      <c r="M2584" s="543"/>
      <c r="N2584" s="110" t="s">
        <v>9</v>
      </c>
      <c r="O2584" s="111" t="s">
        <v>10</v>
      </c>
      <c r="P2584" s="111" t="s">
        <v>11</v>
      </c>
      <c r="Q2584" s="112" t="s">
        <v>12</v>
      </c>
      <c r="R2584" s="113" t="s">
        <v>13</v>
      </c>
      <c r="S2584" s="114" t="s">
        <v>14</v>
      </c>
      <c r="T2584" s="191"/>
    </row>
    <row r="2585" spans="1:25" ht="15.75" thickBot="1" x14ac:dyDescent="0.3">
      <c r="A2585" s="7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191"/>
    </row>
    <row r="2586" spans="1:25" x14ac:dyDescent="0.25">
      <c r="A2586" s="555" t="s">
        <v>251</v>
      </c>
      <c r="B2586" s="556"/>
      <c r="C2586" s="3">
        <v>1</v>
      </c>
      <c r="D2586" s="213">
        <v>79</v>
      </c>
      <c r="E2586" s="214">
        <v>33</v>
      </c>
      <c r="F2586" s="214">
        <v>1</v>
      </c>
      <c r="G2586" s="32">
        <f t="shared" ref="G2586:G2589" si="7568">D2586+E2586</f>
        <v>112</v>
      </c>
      <c r="H2586" s="33">
        <f t="shared" ref="H2586:H2589" si="7569">IF(AND(G2586=Q2586,G2586&gt;1),0.5,IF(G2586&gt;Q2586,1,0))</f>
        <v>0</v>
      </c>
      <c r="I2586" s="8"/>
      <c r="J2586" s="2"/>
      <c r="K2586" s="555" t="s">
        <v>206</v>
      </c>
      <c r="L2586" s="556"/>
      <c r="M2586" s="3">
        <v>1</v>
      </c>
      <c r="N2586" s="213">
        <v>85</v>
      </c>
      <c r="O2586" s="214">
        <v>42</v>
      </c>
      <c r="P2586" s="214">
        <v>0</v>
      </c>
      <c r="Q2586" s="32">
        <f t="shared" ref="Q2586" si="7570">SUM(N2586:O2586)</f>
        <v>127</v>
      </c>
      <c r="R2586" s="33">
        <f t="shared" ref="R2586:R2589" si="7571">IF(AND(Q2586=G2586,Q2586&gt;1),0.5,IF(Q2586&gt;G2586,1,0))</f>
        <v>1</v>
      </c>
      <c r="S2586" s="8"/>
      <c r="U2586" s="195" t="s">
        <v>124</v>
      </c>
      <c r="V2586" s="195">
        <f t="shared" ref="V2586" si="7572">G2586</f>
        <v>112</v>
      </c>
      <c r="W2586" s="195">
        <f t="shared" ref="W2586" si="7573">G2587</f>
        <v>122</v>
      </c>
      <c r="X2586" s="195">
        <f t="shared" ref="X2586" si="7574">G2588</f>
        <v>117</v>
      </c>
      <c r="Y2586" s="195">
        <f t="shared" ref="Y2586" si="7575">G2589</f>
        <v>123</v>
      </c>
    </row>
    <row r="2587" spans="1:25" x14ac:dyDescent="0.25">
      <c r="A2587" s="557"/>
      <c r="B2587" s="558"/>
      <c r="C2587" s="4">
        <v>2</v>
      </c>
      <c r="D2587" s="215">
        <v>90</v>
      </c>
      <c r="E2587" s="216">
        <v>32</v>
      </c>
      <c r="F2587" s="216">
        <v>1</v>
      </c>
      <c r="G2587" s="34">
        <f t="shared" si="7568"/>
        <v>122</v>
      </c>
      <c r="H2587" s="35">
        <f t="shared" si="7569"/>
        <v>1</v>
      </c>
      <c r="I2587" s="8"/>
      <c r="J2587" s="2"/>
      <c r="K2587" s="557"/>
      <c r="L2587" s="558"/>
      <c r="M2587" s="4">
        <v>2</v>
      </c>
      <c r="N2587" s="215">
        <v>94</v>
      </c>
      <c r="O2587" s="216">
        <v>25</v>
      </c>
      <c r="P2587" s="216">
        <v>4</v>
      </c>
      <c r="Q2587" s="34">
        <f t="shared" ref="Q2587:Q2589" si="7576">SUM(N2587:O2587)</f>
        <v>119</v>
      </c>
      <c r="R2587" s="35">
        <f t="shared" si="7571"/>
        <v>0</v>
      </c>
      <c r="S2587" s="8"/>
      <c r="U2587" s="195" t="s">
        <v>125</v>
      </c>
      <c r="V2587" s="195">
        <f t="shared" ref="V2587" si="7577">G2591</f>
        <v>134</v>
      </c>
      <c r="W2587" s="195">
        <f t="shared" ref="W2587" si="7578">G2592</f>
        <v>147</v>
      </c>
      <c r="X2587" s="195">
        <f t="shared" ref="X2587" si="7579">G2593</f>
        <v>133</v>
      </c>
      <c r="Y2587" s="195">
        <f t="shared" ref="Y2587" si="7580">G2594</f>
        <v>154</v>
      </c>
    </row>
    <row r="2588" spans="1:25" ht="15.75" thickBot="1" x14ac:dyDescent="0.3">
      <c r="A2588" s="549" t="s">
        <v>257</v>
      </c>
      <c r="B2588" s="550"/>
      <c r="C2588" s="4">
        <v>3</v>
      </c>
      <c r="D2588" s="215">
        <v>86</v>
      </c>
      <c r="E2588" s="216">
        <v>31</v>
      </c>
      <c r="F2588" s="216">
        <v>2</v>
      </c>
      <c r="G2588" s="34">
        <f t="shared" si="7568"/>
        <v>117</v>
      </c>
      <c r="H2588" s="35">
        <f t="shared" si="7569"/>
        <v>0</v>
      </c>
      <c r="I2588" s="13">
        <f t="shared" ref="I2588" si="7581">H2590*1000+G2590</f>
        <v>1474</v>
      </c>
      <c r="J2588" s="2"/>
      <c r="K2588" s="549" t="s">
        <v>207</v>
      </c>
      <c r="L2588" s="550"/>
      <c r="M2588" s="4">
        <v>3</v>
      </c>
      <c r="N2588" s="215">
        <v>88</v>
      </c>
      <c r="O2588" s="216">
        <v>41</v>
      </c>
      <c r="P2588" s="216">
        <v>2</v>
      </c>
      <c r="Q2588" s="34">
        <f t="shared" si="7576"/>
        <v>129</v>
      </c>
      <c r="R2588" s="35">
        <f t="shared" si="7571"/>
        <v>1</v>
      </c>
      <c r="S2588" s="13">
        <f t="shared" ref="S2588" si="7582">R2590*1000+Q2590</f>
        <v>3512</v>
      </c>
      <c r="T2588" s="191"/>
      <c r="U2588" s="195" t="s">
        <v>126</v>
      </c>
      <c r="V2588" s="195">
        <f t="shared" ref="V2588" si="7583">Q2586</f>
        <v>127</v>
      </c>
      <c r="W2588" s="195">
        <f t="shared" ref="W2588" si="7584">Q2587</f>
        <v>119</v>
      </c>
      <c r="X2588" s="195">
        <f t="shared" ref="X2588" si="7585">Q2588</f>
        <v>129</v>
      </c>
      <c r="Y2588" s="195">
        <f t="shared" ref="Y2588" si="7586">Q2589</f>
        <v>137</v>
      </c>
    </row>
    <row r="2589" spans="1:25" x14ac:dyDescent="0.25">
      <c r="A2589" s="551"/>
      <c r="B2589" s="552"/>
      <c r="C2589" s="5">
        <v>4</v>
      </c>
      <c r="D2589" s="217">
        <v>91</v>
      </c>
      <c r="E2589" s="218">
        <v>32</v>
      </c>
      <c r="F2589" s="218">
        <v>5</v>
      </c>
      <c r="G2589" s="36">
        <f t="shared" si="7568"/>
        <v>123</v>
      </c>
      <c r="H2589" s="35">
        <f t="shared" si="7569"/>
        <v>0</v>
      </c>
      <c r="I2589" s="521">
        <f t="shared" ref="I2589" si="7587">IF(AND(I2588=S2588,I2588&gt;0.1),1,IF(I2588&gt;S2588,2,0))</f>
        <v>0</v>
      </c>
      <c r="J2589" s="2"/>
      <c r="K2589" s="551"/>
      <c r="L2589" s="552"/>
      <c r="M2589" s="5">
        <v>4</v>
      </c>
      <c r="N2589" s="217">
        <v>86</v>
      </c>
      <c r="O2589" s="218">
        <v>51</v>
      </c>
      <c r="P2589" s="218">
        <v>2</v>
      </c>
      <c r="Q2589" s="34">
        <f t="shared" si="7576"/>
        <v>137</v>
      </c>
      <c r="R2589" s="39">
        <f t="shared" si="7571"/>
        <v>1</v>
      </c>
      <c r="S2589" s="521">
        <f t="shared" ref="S2589" si="7588">IF(AND(S2588=I2588,S2588&gt;0.1),1,IF(S2588&gt;I2588,2,0))</f>
        <v>2</v>
      </c>
      <c r="T2589" s="191"/>
      <c r="U2589" s="195" t="s">
        <v>127</v>
      </c>
      <c r="V2589" s="195">
        <f t="shared" ref="V2589" si="7589">Q2591</f>
        <v>125</v>
      </c>
      <c r="W2589" s="195">
        <f t="shared" ref="W2589" si="7590">Q2592</f>
        <v>147</v>
      </c>
      <c r="X2589" s="195">
        <f t="shared" ref="X2589" si="7591">Q2593</f>
        <v>142</v>
      </c>
      <c r="Y2589" s="195">
        <f t="shared" ref="Y2589" si="7592">Q2594</f>
        <v>124</v>
      </c>
    </row>
    <row r="2590" spans="1:25" ht="16.5" thickBot="1" x14ac:dyDescent="0.3">
      <c r="A2590" s="529">
        <v>1</v>
      </c>
      <c r="B2590" s="530"/>
      <c r="C2590" s="26" t="s">
        <v>12</v>
      </c>
      <c r="D2590" s="27">
        <f t="shared" ref="D2590" si="7593">D2586+D2587+D2588+D2589</f>
        <v>346</v>
      </c>
      <c r="E2590" s="28">
        <f t="shared" ref="E2590:H2590" si="7594">SUM(E2586:E2589)</f>
        <v>128</v>
      </c>
      <c r="F2590" s="28">
        <f t="shared" si="7594"/>
        <v>9</v>
      </c>
      <c r="G2590" s="29">
        <f t="shared" si="7594"/>
        <v>474</v>
      </c>
      <c r="H2590" s="30">
        <f t="shared" si="7594"/>
        <v>1</v>
      </c>
      <c r="I2590" s="522">
        <f t="shared" ref="I2590" si="7595">IF(AND(G2590=N2590,G2590&gt;1),1,IF(G2590&gt;N2590,2,0))</f>
        <v>2</v>
      </c>
      <c r="J2590" s="2"/>
      <c r="K2590" s="529">
        <v>1</v>
      </c>
      <c r="L2590" s="530"/>
      <c r="M2590" s="26" t="s">
        <v>12</v>
      </c>
      <c r="N2590" s="31">
        <f t="shared" ref="N2590" si="7596">SUM(N2586:N2589)</f>
        <v>353</v>
      </c>
      <c r="O2590" s="31">
        <f t="shared" ref="O2590:R2590" si="7597">SUM(O2586:O2589)</f>
        <v>159</v>
      </c>
      <c r="P2590" s="31">
        <f t="shared" si="7597"/>
        <v>8</v>
      </c>
      <c r="Q2590" s="31">
        <f t="shared" si="7597"/>
        <v>512</v>
      </c>
      <c r="R2590" s="30">
        <f t="shared" si="7597"/>
        <v>3</v>
      </c>
      <c r="S2590" s="522">
        <f t="shared" ref="S2590" si="7598">IF(AND(Q2590=J2590,Q2590&gt;1),1,IF(Q2590&gt;J2590,2,0))</f>
        <v>2</v>
      </c>
      <c r="T2590" s="191"/>
    </row>
    <row r="2591" spans="1:25" x14ac:dyDescent="0.25">
      <c r="A2591" s="555" t="s">
        <v>253</v>
      </c>
      <c r="B2591" s="556"/>
      <c r="C2591" s="3">
        <v>1</v>
      </c>
      <c r="D2591" s="213">
        <v>90</v>
      </c>
      <c r="E2591" s="214">
        <v>44</v>
      </c>
      <c r="F2591" s="214">
        <v>1</v>
      </c>
      <c r="G2591" s="37">
        <f t="shared" ref="G2591" si="7599">SUM(D2591:E2591)</f>
        <v>134</v>
      </c>
      <c r="H2591" s="33">
        <f t="shared" ref="H2591:H2594" si="7600">IF(AND(G2591=Q2591,G2591&gt;1),0.5,IF(G2591&gt;Q2591,1,0))</f>
        <v>1</v>
      </c>
      <c r="I2591" s="8"/>
      <c r="J2591" s="2"/>
      <c r="K2591" s="555" t="s">
        <v>204</v>
      </c>
      <c r="L2591" s="556"/>
      <c r="M2591" s="3">
        <v>1</v>
      </c>
      <c r="N2591" s="213">
        <v>90</v>
      </c>
      <c r="O2591" s="214">
        <v>35</v>
      </c>
      <c r="P2591" s="214">
        <v>3</v>
      </c>
      <c r="Q2591" s="32">
        <f t="shared" ref="Q2591:Q2594" si="7601">N2591+O2591</f>
        <v>125</v>
      </c>
      <c r="R2591" s="33">
        <f t="shared" ref="R2591:R2594" si="7602">IF(AND(Q2591=G2591,Q2591&gt;1),0.5,IF(Q2591&gt;G2591,1,0))</f>
        <v>0</v>
      </c>
      <c r="S2591" s="8"/>
      <c r="T2591" s="191"/>
      <c r="U2591" s="200" t="s">
        <v>92</v>
      </c>
      <c r="V2591" s="201" t="s">
        <v>93</v>
      </c>
      <c r="W2591" s="200" t="s">
        <v>93</v>
      </c>
      <c r="X2591" s="201" t="s">
        <v>92</v>
      </c>
    </row>
    <row r="2592" spans="1:25" x14ac:dyDescent="0.25">
      <c r="A2592" s="557"/>
      <c r="B2592" s="558"/>
      <c r="C2592" s="4">
        <v>2</v>
      </c>
      <c r="D2592" s="215">
        <v>93</v>
      </c>
      <c r="E2592" s="216">
        <v>54</v>
      </c>
      <c r="F2592" s="216">
        <v>0</v>
      </c>
      <c r="G2592" s="34">
        <f t="shared" ref="G2592:G2594" si="7603">SUM(D2592:E2592)</f>
        <v>147</v>
      </c>
      <c r="H2592" s="35">
        <f t="shared" si="7600"/>
        <v>0.5</v>
      </c>
      <c r="I2592" s="8"/>
      <c r="J2592" s="2"/>
      <c r="K2592" s="557"/>
      <c r="L2592" s="558"/>
      <c r="M2592" s="4">
        <v>2</v>
      </c>
      <c r="N2592" s="215">
        <v>94</v>
      </c>
      <c r="O2592" s="216">
        <v>53</v>
      </c>
      <c r="P2592" s="216">
        <v>0</v>
      </c>
      <c r="Q2592" s="34">
        <f t="shared" si="7601"/>
        <v>147</v>
      </c>
      <c r="R2592" s="35">
        <f t="shared" si="7602"/>
        <v>0.5</v>
      </c>
      <c r="S2592" s="8"/>
      <c r="T2592" s="191"/>
      <c r="U2592" s="202">
        <f t="shared" ref="U2592" si="7604">I2597</f>
        <v>2</v>
      </c>
      <c r="V2592" s="203">
        <f t="shared" ref="V2592" si="7605">S2597</f>
        <v>4</v>
      </c>
      <c r="W2592" s="202">
        <f t="shared" ref="W2592" si="7606">S2597</f>
        <v>4</v>
      </c>
      <c r="X2592" s="203">
        <f t="shared" ref="X2592" si="7607">I2597</f>
        <v>2</v>
      </c>
    </row>
    <row r="2593" spans="1:25" ht="15.75" thickBot="1" x14ac:dyDescent="0.3">
      <c r="A2593" s="549" t="s">
        <v>254</v>
      </c>
      <c r="B2593" s="550"/>
      <c r="C2593" s="4">
        <v>3</v>
      </c>
      <c r="D2593" s="215">
        <v>81</v>
      </c>
      <c r="E2593" s="216">
        <v>52</v>
      </c>
      <c r="F2593" s="216">
        <v>0</v>
      </c>
      <c r="G2593" s="34">
        <f t="shared" si="7603"/>
        <v>133</v>
      </c>
      <c r="H2593" s="35">
        <f t="shared" si="7600"/>
        <v>0</v>
      </c>
      <c r="I2593" s="13">
        <f t="shared" ref="I2593" si="7608">H2595*1000+G2595</f>
        <v>3068</v>
      </c>
      <c r="J2593" s="2"/>
      <c r="K2593" s="549" t="s">
        <v>205</v>
      </c>
      <c r="L2593" s="550"/>
      <c r="M2593" s="4">
        <v>3</v>
      </c>
      <c r="N2593" s="215">
        <v>88</v>
      </c>
      <c r="O2593" s="216">
        <v>54</v>
      </c>
      <c r="P2593" s="216">
        <v>1</v>
      </c>
      <c r="Q2593" s="34">
        <f t="shared" si="7601"/>
        <v>142</v>
      </c>
      <c r="R2593" s="35">
        <f t="shared" si="7602"/>
        <v>1</v>
      </c>
      <c r="S2593" s="13">
        <f t="shared" ref="S2593" si="7609">R2595*1000+Q2595</f>
        <v>2038</v>
      </c>
      <c r="T2593" s="191"/>
      <c r="U2593" s="202">
        <f t="shared" ref="U2593" si="7610">H2597</f>
        <v>3.5</v>
      </c>
      <c r="V2593" s="203">
        <f t="shared" ref="V2593" si="7611">R2597</f>
        <v>4.5</v>
      </c>
      <c r="W2593" s="202">
        <f t="shared" ref="W2593" si="7612">R2597</f>
        <v>4.5</v>
      </c>
      <c r="X2593" s="203">
        <f t="shared" ref="X2593" si="7613">H2597</f>
        <v>3.5</v>
      </c>
    </row>
    <row r="2594" spans="1:25" x14ac:dyDescent="0.25">
      <c r="A2594" s="551"/>
      <c r="B2594" s="552"/>
      <c r="C2594" s="5">
        <v>4</v>
      </c>
      <c r="D2594" s="217">
        <v>91</v>
      </c>
      <c r="E2594" s="218">
        <v>63</v>
      </c>
      <c r="F2594" s="218">
        <v>0</v>
      </c>
      <c r="G2594" s="38">
        <f t="shared" si="7603"/>
        <v>154</v>
      </c>
      <c r="H2594" s="35">
        <f t="shared" si="7600"/>
        <v>1</v>
      </c>
      <c r="I2594" s="521">
        <f t="shared" ref="I2594" si="7614">IF(AND(I2593=S2593,I2593&gt;0.1),1,IF(I2593&gt;S2593,2,0))</f>
        <v>2</v>
      </c>
      <c r="K2594" s="551"/>
      <c r="L2594" s="552"/>
      <c r="M2594" s="5">
        <v>4</v>
      </c>
      <c r="N2594" s="217">
        <v>89</v>
      </c>
      <c r="O2594" s="218">
        <v>35</v>
      </c>
      <c r="P2594" s="218">
        <v>0</v>
      </c>
      <c r="Q2594" s="34">
        <f t="shared" si="7601"/>
        <v>124</v>
      </c>
      <c r="R2594" s="39">
        <f t="shared" si="7602"/>
        <v>0</v>
      </c>
      <c r="S2594" s="521">
        <f t="shared" ref="S2594" si="7615">IF(AND(S2593=I2593,S2593&gt;0.1),1,IF(S2593&gt;I2593,2,0))</f>
        <v>0</v>
      </c>
      <c r="T2594" s="191"/>
      <c r="U2594" s="204">
        <f t="shared" ref="U2594" si="7616">G2597</f>
        <v>1042</v>
      </c>
      <c r="V2594" s="205">
        <f t="shared" ref="V2594" si="7617">Q2597</f>
        <v>1050</v>
      </c>
      <c r="W2594" s="204">
        <f t="shared" ref="W2594" si="7618">Q2597</f>
        <v>1050</v>
      </c>
      <c r="X2594" s="205">
        <f t="shared" ref="X2594" si="7619">G2597</f>
        <v>1042</v>
      </c>
    </row>
    <row r="2595" spans="1:25" ht="16.5" thickBot="1" x14ac:dyDescent="0.3">
      <c r="A2595" s="529">
        <v>2</v>
      </c>
      <c r="B2595" s="530"/>
      <c r="C2595" s="26" t="s">
        <v>12</v>
      </c>
      <c r="D2595" s="31">
        <f t="shared" ref="D2595" si="7620">SUM(D2591:D2594)</f>
        <v>355</v>
      </c>
      <c r="E2595" s="31">
        <f t="shared" ref="E2595:H2595" si="7621">SUM(E2591:E2594)</f>
        <v>213</v>
      </c>
      <c r="F2595" s="31">
        <f t="shared" si="7621"/>
        <v>1</v>
      </c>
      <c r="G2595" s="31">
        <f t="shared" si="7621"/>
        <v>568</v>
      </c>
      <c r="H2595" s="30">
        <f t="shared" si="7621"/>
        <v>2.5</v>
      </c>
      <c r="I2595" s="522">
        <f t="shared" ref="I2595" si="7622">IF(AND(G2595=N2595,G2595&gt;1),1,IF(G2595&gt;N2595,2,0))</f>
        <v>2</v>
      </c>
      <c r="J2595" s="2"/>
      <c r="K2595" s="529">
        <v>2</v>
      </c>
      <c r="L2595" s="530"/>
      <c r="M2595" s="26" t="s">
        <v>12</v>
      </c>
      <c r="N2595" s="31">
        <f t="shared" ref="N2595" si="7623">SUM(N2591:N2594)</f>
        <v>361</v>
      </c>
      <c r="O2595" s="31">
        <f t="shared" ref="O2595:R2595" si="7624">SUM(O2591:O2594)</f>
        <v>177</v>
      </c>
      <c r="P2595" s="31">
        <f t="shared" si="7624"/>
        <v>4</v>
      </c>
      <c r="Q2595" s="40">
        <f t="shared" si="7624"/>
        <v>538</v>
      </c>
      <c r="R2595" s="30">
        <f t="shared" si="7624"/>
        <v>1.5</v>
      </c>
      <c r="S2595" s="522">
        <f t="shared" ref="S2595" si="7625">IF(AND(Q2595=X2595,Q2595&gt;1),1,IF(Q2595&gt;X2595,2,0))</f>
        <v>2</v>
      </c>
      <c r="T2595" s="191"/>
    </row>
    <row r="2596" spans="1:25" ht="15.75" thickBot="1" x14ac:dyDescent="0.3">
      <c r="A2596" s="7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191"/>
    </row>
    <row r="2597" spans="1:25" ht="21" thickBot="1" x14ac:dyDescent="0.3">
      <c r="A2597" s="17"/>
      <c r="B2597" s="18"/>
      <c r="C2597" s="19" t="s">
        <v>15</v>
      </c>
      <c r="D2597" s="20">
        <f t="shared" ref="D2597:H2597" si="7626">D2590+D2595</f>
        <v>701</v>
      </c>
      <c r="E2597" s="21">
        <f t="shared" si="7626"/>
        <v>341</v>
      </c>
      <c r="F2597" s="21">
        <f t="shared" si="7626"/>
        <v>10</v>
      </c>
      <c r="G2597" s="22">
        <f t="shared" si="7626"/>
        <v>1042</v>
      </c>
      <c r="H2597" s="22">
        <f t="shared" si="7626"/>
        <v>3.5</v>
      </c>
      <c r="I2597" s="23">
        <f t="shared" ref="I2597" si="7627">I2589+I2594+J2597</f>
        <v>2</v>
      </c>
      <c r="J2597" s="206">
        <f t="shared" ref="J2597" si="7628">IF(AND(G2597=Q2597,G2597&gt;0.1),1,IF(G2597&gt;Q2597,2,0))</f>
        <v>0</v>
      </c>
      <c r="K2597" s="17"/>
      <c r="L2597" s="18"/>
      <c r="M2597" s="24" t="s">
        <v>15</v>
      </c>
      <c r="N2597" s="20">
        <f t="shared" ref="N2597:R2597" si="7629">N2590+N2595</f>
        <v>714</v>
      </c>
      <c r="O2597" s="21">
        <f t="shared" si="7629"/>
        <v>336</v>
      </c>
      <c r="P2597" s="21">
        <f t="shared" si="7629"/>
        <v>12</v>
      </c>
      <c r="Q2597" s="22">
        <f t="shared" si="7629"/>
        <v>1050</v>
      </c>
      <c r="R2597" s="22">
        <f t="shared" si="7629"/>
        <v>4.5</v>
      </c>
      <c r="S2597" s="25">
        <f t="shared" ref="S2597" si="7630">S2589+S2594+T2597</f>
        <v>4</v>
      </c>
      <c r="T2597" s="206">
        <f t="shared" ref="T2597" si="7631">IF(AND(Q2597=G2597,Q2597&gt;0.1),1,IF(Q2597&gt;G2597,2,0))</f>
        <v>2</v>
      </c>
    </row>
    <row r="2598" spans="1:25" ht="15.75" thickBot="1" x14ac:dyDescent="0.3">
      <c r="A2598" s="7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191"/>
    </row>
    <row r="2599" spans="1:25" ht="21" thickBot="1" x14ac:dyDescent="0.3">
      <c r="A2599" s="109" t="s">
        <v>19</v>
      </c>
      <c r="B2599" s="9" t="s">
        <v>16</v>
      </c>
      <c r="C2599" s="515"/>
      <c r="D2599" s="515"/>
      <c r="E2599" s="515"/>
      <c r="F2599" s="10"/>
      <c r="G2599" s="516" t="s">
        <v>17</v>
      </c>
      <c r="H2599" s="516"/>
      <c r="I2599" s="23">
        <f t="shared" ref="I2599" si="7632">IF(AND(I2597=S2597,I2597&gt;0.1),1,IF(I2597&gt;S2597,2,0))</f>
        <v>0</v>
      </c>
      <c r="J2599" s="12"/>
      <c r="K2599" s="14" t="s">
        <v>19</v>
      </c>
      <c r="L2599" s="9" t="s">
        <v>20</v>
      </c>
      <c r="M2599" s="515"/>
      <c r="N2599" s="515"/>
      <c r="O2599" s="515"/>
      <c r="P2599" s="10"/>
      <c r="Q2599" s="516" t="s">
        <v>17</v>
      </c>
      <c r="R2599" s="516"/>
      <c r="S2599" s="23">
        <f t="shared" ref="S2599" si="7633">IF(AND(S2597=I2597,S2597&gt;0.1),1,IF(S2597&gt;I2597,2,0))</f>
        <v>2</v>
      </c>
      <c r="T2599" s="191"/>
    </row>
    <row r="2600" spans="1:25" ht="23.25" x14ac:dyDescent="0.35">
      <c r="A2600" s="6"/>
      <c r="B2600" s="523" t="s">
        <v>18</v>
      </c>
      <c r="C2600" s="523"/>
      <c r="D2600" s="524" t="s">
        <v>0</v>
      </c>
      <c r="E2600" s="524"/>
      <c r="F2600" s="524"/>
      <c r="G2600" s="524"/>
      <c r="H2600" s="524"/>
      <c r="I2600" s="524"/>
      <c r="J2600" s="94">
        <v>119</v>
      </c>
      <c r="K2600" s="190" t="s">
        <v>1</v>
      </c>
      <c r="L2600" s="525" t="s">
        <v>21</v>
      </c>
      <c r="M2600" s="525"/>
      <c r="N2600" s="525"/>
      <c r="O2600" s="526" t="s">
        <v>2</v>
      </c>
      <c r="P2600" s="526"/>
      <c r="Q2600" s="527">
        <v>43276</v>
      </c>
      <c r="R2600" s="528"/>
      <c r="S2600" s="528"/>
      <c r="T2600" s="191"/>
    </row>
    <row r="2601" spans="1:25" ht="24" thickBot="1" x14ac:dyDescent="0.3">
      <c r="A2601" s="7"/>
      <c r="B2601" s="16"/>
      <c r="C2601" s="16"/>
      <c r="D2601" s="15"/>
      <c r="E2601" s="15"/>
      <c r="F2601" s="15"/>
      <c r="G2601" s="15"/>
      <c r="H2601" s="15"/>
      <c r="I2601" s="15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191"/>
    </row>
    <row r="2602" spans="1:25" ht="18.75" thickBot="1" x14ac:dyDescent="0.3">
      <c r="A2602" s="1" t="s">
        <v>3</v>
      </c>
      <c r="B2602" s="535" t="s">
        <v>113</v>
      </c>
      <c r="C2602" s="535"/>
      <c r="D2602" s="535"/>
      <c r="E2602" s="535"/>
      <c r="F2602" s="535"/>
      <c r="G2602" s="535"/>
      <c r="H2602" s="535"/>
      <c r="I2602" s="536"/>
      <c r="J2602" s="537">
        <f t="shared" ref="J2602" si="7634">G2618-Q2618</f>
        <v>58</v>
      </c>
      <c r="K2602" s="11" t="s">
        <v>4</v>
      </c>
      <c r="L2602" s="535" t="s">
        <v>187</v>
      </c>
      <c r="M2602" s="535"/>
      <c r="N2602" s="535"/>
      <c r="O2602" s="535"/>
      <c r="P2602" s="535"/>
      <c r="Q2602" s="535"/>
      <c r="R2602" s="535"/>
      <c r="S2602" s="536"/>
      <c r="T2602" s="191"/>
    </row>
    <row r="2603" spans="1:25" ht="15.75" thickBot="1" x14ac:dyDescent="0.3">
      <c r="A2603" s="7"/>
      <c r="B2603" s="2"/>
      <c r="C2603" s="2"/>
      <c r="D2603" s="2"/>
      <c r="E2603" s="2"/>
      <c r="F2603" s="2"/>
      <c r="G2603" s="2"/>
      <c r="H2603" s="2"/>
      <c r="I2603" s="2"/>
      <c r="J2603" s="538"/>
      <c r="K2603" s="2"/>
      <c r="L2603" s="2"/>
      <c r="M2603" s="2"/>
      <c r="N2603" s="2"/>
      <c r="O2603" s="2"/>
      <c r="P2603" s="2"/>
      <c r="Q2603" s="2"/>
      <c r="R2603" s="2"/>
      <c r="S2603" s="2"/>
      <c r="T2603" s="191"/>
    </row>
    <row r="2604" spans="1:25" x14ac:dyDescent="0.25">
      <c r="A2604" s="540" t="s">
        <v>5</v>
      </c>
      <c r="B2604" s="541"/>
      <c r="C2604" s="542" t="s">
        <v>6</v>
      </c>
      <c r="D2604" s="544" t="s">
        <v>7</v>
      </c>
      <c r="E2604" s="545"/>
      <c r="F2604" s="545"/>
      <c r="G2604" s="546"/>
      <c r="H2604" s="544" t="s">
        <v>8</v>
      </c>
      <c r="I2604" s="546"/>
      <c r="J2604" s="538"/>
      <c r="K2604" s="540" t="s">
        <v>5</v>
      </c>
      <c r="L2604" s="541"/>
      <c r="M2604" s="542" t="s">
        <v>6</v>
      </c>
      <c r="N2604" s="544" t="s">
        <v>7</v>
      </c>
      <c r="O2604" s="545"/>
      <c r="P2604" s="545"/>
      <c r="Q2604" s="546"/>
      <c r="R2604" s="544" t="s">
        <v>8</v>
      </c>
      <c r="S2604" s="546"/>
      <c r="T2604" s="191"/>
    </row>
    <row r="2605" spans="1:25" ht="15.75" thickBot="1" x14ac:dyDescent="0.3">
      <c r="A2605" s="547"/>
      <c r="B2605" s="548"/>
      <c r="C2605" s="543"/>
      <c r="D2605" s="110" t="s">
        <v>9</v>
      </c>
      <c r="E2605" s="111" t="s">
        <v>10</v>
      </c>
      <c r="F2605" s="111" t="s">
        <v>11</v>
      </c>
      <c r="G2605" s="112" t="s">
        <v>12</v>
      </c>
      <c r="H2605" s="113" t="s">
        <v>13</v>
      </c>
      <c r="I2605" s="114" t="s">
        <v>14</v>
      </c>
      <c r="J2605" s="539"/>
      <c r="K2605" s="547"/>
      <c r="L2605" s="548"/>
      <c r="M2605" s="543"/>
      <c r="N2605" s="110" t="s">
        <v>9</v>
      </c>
      <c r="O2605" s="111" t="s">
        <v>10</v>
      </c>
      <c r="P2605" s="111" t="s">
        <v>11</v>
      </c>
      <c r="Q2605" s="112" t="s">
        <v>12</v>
      </c>
      <c r="R2605" s="113" t="s">
        <v>13</v>
      </c>
      <c r="S2605" s="114" t="s">
        <v>14</v>
      </c>
      <c r="T2605" s="191"/>
    </row>
    <row r="2606" spans="1:25" ht="15.75" thickBot="1" x14ac:dyDescent="0.3">
      <c r="A2606" s="7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191"/>
    </row>
    <row r="2607" spans="1:25" x14ac:dyDescent="0.25">
      <c r="A2607" s="555" t="s">
        <v>240</v>
      </c>
      <c r="B2607" s="556"/>
      <c r="C2607" s="3">
        <v>1</v>
      </c>
      <c r="D2607" s="213">
        <v>83</v>
      </c>
      <c r="E2607" s="214">
        <v>32</v>
      </c>
      <c r="F2607" s="214">
        <v>1</v>
      </c>
      <c r="G2607" s="32">
        <f t="shared" ref="G2607:G2610" si="7635">D2607+E2607</f>
        <v>115</v>
      </c>
      <c r="H2607" s="33">
        <f t="shared" ref="H2607:H2610" si="7636">IF(AND(G2607=Q2607,G2607&gt;1),0.5,IF(G2607&gt;Q2607,1,0))</f>
        <v>1</v>
      </c>
      <c r="I2607" s="8"/>
      <c r="J2607" s="2"/>
      <c r="K2607" s="555" t="s">
        <v>202</v>
      </c>
      <c r="L2607" s="556"/>
      <c r="M2607" s="3">
        <v>1</v>
      </c>
      <c r="N2607" s="213">
        <v>72</v>
      </c>
      <c r="O2607" s="214">
        <v>26</v>
      </c>
      <c r="P2607" s="214">
        <v>4</v>
      </c>
      <c r="Q2607" s="32">
        <f t="shared" ref="Q2607" si="7637">SUM(N2607:O2607)</f>
        <v>98</v>
      </c>
      <c r="R2607" s="33">
        <f t="shared" ref="R2607:R2610" si="7638">IF(AND(Q2607=G2607,Q2607&gt;1),0.5,IF(Q2607&gt;G2607,1,0))</f>
        <v>0</v>
      </c>
      <c r="S2607" s="8"/>
      <c r="U2607" s="195" t="s">
        <v>124</v>
      </c>
      <c r="V2607" s="195">
        <f t="shared" ref="V2607" si="7639">G2607</f>
        <v>115</v>
      </c>
      <c r="W2607" s="195">
        <f t="shared" ref="W2607" si="7640">G2608</f>
        <v>100</v>
      </c>
      <c r="X2607" s="195">
        <f t="shared" ref="X2607" si="7641">G2609</f>
        <v>119</v>
      </c>
      <c r="Y2607" s="195">
        <f t="shared" ref="Y2607" si="7642">G2610</f>
        <v>111</v>
      </c>
    </row>
    <row r="2608" spans="1:25" x14ac:dyDescent="0.25">
      <c r="A2608" s="557"/>
      <c r="B2608" s="558"/>
      <c r="C2608" s="4">
        <v>2</v>
      </c>
      <c r="D2608" s="215">
        <v>80</v>
      </c>
      <c r="E2608" s="216">
        <v>20</v>
      </c>
      <c r="F2608" s="216">
        <v>5</v>
      </c>
      <c r="G2608" s="34">
        <f t="shared" si="7635"/>
        <v>100</v>
      </c>
      <c r="H2608" s="35">
        <f t="shared" si="7636"/>
        <v>0</v>
      </c>
      <c r="I2608" s="8"/>
      <c r="J2608" s="2"/>
      <c r="K2608" s="557"/>
      <c r="L2608" s="558"/>
      <c r="M2608" s="4">
        <v>2</v>
      </c>
      <c r="N2608" s="215">
        <v>82</v>
      </c>
      <c r="O2608" s="216">
        <v>26</v>
      </c>
      <c r="P2608" s="216">
        <v>7</v>
      </c>
      <c r="Q2608" s="34">
        <f t="shared" ref="Q2608:Q2610" si="7643">SUM(N2608:O2608)</f>
        <v>108</v>
      </c>
      <c r="R2608" s="35">
        <f t="shared" si="7638"/>
        <v>1</v>
      </c>
      <c r="S2608" s="8"/>
      <c r="U2608" s="195" t="s">
        <v>125</v>
      </c>
      <c r="V2608" s="195">
        <f t="shared" ref="V2608" si="7644">G2612</f>
        <v>117</v>
      </c>
      <c r="W2608" s="195">
        <f t="shared" ref="W2608" si="7645">G2613</f>
        <v>121</v>
      </c>
      <c r="X2608" s="195">
        <f t="shared" ref="X2608" si="7646">G2614</f>
        <v>119</v>
      </c>
      <c r="Y2608" s="195">
        <f t="shared" ref="Y2608" si="7647">G2615</f>
        <v>111</v>
      </c>
    </row>
    <row r="2609" spans="1:25" ht="15.75" thickBot="1" x14ac:dyDescent="0.3">
      <c r="A2609" s="549" t="s">
        <v>241</v>
      </c>
      <c r="B2609" s="550"/>
      <c r="C2609" s="4">
        <v>3</v>
      </c>
      <c r="D2609" s="215">
        <v>93</v>
      </c>
      <c r="E2609" s="216">
        <v>26</v>
      </c>
      <c r="F2609" s="216">
        <v>4</v>
      </c>
      <c r="G2609" s="34">
        <f t="shared" si="7635"/>
        <v>119</v>
      </c>
      <c r="H2609" s="35">
        <f t="shared" si="7636"/>
        <v>1</v>
      </c>
      <c r="I2609" s="13">
        <f t="shared" ref="I2609" si="7648">H2611*1000+G2611</f>
        <v>2445</v>
      </c>
      <c r="J2609" s="2"/>
      <c r="K2609" s="549" t="s">
        <v>203</v>
      </c>
      <c r="L2609" s="550"/>
      <c r="M2609" s="4">
        <v>3</v>
      </c>
      <c r="N2609" s="215">
        <v>82</v>
      </c>
      <c r="O2609" s="216">
        <v>36</v>
      </c>
      <c r="P2609" s="216">
        <v>2</v>
      </c>
      <c r="Q2609" s="34">
        <f t="shared" si="7643"/>
        <v>118</v>
      </c>
      <c r="R2609" s="35">
        <f t="shared" si="7638"/>
        <v>0</v>
      </c>
      <c r="S2609" s="13">
        <f t="shared" ref="S2609" si="7649">R2611*1000+Q2611</f>
        <v>2452</v>
      </c>
      <c r="T2609" s="191"/>
      <c r="U2609" s="195" t="s">
        <v>126</v>
      </c>
      <c r="V2609" s="195">
        <f t="shared" ref="V2609" si="7650">Q2607</f>
        <v>98</v>
      </c>
      <c r="W2609" s="195">
        <f t="shared" ref="W2609" si="7651">Q2608</f>
        <v>108</v>
      </c>
      <c r="X2609" s="195">
        <f t="shared" ref="X2609" si="7652">Q2609</f>
        <v>118</v>
      </c>
      <c r="Y2609" s="195">
        <f t="shared" ref="Y2609" si="7653">Q2610</f>
        <v>128</v>
      </c>
    </row>
    <row r="2610" spans="1:25" x14ac:dyDescent="0.25">
      <c r="A2610" s="551"/>
      <c r="B2610" s="552"/>
      <c r="C2610" s="5">
        <v>4</v>
      </c>
      <c r="D2610" s="217">
        <v>84</v>
      </c>
      <c r="E2610" s="218">
        <v>27</v>
      </c>
      <c r="F2610" s="218">
        <v>6</v>
      </c>
      <c r="G2610" s="36">
        <f t="shared" si="7635"/>
        <v>111</v>
      </c>
      <c r="H2610" s="35">
        <f t="shared" si="7636"/>
        <v>0</v>
      </c>
      <c r="I2610" s="521">
        <f t="shared" ref="I2610" si="7654">IF(AND(I2609=S2609,I2609&gt;0.1),1,IF(I2609&gt;S2609,2,0))</f>
        <v>0</v>
      </c>
      <c r="J2610" s="2"/>
      <c r="K2610" s="551"/>
      <c r="L2610" s="552"/>
      <c r="M2610" s="5">
        <v>4</v>
      </c>
      <c r="N2610" s="217">
        <v>95</v>
      </c>
      <c r="O2610" s="218">
        <v>33</v>
      </c>
      <c r="P2610" s="218">
        <v>2</v>
      </c>
      <c r="Q2610" s="34">
        <f t="shared" si="7643"/>
        <v>128</v>
      </c>
      <c r="R2610" s="39">
        <f t="shared" si="7638"/>
        <v>1</v>
      </c>
      <c r="S2610" s="521">
        <f t="shared" ref="S2610" si="7655">IF(AND(S2609=I2609,S2609&gt;0.1),1,IF(S2609&gt;I2609,2,0))</f>
        <v>2</v>
      </c>
      <c r="T2610" s="191"/>
      <c r="U2610" s="195" t="s">
        <v>127</v>
      </c>
      <c r="V2610" s="195">
        <f t="shared" ref="V2610" si="7656">Q2612</f>
        <v>115</v>
      </c>
      <c r="W2610" s="195">
        <f t="shared" ref="W2610" si="7657">Q2613</f>
        <v>97</v>
      </c>
      <c r="X2610" s="195">
        <f t="shared" ref="X2610" si="7658">Q2614</f>
        <v>93</v>
      </c>
      <c r="Y2610" s="195">
        <f t="shared" ref="Y2610" si="7659">Q2615</f>
        <v>98</v>
      </c>
    </row>
    <row r="2611" spans="1:25" ht="16.5" thickBot="1" x14ac:dyDescent="0.3">
      <c r="A2611" s="553"/>
      <c r="B2611" s="554"/>
      <c r="C2611" s="221" t="s">
        <v>12</v>
      </c>
      <c r="D2611" s="222">
        <v>340</v>
      </c>
      <c r="E2611" s="223">
        <v>105</v>
      </c>
      <c r="F2611" s="223">
        <v>16</v>
      </c>
      <c r="G2611" s="29">
        <f t="shared" ref="G2611:H2611" si="7660">SUM(G2607:G2610)</f>
        <v>445</v>
      </c>
      <c r="H2611" s="30">
        <f t="shared" si="7660"/>
        <v>2</v>
      </c>
      <c r="I2611" s="522">
        <f t="shared" ref="I2611" si="7661">IF(AND(G2611=N2611,G2611&gt;1),1,IF(G2611&gt;N2611,2,0))</f>
        <v>2</v>
      </c>
      <c r="J2611" s="2"/>
      <c r="K2611" s="553"/>
      <c r="L2611" s="554"/>
      <c r="M2611" s="221" t="s">
        <v>12</v>
      </c>
      <c r="N2611" s="222">
        <v>331</v>
      </c>
      <c r="O2611" s="223">
        <v>121</v>
      </c>
      <c r="P2611" s="223">
        <v>15</v>
      </c>
      <c r="Q2611" s="31">
        <f t="shared" ref="Q2611:R2611" si="7662">SUM(Q2607:Q2610)</f>
        <v>452</v>
      </c>
      <c r="R2611" s="30">
        <f t="shared" si="7662"/>
        <v>2</v>
      </c>
      <c r="S2611" s="522">
        <f t="shared" ref="S2611" si="7663">IF(AND(Q2611=J2611,Q2611&gt;1),1,IF(Q2611&gt;J2611,2,0))</f>
        <v>2</v>
      </c>
      <c r="T2611" s="191"/>
    </row>
    <row r="2612" spans="1:25" x14ac:dyDescent="0.25">
      <c r="A2612" s="555" t="s">
        <v>242</v>
      </c>
      <c r="B2612" s="556"/>
      <c r="C2612" s="3">
        <v>1</v>
      </c>
      <c r="D2612" s="213">
        <v>82</v>
      </c>
      <c r="E2612" s="214">
        <v>35</v>
      </c>
      <c r="F2612" s="214">
        <v>1</v>
      </c>
      <c r="G2612" s="37">
        <f t="shared" ref="G2612" si="7664">SUM(D2612:E2612)</f>
        <v>117</v>
      </c>
      <c r="H2612" s="33">
        <f t="shared" ref="H2612:H2615" si="7665">IF(AND(G2612=Q2612,G2612&gt;1),0.5,IF(G2612&gt;Q2612,1,0))</f>
        <v>1</v>
      </c>
      <c r="I2612" s="8"/>
      <c r="J2612" s="2"/>
      <c r="K2612" s="555" t="s">
        <v>200</v>
      </c>
      <c r="L2612" s="556"/>
      <c r="M2612" s="3">
        <v>1</v>
      </c>
      <c r="N2612" s="213">
        <v>80</v>
      </c>
      <c r="O2612" s="214">
        <v>35</v>
      </c>
      <c r="P2612" s="214">
        <v>7</v>
      </c>
      <c r="Q2612" s="32">
        <f t="shared" ref="Q2612:Q2615" si="7666">N2612+O2612</f>
        <v>115</v>
      </c>
      <c r="R2612" s="33">
        <f t="shared" ref="R2612:R2615" si="7667">IF(AND(Q2612=G2612,Q2612&gt;1),0.5,IF(Q2612&gt;G2612,1,0))</f>
        <v>0</v>
      </c>
      <c r="S2612" s="8"/>
      <c r="T2612" s="191"/>
      <c r="U2612" s="200" t="s">
        <v>92</v>
      </c>
      <c r="V2612" s="201" t="s">
        <v>93</v>
      </c>
      <c r="W2612" s="200" t="s">
        <v>93</v>
      </c>
      <c r="X2612" s="201" t="s">
        <v>92</v>
      </c>
    </row>
    <row r="2613" spans="1:25" x14ac:dyDescent="0.25">
      <c r="A2613" s="557"/>
      <c r="B2613" s="558"/>
      <c r="C2613" s="4">
        <v>2</v>
      </c>
      <c r="D2613" s="215">
        <v>79</v>
      </c>
      <c r="E2613" s="216">
        <v>42</v>
      </c>
      <c r="F2613" s="216">
        <v>3</v>
      </c>
      <c r="G2613" s="34">
        <f t="shared" ref="G2613:G2615" si="7668">SUM(D2613:E2613)</f>
        <v>121</v>
      </c>
      <c r="H2613" s="35">
        <f t="shared" si="7665"/>
        <v>1</v>
      </c>
      <c r="I2613" s="8"/>
      <c r="J2613" s="2"/>
      <c r="K2613" s="557"/>
      <c r="L2613" s="558"/>
      <c r="M2613" s="4">
        <v>2</v>
      </c>
      <c r="N2613" s="215">
        <v>70</v>
      </c>
      <c r="O2613" s="216">
        <v>27</v>
      </c>
      <c r="P2613" s="216">
        <v>4</v>
      </c>
      <c r="Q2613" s="34">
        <f t="shared" si="7666"/>
        <v>97</v>
      </c>
      <c r="R2613" s="35">
        <f t="shared" si="7667"/>
        <v>0</v>
      </c>
      <c r="S2613" s="8"/>
      <c r="T2613" s="191"/>
      <c r="U2613" s="202">
        <f t="shared" ref="U2613" si="7669">I2618</f>
        <v>4</v>
      </c>
      <c r="V2613" s="203">
        <f t="shared" ref="V2613" si="7670">S2618</f>
        <v>2</v>
      </c>
      <c r="W2613" s="202">
        <f t="shared" ref="W2613" si="7671">S2618</f>
        <v>2</v>
      </c>
      <c r="X2613" s="203">
        <f t="shared" ref="X2613" si="7672">I2618</f>
        <v>4</v>
      </c>
    </row>
    <row r="2614" spans="1:25" ht="15.75" thickBot="1" x14ac:dyDescent="0.3">
      <c r="A2614" s="549" t="s">
        <v>243</v>
      </c>
      <c r="B2614" s="550"/>
      <c r="C2614" s="4">
        <v>3</v>
      </c>
      <c r="D2614" s="215">
        <v>86</v>
      </c>
      <c r="E2614" s="216">
        <v>33</v>
      </c>
      <c r="F2614" s="216">
        <v>4</v>
      </c>
      <c r="G2614" s="34">
        <f t="shared" si="7668"/>
        <v>119</v>
      </c>
      <c r="H2614" s="35">
        <f t="shared" si="7665"/>
        <v>1</v>
      </c>
      <c r="I2614" s="13">
        <f t="shared" ref="I2614" si="7673">H2616*1000+G2616</f>
        <v>4468</v>
      </c>
      <c r="J2614" s="2"/>
      <c r="K2614" s="549" t="s">
        <v>201</v>
      </c>
      <c r="L2614" s="550"/>
      <c r="M2614" s="4">
        <v>3</v>
      </c>
      <c r="N2614" s="215">
        <v>67</v>
      </c>
      <c r="O2614" s="216">
        <v>26</v>
      </c>
      <c r="P2614" s="216">
        <v>1</v>
      </c>
      <c r="Q2614" s="34">
        <f t="shared" si="7666"/>
        <v>93</v>
      </c>
      <c r="R2614" s="35">
        <f t="shared" si="7667"/>
        <v>0</v>
      </c>
      <c r="S2614" s="13">
        <f t="shared" ref="S2614" si="7674">R2616*1000+Q2616</f>
        <v>403</v>
      </c>
      <c r="T2614" s="191"/>
      <c r="U2614" s="202">
        <f t="shared" ref="U2614" si="7675">H2618</f>
        <v>6</v>
      </c>
      <c r="V2614" s="203">
        <f t="shared" ref="V2614" si="7676">R2618</f>
        <v>2</v>
      </c>
      <c r="W2614" s="202">
        <f t="shared" ref="W2614" si="7677">R2618</f>
        <v>2</v>
      </c>
      <c r="X2614" s="203">
        <f t="shared" ref="X2614" si="7678">H2618</f>
        <v>6</v>
      </c>
    </row>
    <row r="2615" spans="1:25" x14ac:dyDescent="0.25">
      <c r="A2615" s="551"/>
      <c r="B2615" s="552"/>
      <c r="C2615" s="5">
        <v>4</v>
      </c>
      <c r="D2615" s="217">
        <v>77</v>
      </c>
      <c r="E2615" s="218">
        <v>34</v>
      </c>
      <c r="F2615" s="218">
        <v>1</v>
      </c>
      <c r="G2615" s="38">
        <f t="shared" si="7668"/>
        <v>111</v>
      </c>
      <c r="H2615" s="35">
        <f t="shared" si="7665"/>
        <v>1</v>
      </c>
      <c r="I2615" s="521">
        <f t="shared" ref="I2615" si="7679">IF(AND(I2614=S2614,I2614&gt;0.1),1,IF(I2614&gt;S2614,2,0))</f>
        <v>2</v>
      </c>
      <c r="J2615" s="2"/>
      <c r="K2615" s="551"/>
      <c r="L2615" s="552"/>
      <c r="M2615" s="5">
        <v>4</v>
      </c>
      <c r="N2615" s="217">
        <v>74</v>
      </c>
      <c r="O2615" s="218">
        <v>24</v>
      </c>
      <c r="P2615" s="218">
        <v>4</v>
      </c>
      <c r="Q2615" s="34">
        <f t="shared" si="7666"/>
        <v>98</v>
      </c>
      <c r="R2615" s="39">
        <f t="shared" si="7667"/>
        <v>0</v>
      </c>
      <c r="S2615" s="521">
        <f t="shared" ref="S2615" si="7680">IF(AND(S2614=I2614,S2614&gt;0.1),1,IF(S2614&gt;I2614,2,0))</f>
        <v>0</v>
      </c>
      <c r="T2615" s="191"/>
      <c r="U2615" s="204">
        <f t="shared" ref="U2615" si="7681">G2618</f>
        <v>913</v>
      </c>
      <c r="V2615" s="205">
        <f t="shared" ref="V2615" si="7682">Q2618</f>
        <v>855</v>
      </c>
      <c r="W2615" s="204">
        <f t="shared" ref="W2615" si="7683">Q2618</f>
        <v>855</v>
      </c>
      <c r="X2615" s="205">
        <f t="shared" ref="X2615" si="7684">G2618</f>
        <v>913</v>
      </c>
    </row>
    <row r="2616" spans="1:25" ht="16.5" thickBot="1" x14ac:dyDescent="0.3">
      <c r="A2616" s="553"/>
      <c r="B2616" s="554"/>
      <c r="C2616" s="221" t="s">
        <v>12</v>
      </c>
      <c r="D2616" s="222">
        <v>324</v>
      </c>
      <c r="E2616" s="223">
        <v>144</v>
      </c>
      <c r="F2616" s="223">
        <v>9</v>
      </c>
      <c r="G2616" s="31">
        <f t="shared" ref="G2616:H2616" si="7685">SUM(G2612:G2615)</f>
        <v>468</v>
      </c>
      <c r="H2616" s="30">
        <f t="shared" si="7685"/>
        <v>4</v>
      </c>
      <c r="I2616" s="522">
        <f t="shared" ref="I2616" si="7686">IF(AND(G2616=N2616,G2616&gt;1),1,IF(G2616&gt;N2616,2,0))</f>
        <v>2</v>
      </c>
      <c r="J2616" s="2"/>
      <c r="K2616" s="553"/>
      <c r="L2616" s="554"/>
      <c r="M2616" s="221" t="s">
        <v>12</v>
      </c>
      <c r="N2616" s="222">
        <v>291</v>
      </c>
      <c r="O2616" s="223">
        <v>112</v>
      </c>
      <c r="P2616" s="223">
        <v>16</v>
      </c>
      <c r="Q2616" s="40">
        <f t="shared" ref="Q2616:R2616" si="7687">SUM(Q2612:Q2615)</f>
        <v>403</v>
      </c>
      <c r="R2616" s="30">
        <f t="shared" si="7687"/>
        <v>0</v>
      </c>
      <c r="S2616" s="522">
        <f t="shared" ref="S2616" si="7688">IF(AND(Q2616=X2616,Q2616&gt;1),1,IF(Q2616&gt;X2616,2,0))</f>
        <v>2</v>
      </c>
      <c r="T2616" s="191"/>
    </row>
    <row r="2617" spans="1:25" ht="15.75" thickBot="1" x14ac:dyDescent="0.3">
      <c r="A2617" s="7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191"/>
    </row>
    <row r="2618" spans="1:25" ht="21" thickBot="1" x14ac:dyDescent="0.3">
      <c r="A2618" s="17"/>
      <c r="B2618" s="18"/>
      <c r="C2618" s="19" t="s">
        <v>15</v>
      </c>
      <c r="D2618" s="20">
        <f t="shared" ref="D2618:H2618" si="7689">D2611+D2616</f>
        <v>664</v>
      </c>
      <c r="E2618" s="21">
        <f t="shared" si="7689"/>
        <v>249</v>
      </c>
      <c r="F2618" s="21">
        <f t="shared" si="7689"/>
        <v>25</v>
      </c>
      <c r="G2618" s="22">
        <f t="shared" si="7689"/>
        <v>913</v>
      </c>
      <c r="H2618" s="22">
        <f t="shared" si="7689"/>
        <v>6</v>
      </c>
      <c r="I2618" s="23">
        <f t="shared" ref="I2618" si="7690">I2610+I2615+J2618</f>
        <v>4</v>
      </c>
      <c r="J2618" s="206">
        <f t="shared" ref="J2618" si="7691">IF(AND(G2618=Q2618,G2618&gt;0.1),1,IF(G2618&gt;Q2618,2,0))</f>
        <v>2</v>
      </c>
      <c r="K2618" s="17"/>
      <c r="L2618" s="18"/>
      <c r="M2618" s="24" t="s">
        <v>15</v>
      </c>
      <c r="N2618" s="20">
        <f t="shared" ref="N2618:R2618" si="7692">N2611+N2616</f>
        <v>622</v>
      </c>
      <c r="O2618" s="21">
        <f t="shared" si="7692"/>
        <v>233</v>
      </c>
      <c r="P2618" s="21">
        <f t="shared" si="7692"/>
        <v>31</v>
      </c>
      <c r="Q2618" s="22">
        <f t="shared" si="7692"/>
        <v>855</v>
      </c>
      <c r="R2618" s="22">
        <f t="shared" si="7692"/>
        <v>2</v>
      </c>
      <c r="S2618" s="25">
        <f t="shared" ref="S2618" si="7693">S2610+S2615+T2618</f>
        <v>2</v>
      </c>
      <c r="T2618" s="206">
        <f t="shared" ref="T2618" si="7694">IF(AND(Q2618=G2618,Q2618&gt;0.1),1,IF(Q2618&gt;G2618,2,0))</f>
        <v>0</v>
      </c>
    </row>
    <row r="2619" spans="1:25" ht="15.75" thickBot="1" x14ac:dyDescent="0.3">
      <c r="A2619" s="7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191"/>
    </row>
    <row r="2620" spans="1:25" ht="21" thickBot="1" x14ac:dyDescent="0.3">
      <c r="A2620" s="109" t="s">
        <v>19</v>
      </c>
      <c r="B2620" s="9" t="s">
        <v>16</v>
      </c>
      <c r="C2620" s="515"/>
      <c r="D2620" s="515"/>
      <c r="E2620" s="515"/>
      <c r="F2620" s="10"/>
      <c r="G2620" s="516" t="s">
        <v>17</v>
      </c>
      <c r="H2620" s="516"/>
      <c r="I2620" s="23">
        <f t="shared" ref="I2620" si="7695">IF(AND(I2618=S2618,I2618&gt;0.1),1,IF(I2618&gt;S2618,2,0))</f>
        <v>2</v>
      </c>
      <c r="J2620" s="12"/>
      <c r="K2620" s="14" t="s">
        <v>19</v>
      </c>
      <c r="L2620" s="9" t="s">
        <v>20</v>
      </c>
      <c r="M2620" s="515"/>
      <c r="N2620" s="515"/>
      <c r="O2620" s="515"/>
      <c r="P2620" s="10"/>
      <c r="Q2620" s="516" t="s">
        <v>17</v>
      </c>
      <c r="R2620" s="516"/>
      <c r="S2620" s="23">
        <f t="shared" ref="S2620" si="7696">IF(AND(S2618=I2618,S2618&gt;0.1),1,IF(S2618&gt;I2618,2,0))</f>
        <v>0</v>
      </c>
      <c r="T2620" s="191"/>
    </row>
    <row r="2622" spans="1:25" ht="15.75" thickBot="1" x14ac:dyDescent="0.3"/>
    <row r="2623" spans="1:25" ht="23.25" x14ac:dyDescent="0.35">
      <c r="A2623" s="6"/>
      <c r="B2623" s="523" t="s">
        <v>18</v>
      </c>
      <c r="C2623" s="523"/>
      <c r="D2623" s="524" t="s">
        <v>0</v>
      </c>
      <c r="E2623" s="524"/>
      <c r="F2623" s="524"/>
      <c r="G2623" s="524"/>
      <c r="H2623" s="524"/>
      <c r="I2623" s="524"/>
      <c r="J2623" s="94">
        <v>120</v>
      </c>
      <c r="K2623" s="190" t="s">
        <v>1</v>
      </c>
      <c r="L2623" s="525" t="s">
        <v>21</v>
      </c>
      <c r="M2623" s="525"/>
      <c r="N2623" s="525"/>
      <c r="O2623" s="526" t="s">
        <v>2</v>
      </c>
      <c r="P2623" s="526"/>
      <c r="Q2623" s="527">
        <v>43256</v>
      </c>
      <c r="R2623" s="528"/>
      <c r="S2623" s="528"/>
      <c r="T2623" s="191"/>
    </row>
    <row r="2624" spans="1:25" ht="24" thickBot="1" x14ac:dyDescent="0.3">
      <c r="A2624" s="7"/>
      <c r="B2624" s="16"/>
      <c r="C2624" s="16"/>
      <c r="D2624" s="15"/>
      <c r="E2624" s="15"/>
      <c r="F2624" s="15"/>
      <c r="G2624" s="15"/>
      <c r="H2624" s="15"/>
      <c r="I2624" s="15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191"/>
    </row>
    <row r="2625" spans="1:25" ht="18.75" thickBot="1" x14ac:dyDescent="0.3">
      <c r="A2625" s="1" t="s">
        <v>3</v>
      </c>
      <c r="B2625" s="535" t="s">
        <v>120</v>
      </c>
      <c r="C2625" s="535"/>
      <c r="D2625" s="535"/>
      <c r="E2625" s="535"/>
      <c r="F2625" s="535"/>
      <c r="G2625" s="535"/>
      <c r="H2625" s="535"/>
      <c r="I2625" s="536"/>
      <c r="J2625" s="537">
        <f t="shared" ref="J2625" si="7697">G2641-Q2641</f>
        <v>83</v>
      </c>
      <c r="K2625" s="11" t="s">
        <v>4</v>
      </c>
      <c r="L2625" s="535" t="s">
        <v>147</v>
      </c>
      <c r="M2625" s="535"/>
      <c r="N2625" s="535"/>
      <c r="O2625" s="535"/>
      <c r="P2625" s="535"/>
      <c r="Q2625" s="535"/>
      <c r="R2625" s="535"/>
      <c r="S2625" s="536"/>
      <c r="T2625" s="191"/>
    </row>
    <row r="2626" spans="1:25" ht="15.75" thickBot="1" x14ac:dyDescent="0.3">
      <c r="A2626" s="7"/>
      <c r="B2626" s="2"/>
      <c r="C2626" s="2"/>
      <c r="D2626" s="2"/>
      <c r="E2626" s="2"/>
      <c r="F2626" s="2"/>
      <c r="G2626" s="2"/>
      <c r="H2626" s="2"/>
      <c r="I2626" s="2"/>
      <c r="J2626" s="538"/>
      <c r="K2626" s="2"/>
      <c r="L2626" s="2"/>
      <c r="M2626" s="2"/>
      <c r="N2626" s="2"/>
      <c r="O2626" s="2"/>
      <c r="P2626" s="2"/>
      <c r="Q2626" s="2"/>
      <c r="R2626" s="2"/>
      <c r="S2626" s="2"/>
      <c r="T2626" s="191"/>
    </row>
    <row r="2627" spans="1:25" x14ac:dyDescent="0.25">
      <c r="A2627" s="540" t="s">
        <v>5</v>
      </c>
      <c r="B2627" s="541"/>
      <c r="C2627" s="542" t="s">
        <v>6</v>
      </c>
      <c r="D2627" s="544" t="s">
        <v>7</v>
      </c>
      <c r="E2627" s="545"/>
      <c r="F2627" s="545"/>
      <c r="G2627" s="546"/>
      <c r="H2627" s="544" t="s">
        <v>8</v>
      </c>
      <c r="I2627" s="546"/>
      <c r="J2627" s="538"/>
      <c r="K2627" s="540" t="s">
        <v>5</v>
      </c>
      <c r="L2627" s="541"/>
      <c r="M2627" s="542" t="s">
        <v>6</v>
      </c>
      <c r="N2627" s="544" t="s">
        <v>7</v>
      </c>
      <c r="O2627" s="545"/>
      <c r="P2627" s="545"/>
      <c r="Q2627" s="546"/>
      <c r="R2627" s="544" t="s">
        <v>8</v>
      </c>
      <c r="S2627" s="546"/>
      <c r="T2627" s="191"/>
    </row>
    <row r="2628" spans="1:25" ht="15.75" thickBot="1" x14ac:dyDescent="0.3">
      <c r="A2628" s="547"/>
      <c r="B2628" s="548"/>
      <c r="C2628" s="543"/>
      <c r="D2628" s="110" t="s">
        <v>9</v>
      </c>
      <c r="E2628" s="111" t="s">
        <v>10</v>
      </c>
      <c r="F2628" s="111" t="s">
        <v>11</v>
      </c>
      <c r="G2628" s="112" t="s">
        <v>12</v>
      </c>
      <c r="H2628" s="113" t="s">
        <v>13</v>
      </c>
      <c r="I2628" s="114" t="s">
        <v>14</v>
      </c>
      <c r="J2628" s="539"/>
      <c r="K2628" s="547"/>
      <c r="L2628" s="548"/>
      <c r="M2628" s="543"/>
      <c r="N2628" s="110" t="s">
        <v>9</v>
      </c>
      <c r="O2628" s="111" t="s">
        <v>10</v>
      </c>
      <c r="P2628" s="111" t="s">
        <v>11</v>
      </c>
      <c r="Q2628" s="112" t="s">
        <v>12</v>
      </c>
      <c r="R2628" s="113" t="s">
        <v>13</v>
      </c>
      <c r="S2628" s="114" t="s">
        <v>14</v>
      </c>
      <c r="T2628" s="191"/>
    </row>
    <row r="2629" spans="1:25" ht="15.75" thickBot="1" x14ac:dyDescent="0.3">
      <c r="A2629" s="7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191"/>
    </row>
    <row r="2630" spans="1:25" x14ac:dyDescent="0.25">
      <c r="A2630" s="531" t="s">
        <v>208</v>
      </c>
      <c r="B2630" s="532"/>
      <c r="C2630" s="3"/>
      <c r="D2630" s="193">
        <v>82</v>
      </c>
      <c r="E2630" s="194">
        <v>39</v>
      </c>
      <c r="F2630" s="194">
        <v>2</v>
      </c>
      <c r="G2630" s="32">
        <f t="shared" ref="G2630:G2633" si="7698">D2630+E2630</f>
        <v>121</v>
      </c>
      <c r="H2630" s="33">
        <f t="shared" ref="H2630:H2633" si="7699">IF(AND(G2630=Q2630,G2630&gt;1),0.5,IF(G2630&gt;Q2630,1,0))</f>
        <v>1</v>
      </c>
      <c r="I2630" s="8"/>
      <c r="J2630" s="2"/>
      <c r="K2630" s="531" t="s">
        <v>246</v>
      </c>
      <c r="L2630" s="532"/>
      <c r="M2630" s="3"/>
      <c r="N2630" s="193">
        <v>85</v>
      </c>
      <c r="O2630" s="194">
        <v>35</v>
      </c>
      <c r="P2630" s="194">
        <v>4</v>
      </c>
      <c r="Q2630" s="32">
        <f t="shared" ref="Q2630" si="7700">SUM(N2630:O2630)</f>
        <v>120</v>
      </c>
      <c r="R2630" s="33">
        <f t="shared" ref="R2630:R2633" si="7701">IF(AND(Q2630=G2630,Q2630&gt;1),0.5,IF(Q2630&gt;G2630,1,0))</f>
        <v>0</v>
      </c>
      <c r="S2630" s="8"/>
      <c r="U2630" s="195" t="s">
        <v>124</v>
      </c>
      <c r="V2630" s="195">
        <f t="shared" ref="V2630" si="7702">G2630</f>
        <v>121</v>
      </c>
      <c r="W2630" s="195">
        <f t="shared" ref="W2630" si="7703">G2631</f>
        <v>115</v>
      </c>
      <c r="X2630" s="195">
        <f t="shared" ref="X2630" si="7704">G2632</f>
        <v>133</v>
      </c>
      <c r="Y2630" s="195">
        <f t="shared" ref="Y2630" si="7705">G2633</f>
        <v>100</v>
      </c>
    </row>
    <row r="2631" spans="1:25" x14ac:dyDescent="0.25">
      <c r="A2631" s="533"/>
      <c r="B2631" s="534"/>
      <c r="C2631" s="4"/>
      <c r="D2631" s="196">
        <v>80</v>
      </c>
      <c r="E2631" s="197">
        <v>35</v>
      </c>
      <c r="F2631" s="197">
        <v>2</v>
      </c>
      <c r="G2631" s="34">
        <f t="shared" si="7698"/>
        <v>115</v>
      </c>
      <c r="H2631" s="35">
        <f t="shared" si="7699"/>
        <v>0</v>
      </c>
      <c r="I2631" s="8"/>
      <c r="J2631" s="2"/>
      <c r="K2631" s="533"/>
      <c r="L2631" s="534"/>
      <c r="M2631" s="4"/>
      <c r="N2631" s="196">
        <v>88</v>
      </c>
      <c r="O2631" s="197">
        <v>33</v>
      </c>
      <c r="P2631" s="197">
        <v>5</v>
      </c>
      <c r="Q2631" s="34">
        <f t="shared" ref="Q2631:Q2633" si="7706">SUM(N2631:O2631)</f>
        <v>121</v>
      </c>
      <c r="R2631" s="35">
        <f t="shared" si="7701"/>
        <v>1</v>
      </c>
      <c r="S2631" s="8"/>
      <c r="U2631" s="195" t="s">
        <v>125</v>
      </c>
      <c r="V2631" s="195">
        <f t="shared" ref="V2631" si="7707">G2635</f>
        <v>140</v>
      </c>
      <c r="W2631" s="195">
        <f t="shared" ref="W2631" si="7708">G2636</f>
        <v>136</v>
      </c>
      <c r="X2631" s="195">
        <f t="shared" ref="X2631" si="7709">G2637</f>
        <v>131</v>
      </c>
      <c r="Y2631" s="195">
        <f t="shared" ref="Y2631" si="7710">G2638</f>
        <v>132</v>
      </c>
    </row>
    <row r="2632" spans="1:25" ht="15.75" thickBot="1" x14ac:dyDescent="0.3">
      <c r="A2632" s="517" t="s">
        <v>209</v>
      </c>
      <c r="B2632" s="518"/>
      <c r="C2632" s="4"/>
      <c r="D2632" s="196">
        <v>83</v>
      </c>
      <c r="E2632" s="197">
        <v>50</v>
      </c>
      <c r="F2632" s="197">
        <v>2</v>
      </c>
      <c r="G2632" s="34">
        <f t="shared" si="7698"/>
        <v>133</v>
      </c>
      <c r="H2632" s="35">
        <f t="shared" si="7699"/>
        <v>1</v>
      </c>
      <c r="I2632" s="13">
        <f t="shared" ref="I2632" si="7711">H2634*1000+G2634</f>
        <v>2469</v>
      </c>
      <c r="J2632" s="2"/>
      <c r="K2632" s="517" t="s">
        <v>247</v>
      </c>
      <c r="L2632" s="518"/>
      <c r="M2632" s="4"/>
      <c r="N2632" s="196">
        <v>88</v>
      </c>
      <c r="O2632" s="197">
        <v>27</v>
      </c>
      <c r="P2632" s="197">
        <v>4</v>
      </c>
      <c r="Q2632" s="34">
        <f t="shared" si="7706"/>
        <v>115</v>
      </c>
      <c r="R2632" s="35">
        <f t="shared" si="7701"/>
        <v>0</v>
      </c>
      <c r="S2632" s="13">
        <f t="shared" ref="S2632" si="7712">R2634*1000+Q2634</f>
        <v>2460</v>
      </c>
      <c r="T2632" s="191"/>
      <c r="U2632" s="195" t="s">
        <v>126</v>
      </c>
      <c r="V2632" s="195">
        <f t="shared" ref="V2632" si="7713">Q2630</f>
        <v>120</v>
      </c>
      <c r="W2632" s="195">
        <f t="shared" ref="W2632" si="7714">Q2631</f>
        <v>121</v>
      </c>
      <c r="X2632" s="195">
        <f t="shared" ref="X2632" si="7715">Q2632</f>
        <v>115</v>
      </c>
      <c r="Y2632" s="195">
        <f t="shared" ref="Y2632" si="7716">Q2633</f>
        <v>104</v>
      </c>
    </row>
    <row r="2633" spans="1:25" x14ac:dyDescent="0.25">
      <c r="A2633" s="519"/>
      <c r="B2633" s="520"/>
      <c r="C2633" s="5"/>
      <c r="D2633" s="198">
        <v>73</v>
      </c>
      <c r="E2633" s="199">
        <v>27</v>
      </c>
      <c r="F2633" s="199">
        <v>2</v>
      </c>
      <c r="G2633" s="36">
        <f t="shared" si="7698"/>
        <v>100</v>
      </c>
      <c r="H2633" s="35">
        <f t="shared" si="7699"/>
        <v>0</v>
      </c>
      <c r="I2633" s="521">
        <f t="shared" ref="I2633" si="7717">IF(AND(I2632=S2632,I2632&gt;0.1),1,IF(I2632&gt;S2632,2,0))</f>
        <v>2</v>
      </c>
      <c r="J2633" s="2"/>
      <c r="K2633" s="519"/>
      <c r="L2633" s="520"/>
      <c r="M2633" s="5"/>
      <c r="N2633" s="198">
        <v>89</v>
      </c>
      <c r="O2633" s="199">
        <v>15</v>
      </c>
      <c r="P2633" s="199">
        <v>5</v>
      </c>
      <c r="Q2633" s="34">
        <f t="shared" si="7706"/>
        <v>104</v>
      </c>
      <c r="R2633" s="39">
        <f t="shared" si="7701"/>
        <v>1</v>
      </c>
      <c r="S2633" s="521">
        <f t="shared" ref="S2633" si="7718">IF(AND(S2632=I2632,S2632&gt;0.1),1,IF(S2632&gt;I2632,2,0))</f>
        <v>0</v>
      </c>
      <c r="T2633" s="191"/>
      <c r="U2633" s="195" t="s">
        <v>127</v>
      </c>
      <c r="V2633" s="195">
        <f t="shared" ref="V2633" si="7719">Q2635</f>
        <v>111</v>
      </c>
      <c r="W2633" s="195">
        <f t="shared" ref="W2633" si="7720">Q2636</f>
        <v>112</v>
      </c>
      <c r="X2633" s="195">
        <f t="shared" ref="X2633" si="7721">Q2637</f>
        <v>129</v>
      </c>
      <c r="Y2633" s="195">
        <f t="shared" ref="Y2633" si="7722">Q2638</f>
        <v>113</v>
      </c>
    </row>
    <row r="2634" spans="1:25" ht="16.5" thickBot="1" x14ac:dyDescent="0.3">
      <c r="A2634" s="529">
        <v>1</v>
      </c>
      <c r="B2634" s="530"/>
      <c r="C2634" s="26" t="s">
        <v>12</v>
      </c>
      <c r="D2634" s="27">
        <f t="shared" ref="D2634" si="7723">D2630+D2631+D2632+D2633</f>
        <v>318</v>
      </c>
      <c r="E2634" s="28">
        <f t="shared" ref="E2634:H2634" si="7724">SUM(E2630:E2633)</f>
        <v>151</v>
      </c>
      <c r="F2634" s="28">
        <f t="shared" si="7724"/>
        <v>8</v>
      </c>
      <c r="G2634" s="29">
        <f t="shared" si="7724"/>
        <v>469</v>
      </c>
      <c r="H2634" s="30">
        <f t="shared" si="7724"/>
        <v>2</v>
      </c>
      <c r="I2634" s="522">
        <f t="shared" ref="I2634" si="7725">IF(AND(G2634=N2634,G2634&gt;1),1,IF(G2634&gt;N2634,2,0))</f>
        <v>2</v>
      </c>
      <c r="J2634" s="2"/>
      <c r="K2634" s="529">
        <v>1</v>
      </c>
      <c r="L2634" s="530"/>
      <c r="M2634" s="26" t="s">
        <v>12</v>
      </c>
      <c r="N2634" s="31">
        <f t="shared" ref="N2634" si="7726">SUM(N2630:N2633)</f>
        <v>350</v>
      </c>
      <c r="O2634" s="31">
        <f t="shared" ref="O2634:R2634" si="7727">SUM(O2630:O2633)</f>
        <v>110</v>
      </c>
      <c r="P2634" s="31">
        <f t="shared" si="7727"/>
        <v>18</v>
      </c>
      <c r="Q2634" s="31">
        <f t="shared" si="7727"/>
        <v>460</v>
      </c>
      <c r="R2634" s="30">
        <f t="shared" si="7727"/>
        <v>2</v>
      </c>
      <c r="S2634" s="522">
        <f t="shared" ref="S2634" si="7728">IF(AND(Q2634=J2634,Q2634&gt;1),1,IF(Q2634&gt;J2634,2,0))</f>
        <v>2</v>
      </c>
      <c r="T2634" s="191"/>
    </row>
    <row r="2635" spans="1:25" x14ac:dyDescent="0.25">
      <c r="A2635" s="531" t="s">
        <v>210</v>
      </c>
      <c r="B2635" s="532"/>
      <c r="C2635" s="3"/>
      <c r="D2635" s="193">
        <v>87</v>
      </c>
      <c r="E2635" s="194">
        <v>53</v>
      </c>
      <c r="F2635" s="194">
        <v>1</v>
      </c>
      <c r="G2635" s="37">
        <f t="shared" ref="G2635" si="7729">SUM(D2635:E2635)</f>
        <v>140</v>
      </c>
      <c r="H2635" s="33">
        <f t="shared" ref="H2635:H2638" si="7730">IF(AND(G2635=Q2635,G2635&gt;1),0.5,IF(G2635&gt;Q2635,1,0))</f>
        <v>1</v>
      </c>
      <c r="I2635" s="8"/>
      <c r="J2635" s="2"/>
      <c r="K2635" s="531" t="s">
        <v>231</v>
      </c>
      <c r="L2635" s="532"/>
      <c r="M2635" s="3"/>
      <c r="N2635" s="193">
        <v>75</v>
      </c>
      <c r="O2635" s="194">
        <v>36</v>
      </c>
      <c r="P2635" s="194">
        <v>4</v>
      </c>
      <c r="Q2635" s="32">
        <f t="shared" ref="Q2635:Q2638" si="7731">N2635+O2635</f>
        <v>111</v>
      </c>
      <c r="R2635" s="33">
        <f t="shared" ref="R2635:R2638" si="7732">IF(AND(Q2635=G2635,Q2635&gt;1),0.5,IF(Q2635&gt;G2635,1,0))</f>
        <v>0</v>
      </c>
      <c r="S2635" s="8"/>
      <c r="T2635" s="191"/>
      <c r="U2635" s="200" t="s">
        <v>92</v>
      </c>
      <c r="V2635" s="201" t="s">
        <v>93</v>
      </c>
      <c r="W2635" s="200" t="s">
        <v>93</v>
      </c>
      <c r="X2635" s="201" t="s">
        <v>92</v>
      </c>
    </row>
    <row r="2636" spans="1:25" x14ac:dyDescent="0.25">
      <c r="A2636" s="533"/>
      <c r="B2636" s="534"/>
      <c r="C2636" s="4"/>
      <c r="D2636" s="196">
        <v>85</v>
      </c>
      <c r="E2636" s="197">
        <v>51</v>
      </c>
      <c r="F2636" s="197">
        <v>1</v>
      </c>
      <c r="G2636" s="34">
        <f t="shared" ref="G2636:G2638" si="7733">SUM(D2636:E2636)</f>
        <v>136</v>
      </c>
      <c r="H2636" s="35">
        <f t="shared" si="7730"/>
        <v>1</v>
      </c>
      <c r="I2636" s="8"/>
      <c r="J2636" s="2"/>
      <c r="K2636" s="533"/>
      <c r="L2636" s="534"/>
      <c r="M2636" s="4"/>
      <c r="N2636" s="196">
        <v>86</v>
      </c>
      <c r="O2636" s="197">
        <v>26</v>
      </c>
      <c r="P2636" s="197">
        <v>5</v>
      </c>
      <c r="Q2636" s="34">
        <f t="shared" si="7731"/>
        <v>112</v>
      </c>
      <c r="R2636" s="35">
        <f t="shared" si="7732"/>
        <v>0</v>
      </c>
      <c r="S2636" s="8"/>
      <c r="T2636" s="191"/>
      <c r="U2636" s="202">
        <f t="shared" ref="U2636" si="7734">I2641</f>
        <v>6</v>
      </c>
      <c r="V2636" s="203">
        <f t="shared" ref="V2636" si="7735">S2641</f>
        <v>0</v>
      </c>
      <c r="W2636" s="202">
        <f t="shared" ref="W2636" si="7736">S2641</f>
        <v>0</v>
      </c>
      <c r="X2636" s="203">
        <f t="shared" ref="X2636" si="7737">I2641</f>
        <v>6</v>
      </c>
    </row>
    <row r="2637" spans="1:25" ht="15.75" thickBot="1" x14ac:dyDescent="0.3">
      <c r="A2637" s="517" t="s">
        <v>211</v>
      </c>
      <c r="B2637" s="518"/>
      <c r="C2637" s="4"/>
      <c r="D2637" s="196">
        <v>95</v>
      </c>
      <c r="E2637" s="197">
        <v>36</v>
      </c>
      <c r="F2637" s="197">
        <v>1</v>
      </c>
      <c r="G2637" s="34">
        <f t="shared" si="7733"/>
        <v>131</v>
      </c>
      <c r="H2637" s="35">
        <f t="shared" si="7730"/>
        <v>1</v>
      </c>
      <c r="I2637" s="13">
        <f t="shared" ref="I2637" si="7738">H2639*1000+G2639</f>
        <v>4539</v>
      </c>
      <c r="J2637" s="2"/>
      <c r="K2637" s="517" t="s">
        <v>245</v>
      </c>
      <c r="L2637" s="518"/>
      <c r="M2637" s="4"/>
      <c r="N2637" s="196">
        <v>86</v>
      </c>
      <c r="O2637" s="197">
        <v>43</v>
      </c>
      <c r="P2637" s="197">
        <v>4</v>
      </c>
      <c r="Q2637" s="34">
        <f t="shared" si="7731"/>
        <v>129</v>
      </c>
      <c r="R2637" s="35">
        <f t="shared" si="7732"/>
        <v>0</v>
      </c>
      <c r="S2637" s="13">
        <f t="shared" ref="S2637" si="7739">R2639*1000+Q2639</f>
        <v>465</v>
      </c>
      <c r="T2637" s="191"/>
      <c r="U2637" s="202">
        <f t="shared" ref="U2637" si="7740">H2641</f>
        <v>6</v>
      </c>
      <c r="V2637" s="203">
        <f t="shared" ref="V2637" si="7741">R2641</f>
        <v>2</v>
      </c>
      <c r="W2637" s="202">
        <f t="shared" ref="W2637" si="7742">R2641</f>
        <v>2</v>
      </c>
      <c r="X2637" s="203">
        <f t="shared" ref="X2637" si="7743">H2641</f>
        <v>6</v>
      </c>
    </row>
    <row r="2638" spans="1:25" x14ac:dyDescent="0.25">
      <c r="A2638" s="519"/>
      <c r="B2638" s="520"/>
      <c r="C2638" s="5"/>
      <c r="D2638" s="198">
        <v>88</v>
      </c>
      <c r="E2638" s="199">
        <v>44</v>
      </c>
      <c r="F2638" s="199">
        <v>1</v>
      </c>
      <c r="G2638" s="38">
        <f t="shared" si="7733"/>
        <v>132</v>
      </c>
      <c r="H2638" s="35">
        <f t="shared" si="7730"/>
        <v>1</v>
      </c>
      <c r="I2638" s="521">
        <f t="shared" ref="I2638" si="7744">IF(AND(I2637=S2637,I2637&gt;0.1),1,IF(I2637&gt;S2637,2,0))</f>
        <v>2</v>
      </c>
      <c r="J2638" s="2"/>
      <c r="K2638" s="519"/>
      <c r="L2638" s="520"/>
      <c r="M2638" s="5"/>
      <c r="N2638" s="198">
        <v>87</v>
      </c>
      <c r="O2638" s="199">
        <v>26</v>
      </c>
      <c r="P2638" s="199">
        <v>4</v>
      </c>
      <c r="Q2638" s="34">
        <f t="shared" si="7731"/>
        <v>113</v>
      </c>
      <c r="R2638" s="39">
        <f t="shared" si="7732"/>
        <v>0</v>
      </c>
      <c r="S2638" s="521">
        <f t="shared" ref="S2638" si="7745">IF(AND(S2637=I2637,S2637&gt;0.1),1,IF(S2637&gt;I2637,2,0))</f>
        <v>0</v>
      </c>
      <c r="T2638" s="191"/>
      <c r="U2638" s="204">
        <f t="shared" ref="U2638" si="7746">G2641</f>
        <v>1008</v>
      </c>
      <c r="V2638" s="205">
        <f t="shared" ref="V2638" si="7747">Q2641</f>
        <v>925</v>
      </c>
      <c r="W2638" s="204">
        <f t="shared" ref="W2638" si="7748">Q2641</f>
        <v>925</v>
      </c>
      <c r="X2638" s="205">
        <f t="shared" ref="X2638" si="7749">G2641</f>
        <v>1008</v>
      </c>
    </row>
    <row r="2639" spans="1:25" ht="16.5" thickBot="1" x14ac:dyDescent="0.3">
      <c r="A2639" s="529">
        <v>2</v>
      </c>
      <c r="B2639" s="530"/>
      <c r="C2639" s="26" t="s">
        <v>12</v>
      </c>
      <c r="D2639" s="31">
        <f t="shared" ref="D2639" si="7750">SUM(D2635:D2638)</f>
        <v>355</v>
      </c>
      <c r="E2639" s="31">
        <f t="shared" ref="E2639:H2639" si="7751">SUM(E2635:E2638)</f>
        <v>184</v>
      </c>
      <c r="F2639" s="31">
        <f t="shared" si="7751"/>
        <v>4</v>
      </c>
      <c r="G2639" s="31">
        <f t="shared" si="7751"/>
        <v>539</v>
      </c>
      <c r="H2639" s="30">
        <f t="shared" si="7751"/>
        <v>4</v>
      </c>
      <c r="I2639" s="522">
        <f t="shared" ref="I2639" si="7752">IF(AND(G2639=N2639,G2639&gt;1),1,IF(G2639&gt;N2639,2,0))</f>
        <v>2</v>
      </c>
      <c r="J2639" s="2"/>
      <c r="K2639" s="529">
        <v>2</v>
      </c>
      <c r="L2639" s="530"/>
      <c r="M2639" s="26" t="s">
        <v>12</v>
      </c>
      <c r="N2639" s="31">
        <f t="shared" ref="N2639" si="7753">SUM(N2635:N2638)</f>
        <v>334</v>
      </c>
      <c r="O2639" s="31">
        <f t="shared" ref="O2639:R2639" si="7754">SUM(O2635:O2638)</f>
        <v>131</v>
      </c>
      <c r="P2639" s="31">
        <f t="shared" si="7754"/>
        <v>17</v>
      </c>
      <c r="Q2639" s="40">
        <f t="shared" si="7754"/>
        <v>465</v>
      </c>
      <c r="R2639" s="30">
        <f t="shared" si="7754"/>
        <v>0</v>
      </c>
      <c r="S2639" s="522">
        <f t="shared" ref="S2639" si="7755">IF(AND(Q2639=X2639,Q2639&gt;1),1,IF(Q2639&gt;X2639,2,0))</f>
        <v>2</v>
      </c>
      <c r="T2639" s="191"/>
    </row>
    <row r="2640" spans="1:25" ht="15.75" thickBot="1" x14ac:dyDescent="0.3">
      <c r="A2640" s="7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191"/>
    </row>
    <row r="2641" spans="1:25" ht="21" thickBot="1" x14ac:dyDescent="0.3">
      <c r="A2641" s="17"/>
      <c r="B2641" s="18"/>
      <c r="C2641" s="19" t="s">
        <v>15</v>
      </c>
      <c r="D2641" s="20">
        <f t="shared" ref="D2641:H2641" si="7756">D2634+D2639</f>
        <v>673</v>
      </c>
      <c r="E2641" s="21">
        <f t="shared" si="7756"/>
        <v>335</v>
      </c>
      <c r="F2641" s="21">
        <f t="shared" si="7756"/>
        <v>12</v>
      </c>
      <c r="G2641" s="22">
        <f t="shared" si="7756"/>
        <v>1008</v>
      </c>
      <c r="H2641" s="22">
        <f t="shared" si="7756"/>
        <v>6</v>
      </c>
      <c r="I2641" s="23">
        <f t="shared" ref="I2641" si="7757">I2633+I2638+J2641</f>
        <v>6</v>
      </c>
      <c r="J2641" s="206">
        <f t="shared" ref="J2641" si="7758">IF(AND(G2641=Q2641,G2641&gt;0.1),1,IF(G2641&gt;Q2641,2,0))</f>
        <v>2</v>
      </c>
      <c r="K2641" s="17"/>
      <c r="L2641" s="18"/>
      <c r="M2641" s="24" t="s">
        <v>15</v>
      </c>
      <c r="N2641" s="20">
        <f t="shared" ref="N2641:R2641" si="7759">N2634+N2639</f>
        <v>684</v>
      </c>
      <c r="O2641" s="21">
        <f t="shared" si="7759"/>
        <v>241</v>
      </c>
      <c r="P2641" s="21">
        <f t="shared" si="7759"/>
        <v>35</v>
      </c>
      <c r="Q2641" s="22">
        <f t="shared" si="7759"/>
        <v>925</v>
      </c>
      <c r="R2641" s="22">
        <f t="shared" si="7759"/>
        <v>2</v>
      </c>
      <c r="S2641" s="25">
        <f t="shared" ref="S2641" si="7760">S2633+S2638+T2641</f>
        <v>0</v>
      </c>
      <c r="T2641" s="206">
        <f t="shared" ref="T2641" si="7761">IF(AND(Q2641=G2641,Q2641&gt;0.1),1,IF(Q2641&gt;G2641,2,0))</f>
        <v>0</v>
      </c>
    </row>
    <row r="2642" spans="1:25" ht="15.75" thickBot="1" x14ac:dyDescent="0.3">
      <c r="A2642" s="7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191"/>
    </row>
    <row r="2643" spans="1:25" ht="21" thickBot="1" x14ac:dyDescent="0.3">
      <c r="A2643" s="109" t="s">
        <v>19</v>
      </c>
      <c r="B2643" s="9" t="s">
        <v>16</v>
      </c>
      <c r="C2643" s="515"/>
      <c r="D2643" s="515"/>
      <c r="E2643" s="515"/>
      <c r="F2643" s="10"/>
      <c r="G2643" s="516" t="s">
        <v>17</v>
      </c>
      <c r="H2643" s="516"/>
      <c r="I2643" s="23">
        <f t="shared" ref="I2643" si="7762">IF(AND(I2641=S2641,I2641&gt;0.1),1,IF(I2641&gt;S2641,2,0))</f>
        <v>2</v>
      </c>
      <c r="J2643" s="12"/>
      <c r="K2643" s="14" t="s">
        <v>19</v>
      </c>
      <c r="L2643" s="9" t="s">
        <v>20</v>
      </c>
      <c r="M2643" s="515"/>
      <c r="N2643" s="515"/>
      <c r="O2643" s="515"/>
      <c r="P2643" s="10"/>
      <c r="Q2643" s="516" t="s">
        <v>17</v>
      </c>
      <c r="R2643" s="516"/>
      <c r="S2643" s="23">
        <f t="shared" ref="S2643" si="7763">IF(AND(S2641=I2641,S2641&gt;0.1),1,IF(S2641&gt;I2641,2,0))</f>
        <v>0</v>
      </c>
      <c r="T2643" s="191"/>
    </row>
    <row r="2644" spans="1:25" ht="23.25" x14ac:dyDescent="0.35">
      <c r="A2644" s="6"/>
      <c r="B2644" s="523" t="s">
        <v>267</v>
      </c>
      <c r="C2644" s="523"/>
      <c r="D2644" s="524" t="s">
        <v>0</v>
      </c>
      <c r="E2644" s="524"/>
      <c r="F2644" s="524"/>
      <c r="G2644" s="524"/>
      <c r="H2644" s="524"/>
      <c r="I2644" s="524"/>
      <c r="J2644" s="94" t="s">
        <v>48</v>
      </c>
      <c r="K2644" s="190" t="s">
        <v>1</v>
      </c>
      <c r="L2644" s="525" t="s">
        <v>21</v>
      </c>
      <c r="M2644" s="525"/>
      <c r="N2644" s="525"/>
      <c r="O2644" s="526" t="s">
        <v>2</v>
      </c>
      <c r="P2644" s="526"/>
      <c r="Q2644" s="527"/>
      <c r="R2644" s="528"/>
      <c r="S2644" s="528"/>
      <c r="T2644" s="191"/>
    </row>
    <row r="2645" spans="1:25" ht="24" thickBot="1" x14ac:dyDescent="0.3">
      <c r="A2645" s="7"/>
      <c r="B2645" s="16"/>
      <c r="C2645" s="16"/>
      <c r="D2645" s="15"/>
      <c r="E2645" s="15"/>
      <c r="F2645" s="15"/>
      <c r="G2645" s="15"/>
      <c r="H2645" s="15"/>
      <c r="I2645" s="15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191"/>
    </row>
    <row r="2646" spans="1:25" ht="18.75" thickBot="1" x14ac:dyDescent="0.3">
      <c r="A2646" s="1" t="s">
        <v>3</v>
      </c>
      <c r="B2646" s="535"/>
      <c r="C2646" s="535"/>
      <c r="D2646" s="535"/>
      <c r="E2646" s="535"/>
      <c r="F2646" s="535"/>
      <c r="G2646" s="535"/>
      <c r="H2646" s="535"/>
      <c r="I2646" s="536"/>
      <c r="J2646" s="537">
        <f t="shared" ref="J2646" si="7764">G2662-Q2662</f>
        <v>0</v>
      </c>
      <c r="K2646" s="11" t="s">
        <v>4</v>
      </c>
      <c r="L2646" s="535"/>
      <c r="M2646" s="535"/>
      <c r="N2646" s="535"/>
      <c r="O2646" s="535"/>
      <c r="P2646" s="535"/>
      <c r="Q2646" s="535"/>
      <c r="R2646" s="535"/>
      <c r="S2646" s="536"/>
      <c r="T2646" s="191"/>
    </row>
    <row r="2647" spans="1:25" ht="15.75" thickBot="1" x14ac:dyDescent="0.3">
      <c r="A2647" s="7"/>
      <c r="B2647" s="2"/>
      <c r="C2647" s="2"/>
      <c r="D2647" s="2"/>
      <c r="E2647" s="2"/>
      <c r="F2647" s="2"/>
      <c r="G2647" s="2"/>
      <c r="H2647" s="2"/>
      <c r="I2647" s="2"/>
      <c r="J2647" s="538"/>
      <c r="K2647" s="2"/>
      <c r="L2647" s="2"/>
      <c r="M2647" s="2"/>
      <c r="N2647" s="2"/>
      <c r="O2647" s="2"/>
      <c r="P2647" s="2"/>
      <c r="Q2647" s="2"/>
      <c r="R2647" s="2"/>
      <c r="S2647" s="2"/>
      <c r="T2647" s="191"/>
    </row>
    <row r="2648" spans="1:25" x14ac:dyDescent="0.25">
      <c r="A2648" s="540" t="s">
        <v>5</v>
      </c>
      <c r="B2648" s="541"/>
      <c r="C2648" s="542" t="s">
        <v>6</v>
      </c>
      <c r="D2648" s="544" t="s">
        <v>7</v>
      </c>
      <c r="E2648" s="545"/>
      <c r="F2648" s="545"/>
      <c r="G2648" s="546"/>
      <c r="H2648" s="544" t="s">
        <v>8</v>
      </c>
      <c r="I2648" s="546"/>
      <c r="J2648" s="538"/>
      <c r="K2648" s="540" t="s">
        <v>5</v>
      </c>
      <c r="L2648" s="541"/>
      <c r="M2648" s="542" t="s">
        <v>6</v>
      </c>
      <c r="N2648" s="544" t="s">
        <v>7</v>
      </c>
      <c r="O2648" s="545"/>
      <c r="P2648" s="545"/>
      <c r="Q2648" s="546"/>
      <c r="R2648" s="544" t="s">
        <v>8</v>
      </c>
      <c r="S2648" s="546"/>
      <c r="T2648" s="191"/>
    </row>
    <row r="2649" spans="1:25" ht="15.75" thickBot="1" x14ac:dyDescent="0.3">
      <c r="A2649" s="547"/>
      <c r="B2649" s="548"/>
      <c r="C2649" s="543"/>
      <c r="D2649" s="110" t="s">
        <v>9</v>
      </c>
      <c r="E2649" s="111" t="s">
        <v>10</v>
      </c>
      <c r="F2649" s="111" t="s">
        <v>11</v>
      </c>
      <c r="G2649" s="112" t="s">
        <v>12</v>
      </c>
      <c r="H2649" s="113" t="s">
        <v>13</v>
      </c>
      <c r="I2649" s="114" t="s">
        <v>14</v>
      </c>
      <c r="J2649" s="539"/>
      <c r="K2649" s="547"/>
      <c r="L2649" s="548"/>
      <c r="M2649" s="543"/>
      <c r="N2649" s="110" t="s">
        <v>9</v>
      </c>
      <c r="O2649" s="111" t="s">
        <v>10</v>
      </c>
      <c r="P2649" s="111" t="s">
        <v>11</v>
      </c>
      <c r="Q2649" s="112" t="s">
        <v>12</v>
      </c>
      <c r="R2649" s="113" t="s">
        <v>13</v>
      </c>
      <c r="S2649" s="114" t="s">
        <v>14</v>
      </c>
      <c r="T2649" s="191"/>
    </row>
    <row r="2650" spans="1:25" ht="15.75" thickBot="1" x14ac:dyDescent="0.3">
      <c r="A2650" s="7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191"/>
    </row>
    <row r="2651" spans="1:25" x14ac:dyDescent="0.25">
      <c r="A2651" s="531"/>
      <c r="B2651" s="532"/>
      <c r="C2651" s="3"/>
      <c r="D2651" s="207"/>
      <c r="E2651" s="208"/>
      <c r="F2651" s="194"/>
      <c r="G2651" s="32">
        <f t="shared" ref="G2651:G2654" si="7765">D2651+E2651</f>
        <v>0</v>
      </c>
      <c r="H2651" s="33">
        <f t="shared" ref="H2651:H2654" si="7766">IF(AND(G2651=Q2651,G2651&gt;1),0.5,IF(G2651&gt;Q2651,1,0))</f>
        <v>0</v>
      </c>
      <c r="I2651" s="8"/>
      <c r="J2651" s="2"/>
      <c r="K2651" s="531"/>
      <c r="L2651" s="532"/>
      <c r="M2651" s="3"/>
      <c r="N2651" s="207"/>
      <c r="O2651" s="208"/>
      <c r="P2651" s="194"/>
      <c r="Q2651" s="32">
        <f t="shared" ref="Q2651" si="7767">SUM(N2651:O2651)</f>
        <v>0</v>
      </c>
      <c r="R2651" s="33">
        <f t="shared" ref="R2651:R2654" si="7768">IF(AND(Q2651=G2651,Q2651&gt;1),0.5,IF(Q2651&gt;G2651,1,0))</f>
        <v>0</v>
      </c>
      <c r="S2651" s="8"/>
      <c r="U2651" s="195" t="s">
        <v>124</v>
      </c>
      <c r="V2651" s="195">
        <f t="shared" ref="V2651" si="7769">G2651</f>
        <v>0</v>
      </c>
      <c r="W2651" s="195">
        <f t="shared" ref="W2651" si="7770">G2652</f>
        <v>0</v>
      </c>
      <c r="X2651" s="195">
        <f t="shared" ref="X2651" si="7771">G2653</f>
        <v>0</v>
      </c>
      <c r="Y2651" s="195">
        <f t="shared" ref="Y2651" si="7772">G2654</f>
        <v>0</v>
      </c>
    </row>
    <row r="2652" spans="1:25" x14ac:dyDescent="0.25">
      <c r="A2652" s="533"/>
      <c r="B2652" s="534"/>
      <c r="C2652" s="4"/>
      <c r="D2652" s="209"/>
      <c r="E2652" s="197"/>
      <c r="F2652" s="210"/>
      <c r="G2652" s="34">
        <f t="shared" si="7765"/>
        <v>0</v>
      </c>
      <c r="H2652" s="35">
        <f t="shared" si="7766"/>
        <v>0</v>
      </c>
      <c r="I2652" s="8"/>
      <c r="J2652" s="2"/>
      <c r="K2652" s="533"/>
      <c r="L2652" s="534"/>
      <c r="M2652" s="4"/>
      <c r="N2652" s="210"/>
      <c r="O2652" s="197"/>
      <c r="P2652" s="210"/>
      <c r="Q2652" s="34">
        <f t="shared" ref="Q2652:Q2654" si="7773">SUM(N2652:O2652)</f>
        <v>0</v>
      </c>
      <c r="R2652" s="35">
        <f t="shared" si="7768"/>
        <v>0</v>
      </c>
      <c r="S2652" s="8"/>
      <c r="U2652" s="195" t="s">
        <v>125</v>
      </c>
      <c r="V2652" s="195">
        <f t="shared" ref="V2652" si="7774">G2656</f>
        <v>0</v>
      </c>
      <c r="W2652" s="195">
        <f t="shared" ref="W2652" si="7775">G2657</f>
        <v>0</v>
      </c>
      <c r="X2652" s="195">
        <f t="shared" ref="X2652" si="7776">G2658</f>
        <v>0</v>
      </c>
      <c r="Y2652" s="195">
        <f t="shared" ref="Y2652" si="7777">G2659</f>
        <v>0</v>
      </c>
    </row>
    <row r="2653" spans="1:25" ht="15.75" thickBot="1" x14ac:dyDescent="0.3">
      <c r="A2653" s="517"/>
      <c r="B2653" s="518"/>
      <c r="C2653" s="4"/>
      <c r="D2653" s="209"/>
      <c r="E2653" s="197"/>
      <c r="F2653" s="210"/>
      <c r="G2653" s="34">
        <f t="shared" si="7765"/>
        <v>0</v>
      </c>
      <c r="H2653" s="35">
        <f t="shared" si="7766"/>
        <v>0</v>
      </c>
      <c r="I2653" s="13">
        <f t="shared" ref="I2653" si="7778">H2655*1000+G2655</f>
        <v>0</v>
      </c>
      <c r="J2653" s="2"/>
      <c r="K2653" s="517"/>
      <c r="L2653" s="518"/>
      <c r="M2653" s="4"/>
      <c r="N2653" s="210"/>
      <c r="O2653" s="197"/>
      <c r="P2653" s="210"/>
      <c r="Q2653" s="34">
        <f t="shared" si="7773"/>
        <v>0</v>
      </c>
      <c r="R2653" s="35">
        <f t="shared" si="7768"/>
        <v>0</v>
      </c>
      <c r="S2653" s="13">
        <f t="shared" ref="S2653" si="7779">R2655*1000+Q2655</f>
        <v>0</v>
      </c>
      <c r="T2653" s="191"/>
      <c r="U2653" s="195" t="s">
        <v>126</v>
      </c>
      <c r="V2653" s="195">
        <f t="shared" ref="V2653" si="7780">Q2651</f>
        <v>0</v>
      </c>
      <c r="W2653" s="195">
        <f t="shared" ref="W2653" si="7781">Q2652</f>
        <v>0</v>
      </c>
      <c r="X2653" s="195">
        <f t="shared" ref="X2653" si="7782">Q2653</f>
        <v>0</v>
      </c>
      <c r="Y2653" s="195">
        <f t="shared" ref="Y2653" si="7783">Q2654</f>
        <v>0</v>
      </c>
    </row>
    <row r="2654" spans="1:25" x14ac:dyDescent="0.25">
      <c r="A2654" s="519"/>
      <c r="B2654" s="520"/>
      <c r="C2654" s="5"/>
      <c r="D2654" s="211"/>
      <c r="E2654" s="197"/>
      <c r="F2654" s="199"/>
      <c r="G2654" s="36">
        <f t="shared" si="7765"/>
        <v>0</v>
      </c>
      <c r="H2654" s="35">
        <f t="shared" si="7766"/>
        <v>0</v>
      </c>
      <c r="I2654" s="521">
        <f t="shared" ref="I2654" si="7784">IF(AND(I2653=S2653,I2653&gt;0.1),1,IF(I2653&gt;S2653,2,0))</f>
        <v>0</v>
      </c>
      <c r="J2654" s="2"/>
      <c r="K2654" s="519"/>
      <c r="L2654" s="520"/>
      <c r="M2654" s="5"/>
      <c r="N2654" s="211"/>
      <c r="O2654" s="212"/>
      <c r="P2654" s="199"/>
      <c r="Q2654" s="34">
        <f t="shared" si="7773"/>
        <v>0</v>
      </c>
      <c r="R2654" s="39">
        <f t="shared" si="7768"/>
        <v>0</v>
      </c>
      <c r="S2654" s="521">
        <f t="shared" ref="S2654" si="7785">IF(AND(S2653=I2653,S2653&gt;0.1),1,IF(S2653&gt;I2653,2,0))</f>
        <v>0</v>
      </c>
      <c r="T2654" s="191"/>
      <c r="U2654" s="195" t="s">
        <v>127</v>
      </c>
      <c r="V2654" s="195">
        <f t="shared" ref="V2654" si="7786">Q2656</f>
        <v>0</v>
      </c>
      <c r="W2654" s="195">
        <f t="shared" ref="W2654" si="7787">Q2657</f>
        <v>0</v>
      </c>
      <c r="X2654" s="195">
        <f t="shared" ref="X2654" si="7788">Q2658</f>
        <v>0</v>
      </c>
      <c r="Y2654" s="195">
        <f t="shared" ref="Y2654" si="7789">Q2659</f>
        <v>0</v>
      </c>
    </row>
    <row r="2655" spans="1:25" ht="16.5" thickBot="1" x14ac:dyDescent="0.3">
      <c r="A2655" s="529">
        <v>1</v>
      </c>
      <c r="B2655" s="530"/>
      <c r="C2655" s="26" t="s">
        <v>12</v>
      </c>
      <c r="D2655" s="122">
        <f t="shared" ref="D2655" si="7790">D2651+D2652+D2653+D2654</f>
        <v>0</v>
      </c>
      <c r="E2655" s="28">
        <f t="shared" ref="E2655:H2655" si="7791">SUM(E2651:E2654)</f>
        <v>0</v>
      </c>
      <c r="F2655" s="28">
        <f t="shared" si="7791"/>
        <v>0</v>
      </c>
      <c r="G2655" s="29">
        <f t="shared" si="7791"/>
        <v>0</v>
      </c>
      <c r="H2655" s="30">
        <f t="shared" si="7791"/>
        <v>0</v>
      </c>
      <c r="I2655" s="522">
        <f t="shared" ref="I2655" si="7792">IF(AND(G2655=N2655,G2655&gt;1),1,IF(G2655&gt;N2655,2,0))</f>
        <v>0</v>
      </c>
      <c r="J2655" s="2"/>
      <c r="K2655" s="529">
        <v>1</v>
      </c>
      <c r="L2655" s="530"/>
      <c r="M2655" s="26" t="s">
        <v>12</v>
      </c>
      <c r="N2655" s="31">
        <f t="shared" ref="N2655" si="7793">SUM(N2651:N2654)</f>
        <v>0</v>
      </c>
      <c r="O2655" s="31">
        <f t="shared" ref="O2655:R2655" si="7794">SUM(O2651:O2654)</f>
        <v>0</v>
      </c>
      <c r="P2655" s="31">
        <f t="shared" si="7794"/>
        <v>0</v>
      </c>
      <c r="Q2655" s="31">
        <f t="shared" si="7794"/>
        <v>0</v>
      </c>
      <c r="R2655" s="30">
        <f t="shared" si="7794"/>
        <v>0</v>
      </c>
      <c r="S2655" s="522">
        <f t="shared" ref="S2655" si="7795">IF(AND(Q2655=J2655,Q2655&gt;1),1,IF(Q2655&gt;J2655,2,0))</f>
        <v>0</v>
      </c>
      <c r="T2655" s="191"/>
    </row>
    <row r="2656" spans="1:25" x14ac:dyDescent="0.25">
      <c r="A2656" s="531"/>
      <c r="B2656" s="532"/>
      <c r="C2656" s="3"/>
      <c r="D2656" s="207"/>
      <c r="E2656" s="208"/>
      <c r="F2656" s="194"/>
      <c r="G2656" s="37">
        <f t="shared" ref="G2656" si="7796">SUM(D2656:E2656)</f>
        <v>0</v>
      </c>
      <c r="H2656" s="33">
        <f t="shared" ref="H2656:H2659" si="7797">IF(AND(G2656=Q2656,G2656&gt;1),0.5,IF(G2656&gt;Q2656,1,0))</f>
        <v>0</v>
      </c>
      <c r="I2656" s="8"/>
      <c r="J2656" s="2"/>
      <c r="K2656" s="531"/>
      <c r="L2656" s="532"/>
      <c r="M2656" s="3"/>
      <c r="N2656" s="207"/>
      <c r="O2656" s="208"/>
      <c r="P2656" s="194"/>
      <c r="Q2656" s="32">
        <f t="shared" ref="Q2656:Q2659" si="7798">N2656+O2656</f>
        <v>0</v>
      </c>
      <c r="R2656" s="33">
        <f t="shared" ref="R2656:R2659" si="7799">IF(AND(Q2656=G2656,Q2656&gt;1),0.5,IF(Q2656&gt;G2656,1,0))</f>
        <v>0</v>
      </c>
      <c r="S2656" s="8"/>
      <c r="T2656" s="191"/>
      <c r="U2656" s="200" t="s">
        <v>92</v>
      </c>
      <c r="V2656" s="201" t="s">
        <v>93</v>
      </c>
      <c r="W2656" s="200" t="s">
        <v>93</v>
      </c>
      <c r="X2656" s="201" t="s">
        <v>92</v>
      </c>
    </row>
    <row r="2657" spans="1:24" x14ac:dyDescent="0.25">
      <c r="A2657" s="533"/>
      <c r="B2657" s="534"/>
      <c r="C2657" s="4"/>
      <c r="D2657" s="210"/>
      <c r="E2657" s="197"/>
      <c r="F2657" s="210"/>
      <c r="G2657" s="34">
        <f t="shared" ref="G2657:G2659" si="7800">SUM(D2657:E2657)</f>
        <v>0</v>
      </c>
      <c r="H2657" s="35">
        <f t="shared" si="7797"/>
        <v>0</v>
      </c>
      <c r="I2657" s="8"/>
      <c r="J2657" s="2"/>
      <c r="K2657" s="533"/>
      <c r="L2657" s="534"/>
      <c r="M2657" s="4"/>
      <c r="N2657" s="210"/>
      <c r="O2657" s="197"/>
      <c r="P2657" s="210"/>
      <c r="Q2657" s="34">
        <f t="shared" si="7798"/>
        <v>0</v>
      </c>
      <c r="R2657" s="35">
        <f t="shared" si="7799"/>
        <v>0</v>
      </c>
      <c r="S2657" s="8"/>
      <c r="T2657" s="191"/>
      <c r="U2657" s="202">
        <f t="shared" ref="U2657" si="7801">I2662</f>
        <v>0</v>
      </c>
      <c r="V2657" s="203">
        <f t="shared" ref="V2657" si="7802">S2662</f>
        <v>0</v>
      </c>
      <c r="W2657" s="202">
        <f t="shared" ref="W2657" si="7803">S2662</f>
        <v>0</v>
      </c>
      <c r="X2657" s="203">
        <f t="shared" ref="X2657" si="7804">I2662</f>
        <v>0</v>
      </c>
    </row>
    <row r="2658" spans="1:24" ht="15.75" thickBot="1" x14ac:dyDescent="0.3">
      <c r="A2658" s="517"/>
      <c r="B2658" s="518"/>
      <c r="C2658" s="4"/>
      <c r="D2658" s="210"/>
      <c r="E2658" s="197"/>
      <c r="F2658" s="210"/>
      <c r="G2658" s="34">
        <f t="shared" si="7800"/>
        <v>0</v>
      </c>
      <c r="H2658" s="35">
        <f t="shared" si="7797"/>
        <v>0</v>
      </c>
      <c r="I2658" s="13">
        <f t="shared" ref="I2658" si="7805">H2660*1000+G2660</f>
        <v>0</v>
      </c>
      <c r="J2658" s="2"/>
      <c r="K2658" s="517"/>
      <c r="L2658" s="518"/>
      <c r="M2658" s="4"/>
      <c r="N2658" s="210"/>
      <c r="O2658" s="197"/>
      <c r="P2658" s="210"/>
      <c r="Q2658" s="34">
        <f t="shared" si="7798"/>
        <v>0</v>
      </c>
      <c r="R2658" s="35">
        <f t="shared" si="7799"/>
        <v>0</v>
      </c>
      <c r="S2658" s="13">
        <f t="shared" ref="S2658" si="7806">R2660*1000+Q2660</f>
        <v>0</v>
      </c>
      <c r="T2658" s="191"/>
      <c r="U2658" s="202">
        <f t="shared" ref="U2658" si="7807">H2662</f>
        <v>0</v>
      </c>
      <c r="V2658" s="203">
        <f t="shared" ref="V2658" si="7808">R2662</f>
        <v>0</v>
      </c>
      <c r="W2658" s="202">
        <f t="shared" ref="W2658" si="7809">R2662</f>
        <v>0</v>
      </c>
      <c r="X2658" s="203">
        <f t="shared" ref="X2658" si="7810">H2662</f>
        <v>0</v>
      </c>
    </row>
    <row r="2659" spans="1:24" x14ac:dyDescent="0.25">
      <c r="A2659" s="519"/>
      <c r="B2659" s="520"/>
      <c r="C2659" s="5"/>
      <c r="D2659" s="211"/>
      <c r="E2659" s="212"/>
      <c r="F2659" s="199"/>
      <c r="G2659" s="38">
        <f t="shared" si="7800"/>
        <v>0</v>
      </c>
      <c r="H2659" s="35">
        <f t="shared" si="7797"/>
        <v>0</v>
      </c>
      <c r="I2659" s="521">
        <f t="shared" ref="I2659" si="7811">IF(AND(I2658=S2658,I2658&gt;0.1),1,IF(I2658&gt;S2658,2,0))</f>
        <v>0</v>
      </c>
      <c r="J2659" s="2"/>
      <c r="K2659" s="519"/>
      <c r="L2659" s="520"/>
      <c r="M2659" s="5"/>
      <c r="N2659" s="211"/>
      <c r="O2659" s="212"/>
      <c r="P2659" s="199"/>
      <c r="Q2659" s="34">
        <f t="shared" si="7798"/>
        <v>0</v>
      </c>
      <c r="R2659" s="39">
        <f t="shared" si="7799"/>
        <v>0</v>
      </c>
      <c r="S2659" s="521">
        <f t="shared" ref="S2659" si="7812">IF(AND(S2658=I2658,S2658&gt;0.1),1,IF(S2658&gt;I2658,2,0))</f>
        <v>0</v>
      </c>
      <c r="T2659" s="191"/>
      <c r="U2659" s="204">
        <f t="shared" ref="U2659" si="7813">G2662</f>
        <v>0</v>
      </c>
      <c r="V2659" s="205">
        <f t="shared" ref="V2659" si="7814">Q2662</f>
        <v>0</v>
      </c>
      <c r="W2659" s="204">
        <f t="shared" ref="W2659" si="7815">Q2662</f>
        <v>0</v>
      </c>
      <c r="X2659" s="205">
        <f t="shared" ref="X2659" si="7816">G2662</f>
        <v>0</v>
      </c>
    </row>
    <row r="2660" spans="1:24" ht="16.5" thickBot="1" x14ac:dyDescent="0.3">
      <c r="A2660" s="529">
        <v>2</v>
      </c>
      <c r="B2660" s="530"/>
      <c r="C2660" s="26" t="s">
        <v>12</v>
      </c>
      <c r="D2660" s="31">
        <f t="shared" ref="D2660" si="7817">SUM(D2656:D2659)</f>
        <v>0</v>
      </c>
      <c r="E2660" s="31">
        <f t="shared" ref="E2660:H2660" si="7818">SUM(E2656:E2659)</f>
        <v>0</v>
      </c>
      <c r="F2660" s="31">
        <f t="shared" si="7818"/>
        <v>0</v>
      </c>
      <c r="G2660" s="31">
        <f t="shared" si="7818"/>
        <v>0</v>
      </c>
      <c r="H2660" s="30">
        <f t="shared" si="7818"/>
        <v>0</v>
      </c>
      <c r="I2660" s="522">
        <f t="shared" ref="I2660" si="7819">IF(AND(G2660=N2660,G2660&gt;1),1,IF(G2660&gt;N2660,2,0))</f>
        <v>0</v>
      </c>
      <c r="J2660" s="2"/>
      <c r="K2660" s="529">
        <v>2</v>
      </c>
      <c r="L2660" s="530"/>
      <c r="M2660" s="26" t="s">
        <v>12</v>
      </c>
      <c r="N2660" s="31">
        <f t="shared" ref="N2660" si="7820">SUM(N2656:N2659)</f>
        <v>0</v>
      </c>
      <c r="O2660" s="31">
        <f t="shared" ref="O2660:R2660" si="7821">SUM(O2656:O2659)</f>
        <v>0</v>
      </c>
      <c r="P2660" s="31">
        <f t="shared" si="7821"/>
        <v>0</v>
      </c>
      <c r="Q2660" s="40">
        <f t="shared" si="7821"/>
        <v>0</v>
      </c>
      <c r="R2660" s="30">
        <f t="shared" si="7821"/>
        <v>0</v>
      </c>
      <c r="S2660" s="522">
        <f t="shared" ref="S2660" si="7822">IF(AND(Q2660=X2660,Q2660&gt;1),1,IF(Q2660&gt;X2660,2,0))</f>
        <v>0</v>
      </c>
      <c r="T2660" s="191"/>
    </row>
    <row r="2661" spans="1:24" ht="15.75" thickBot="1" x14ac:dyDescent="0.3">
      <c r="A2661" s="7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191"/>
    </row>
    <row r="2662" spans="1:24" ht="21" thickBot="1" x14ac:dyDescent="0.3">
      <c r="A2662" s="17"/>
      <c r="B2662" s="18"/>
      <c r="C2662" s="19" t="s">
        <v>15</v>
      </c>
      <c r="D2662" s="20">
        <f t="shared" ref="D2662:H2662" si="7823">D2655+D2660</f>
        <v>0</v>
      </c>
      <c r="E2662" s="21">
        <f t="shared" si="7823"/>
        <v>0</v>
      </c>
      <c r="F2662" s="21">
        <f t="shared" si="7823"/>
        <v>0</v>
      </c>
      <c r="G2662" s="22">
        <f t="shared" si="7823"/>
        <v>0</v>
      </c>
      <c r="H2662" s="22">
        <f t="shared" si="7823"/>
        <v>0</v>
      </c>
      <c r="I2662" s="23">
        <f t="shared" ref="I2662" si="7824">I2654+I2659+J2662</f>
        <v>0</v>
      </c>
      <c r="J2662" s="206">
        <f t="shared" ref="J2662" si="7825">IF(AND(G2662=Q2662,G2662&gt;0.1),1,IF(G2662&gt;Q2662,2,0))</f>
        <v>0</v>
      </c>
      <c r="K2662" s="17"/>
      <c r="L2662" s="18"/>
      <c r="M2662" s="24" t="s">
        <v>15</v>
      </c>
      <c r="N2662" s="20">
        <f t="shared" ref="N2662:R2662" si="7826">N2655+N2660</f>
        <v>0</v>
      </c>
      <c r="O2662" s="21">
        <f t="shared" si="7826"/>
        <v>0</v>
      </c>
      <c r="P2662" s="21">
        <f t="shared" si="7826"/>
        <v>0</v>
      </c>
      <c r="Q2662" s="22">
        <f t="shared" si="7826"/>
        <v>0</v>
      </c>
      <c r="R2662" s="22">
        <f t="shared" si="7826"/>
        <v>0</v>
      </c>
      <c r="S2662" s="25">
        <f t="shared" ref="S2662" si="7827">S2654+S2659+T2662</f>
        <v>0</v>
      </c>
      <c r="T2662" s="206">
        <f t="shared" ref="T2662" si="7828">IF(AND(Q2662=G2662,Q2662&gt;0.1),1,IF(Q2662&gt;G2662,2,0))</f>
        <v>0</v>
      </c>
    </row>
    <row r="2663" spans="1:24" ht="15.75" thickBot="1" x14ac:dyDescent="0.3">
      <c r="A2663" s="7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191"/>
    </row>
    <row r="2664" spans="1:24" ht="21" thickBot="1" x14ac:dyDescent="0.3">
      <c r="A2664" s="109" t="s">
        <v>19</v>
      </c>
      <c r="B2664" s="9" t="s">
        <v>16</v>
      </c>
      <c r="C2664" s="515"/>
      <c r="D2664" s="515"/>
      <c r="E2664" s="515"/>
      <c r="F2664" s="10"/>
      <c r="G2664" s="516" t="s">
        <v>17</v>
      </c>
      <c r="H2664" s="516"/>
      <c r="I2664" s="23">
        <f t="shared" ref="I2664" si="7829">IF(AND(I2662=S2662,I2662&gt;0.1),1,IF(I2662&gt;S2662,2,0))</f>
        <v>0</v>
      </c>
      <c r="J2664" s="12"/>
      <c r="K2664" s="14" t="s">
        <v>19</v>
      </c>
      <c r="L2664" s="9" t="s">
        <v>20</v>
      </c>
      <c r="M2664" s="515"/>
      <c r="N2664" s="515"/>
      <c r="O2664" s="515"/>
      <c r="P2664" s="10"/>
      <c r="Q2664" s="516" t="s">
        <v>17</v>
      </c>
      <c r="R2664" s="516"/>
      <c r="S2664" s="23">
        <f t="shared" ref="S2664" si="7830">IF(AND(S2662=I2662,S2662&gt;0.1),1,IF(S2662&gt;I2662,2,0))</f>
        <v>0</v>
      </c>
      <c r="T2664" s="191"/>
    </row>
    <row r="2666" spans="1:24" ht="15.75" thickBot="1" x14ac:dyDescent="0.3"/>
    <row r="2667" spans="1:24" ht="23.25" x14ac:dyDescent="0.35">
      <c r="A2667" s="6"/>
      <c r="B2667" s="523" t="s">
        <v>171</v>
      </c>
      <c r="C2667" s="523"/>
      <c r="D2667" s="524" t="s">
        <v>0</v>
      </c>
      <c r="E2667" s="524"/>
      <c r="F2667" s="524"/>
      <c r="G2667" s="524"/>
      <c r="H2667" s="524"/>
      <c r="I2667" s="524"/>
      <c r="J2667" s="94" t="s">
        <v>172</v>
      </c>
      <c r="K2667" s="190" t="s">
        <v>1</v>
      </c>
      <c r="L2667" s="525" t="s">
        <v>21</v>
      </c>
      <c r="M2667" s="525"/>
      <c r="N2667" s="525"/>
      <c r="O2667" s="526" t="s">
        <v>2</v>
      </c>
      <c r="P2667" s="526"/>
      <c r="Q2667" s="527"/>
      <c r="R2667" s="528"/>
      <c r="S2667" s="528"/>
      <c r="T2667" s="191"/>
    </row>
    <row r="2668" spans="1:24" ht="24" thickBot="1" x14ac:dyDescent="0.3">
      <c r="A2668" s="7"/>
      <c r="B2668" s="16"/>
      <c r="C2668" s="16"/>
      <c r="D2668" s="15"/>
      <c r="E2668" s="15"/>
      <c r="F2668" s="15"/>
      <c r="G2668" s="15"/>
      <c r="H2668" s="15"/>
      <c r="I2668" s="15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191"/>
    </row>
    <row r="2669" spans="1:24" ht="18.75" thickBot="1" x14ac:dyDescent="0.3">
      <c r="A2669" s="1" t="s">
        <v>3</v>
      </c>
      <c r="B2669" s="535"/>
      <c r="C2669" s="535"/>
      <c r="D2669" s="535"/>
      <c r="E2669" s="535"/>
      <c r="F2669" s="535"/>
      <c r="G2669" s="535"/>
      <c r="H2669" s="535"/>
      <c r="I2669" s="536"/>
      <c r="J2669" s="537">
        <f t="shared" ref="J2669" si="7831">G2685-Q2685</f>
        <v>0</v>
      </c>
      <c r="K2669" s="11" t="s">
        <v>4</v>
      </c>
      <c r="L2669" s="535"/>
      <c r="M2669" s="535"/>
      <c r="N2669" s="535"/>
      <c r="O2669" s="535"/>
      <c r="P2669" s="535"/>
      <c r="Q2669" s="535"/>
      <c r="R2669" s="535"/>
      <c r="S2669" s="536"/>
      <c r="T2669" s="191"/>
    </row>
    <row r="2670" spans="1:24" ht="15.75" thickBot="1" x14ac:dyDescent="0.3">
      <c r="A2670" s="7"/>
      <c r="B2670" s="2"/>
      <c r="C2670" s="2"/>
      <c r="D2670" s="2"/>
      <c r="E2670" s="2"/>
      <c r="F2670" s="2"/>
      <c r="G2670" s="2"/>
      <c r="H2670" s="2"/>
      <c r="I2670" s="2"/>
      <c r="J2670" s="538"/>
      <c r="K2670" s="2"/>
      <c r="L2670" s="2"/>
      <c r="M2670" s="2"/>
      <c r="N2670" s="2"/>
      <c r="O2670" s="2"/>
      <c r="P2670" s="2"/>
      <c r="Q2670" s="2"/>
      <c r="R2670" s="2"/>
      <c r="S2670" s="2"/>
      <c r="T2670" s="191"/>
    </row>
    <row r="2671" spans="1:24" x14ac:dyDescent="0.25">
      <c r="A2671" s="540" t="s">
        <v>5</v>
      </c>
      <c r="B2671" s="541"/>
      <c r="C2671" s="542" t="s">
        <v>6</v>
      </c>
      <c r="D2671" s="544" t="s">
        <v>7</v>
      </c>
      <c r="E2671" s="545"/>
      <c r="F2671" s="545"/>
      <c r="G2671" s="546"/>
      <c r="H2671" s="544" t="s">
        <v>8</v>
      </c>
      <c r="I2671" s="546"/>
      <c r="J2671" s="538"/>
      <c r="K2671" s="540" t="s">
        <v>5</v>
      </c>
      <c r="L2671" s="541"/>
      <c r="M2671" s="542" t="s">
        <v>6</v>
      </c>
      <c r="N2671" s="544" t="s">
        <v>7</v>
      </c>
      <c r="O2671" s="545"/>
      <c r="P2671" s="545"/>
      <c r="Q2671" s="546"/>
      <c r="R2671" s="544" t="s">
        <v>8</v>
      </c>
      <c r="S2671" s="546"/>
      <c r="T2671" s="191"/>
    </row>
    <row r="2672" spans="1:24" ht="15.75" thickBot="1" x14ac:dyDescent="0.3">
      <c r="A2672" s="547"/>
      <c r="B2672" s="548"/>
      <c r="C2672" s="543"/>
      <c r="D2672" s="110" t="s">
        <v>9</v>
      </c>
      <c r="E2672" s="111" t="s">
        <v>10</v>
      </c>
      <c r="F2672" s="111" t="s">
        <v>11</v>
      </c>
      <c r="G2672" s="112" t="s">
        <v>12</v>
      </c>
      <c r="H2672" s="113" t="s">
        <v>13</v>
      </c>
      <c r="I2672" s="114" t="s">
        <v>14</v>
      </c>
      <c r="J2672" s="539"/>
      <c r="K2672" s="547"/>
      <c r="L2672" s="548"/>
      <c r="M2672" s="543"/>
      <c r="N2672" s="110" t="s">
        <v>9</v>
      </c>
      <c r="O2672" s="111" t="s">
        <v>10</v>
      </c>
      <c r="P2672" s="111" t="s">
        <v>11</v>
      </c>
      <c r="Q2672" s="112" t="s">
        <v>12</v>
      </c>
      <c r="R2672" s="113" t="s">
        <v>13</v>
      </c>
      <c r="S2672" s="114" t="s">
        <v>14</v>
      </c>
      <c r="T2672" s="191"/>
    </row>
    <row r="2673" spans="1:25" ht="15.75" thickBot="1" x14ac:dyDescent="0.3">
      <c r="A2673" s="7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191"/>
    </row>
    <row r="2674" spans="1:25" x14ac:dyDescent="0.25">
      <c r="A2674" s="531"/>
      <c r="B2674" s="532"/>
      <c r="C2674" s="3"/>
      <c r="D2674" s="193"/>
      <c r="E2674" s="194"/>
      <c r="F2674" s="194"/>
      <c r="G2674" s="32">
        <f t="shared" ref="G2674:G2677" si="7832">D2674+E2674</f>
        <v>0</v>
      </c>
      <c r="H2674" s="33">
        <f t="shared" ref="H2674:H2677" si="7833">IF(AND(G2674=Q2674,G2674&gt;1),0.5,IF(G2674&gt;Q2674,1,0))</f>
        <v>0</v>
      </c>
      <c r="I2674" s="8"/>
      <c r="J2674" s="2"/>
      <c r="K2674" s="531"/>
      <c r="L2674" s="532"/>
      <c r="M2674" s="3"/>
      <c r="N2674" s="193"/>
      <c r="O2674" s="194"/>
      <c r="P2674" s="194"/>
      <c r="Q2674" s="32">
        <f t="shared" ref="Q2674" si="7834">SUM(N2674:O2674)</f>
        <v>0</v>
      </c>
      <c r="R2674" s="33">
        <f t="shared" ref="R2674:R2677" si="7835">IF(AND(Q2674=G2674,Q2674&gt;1),0.5,IF(Q2674&gt;G2674,1,0))</f>
        <v>0</v>
      </c>
      <c r="S2674" s="8"/>
      <c r="U2674" s="195" t="s">
        <v>124</v>
      </c>
      <c r="V2674" s="195">
        <f t="shared" ref="V2674" si="7836">G2674</f>
        <v>0</v>
      </c>
      <c r="W2674" s="195">
        <f t="shared" ref="W2674" si="7837">G2675</f>
        <v>0</v>
      </c>
      <c r="X2674" s="195">
        <f t="shared" ref="X2674" si="7838">G2676</f>
        <v>0</v>
      </c>
      <c r="Y2674" s="195">
        <f t="shared" ref="Y2674" si="7839">G2677</f>
        <v>0</v>
      </c>
    </row>
    <row r="2675" spans="1:25" x14ac:dyDescent="0.25">
      <c r="A2675" s="533"/>
      <c r="B2675" s="534"/>
      <c r="C2675" s="4"/>
      <c r="D2675" s="196"/>
      <c r="E2675" s="197"/>
      <c r="F2675" s="197"/>
      <c r="G2675" s="34">
        <f t="shared" si="7832"/>
        <v>0</v>
      </c>
      <c r="H2675" s="35">
        <f t="shared" si="7833"/>
        <v>0</v>
      </c>
      <c r="I2675" s="8"/>
      <c r="J2675" s="2"/>
      <c r="K2675" s="533"/>
      <c r="L2675" s="534"/>
      <c r="M2675" s="4"/>
      <c r="N2675" s="196"/>
      <c r="O2675" s="197"/>
      <c r="P2675" s="197"/>
      <c r="Q2675" s="34">
        <f t="shared" ref="Q2675:Q2677" si="7840">SUM(N2675:O2675)</f>
        <v>0</v>
      </c>
      <c r="R2675" s="35">
        <f t="shared" si="7835"/>
        <v>0</v>
      </c>
      <c r="S2675" s="8"/>
      <c r="U2675" s="195" t="s">
        <v>125</v>
      </c>
      <c r="V2675" s="195">
        <f t="shared" ref="V2675" si="7841">G2679</f>
        <v>0</v>
      </c>
      <c r="W2675" s="195">
        <f t="shared" ref="W2675" si="7842">G2680</f>
        <v>0</v>
      </c>
      <c r="X2675" s="195">
        <f t="shared" ref="X2675" si="7843">G2681</f>
        <v>0</v>
      </c>
      <c r="Y2675" s="195">
        <f t="shared" ref="Y2675" si="7844">G2682</f>
        <v>0</v>
      </c>
    </row>
    <row r="2676" spans="1:25" ht="15.75" thickBot="1" x14ac:dyDescent="0.3">
      <c r="A2676" s="517"/>
      <c r="B2676" s="518"/>
      <c r="C2676" s="4"/>
      <c r="D2676" s="196"/>
      <c r="E2676" s="197"/>
      <c r="F2676" s="197"/>
      <c r="G2676" s="34">
        <f t="shared" si="7832"/>
        <v>0</v>
      </c>
      <c r="H2676" s="35">
        <f t="shared" si="7833"/>
        <v>0</v>
      </c>
      <c r="I2676" s="13">
        <f t="shared" ref="I2676" si="7845">H2678*1000+G2678</f>
        <v>0</v>
      </c>
      <c r="J2676" s="2"/>
      <c r="K2676" s="517"/>
      <c r="L2676" s="518"/>
      <c r="M2676" s="4"/>
      <c r="N2676" s="196"/>
      <c r="O2676" s="197"/>
      <c r="P2676" s="197"/>
      <c r="Q2676" s="34">
        <f t="shared" si="7840"/>
        <v>0</v>
      </c>
      <c r="R2676" s="35">
        <f t="shared" si="7835"/>
        <v>0</v>
      </c>
      <c r="S2676" s="13">
        <f t="shared" ref="S2676" si="7846">R2678*1000+Q2678</f>
        <v>0</v>
      </c>
      <c r="T2676" s="191"/>
      <c r="U2676" s="195" t="s">
        <v>126</v>
      </c>
      <c r="V2676" s="195">
        <f t="shared" ref="V2676" si="7847">Q2674</f>
        <v>0</v>
      </c>
      <c r="W2676" s="195">
        <f t="shared" ref="W2676" si="7848">Q2675</f>
        <v>0</v>
      </c>
      <c r="X2676" s="195">
        <f t="shared" ref="X2676" si="7849">Q2676</f>
        <v>0</v>
      </c>
      <c r="Y2676" s="195">
        <f t="shared" ref="Y2676" si="7850">Q2677</f>
        <v>0</v>
      </c>
    </row>
    <row r="2677" spans="1:25" x14ac:dyDescent="0.25">
      <c r="A2677" s="519"/>
      <c r="B2677" s="520"/>
      <c r="C2677" s="5"/>
      <c r="D2677" s="198"/>
      <c r="E2677" s="199"/>
      <c r="F2677" s="199"/>
      <c r="G2677" s="36">
        <f t="shared" si="7832"/>
        <v>0</v>
      </c>
      <c r="H2677" s="35">
        <f t="shared" si="7833"/>
        <v>0</v>
      </c>
      <c r="I2677" s="521">
        <f t="shared" ref="I2677" si="7851">IF(AND(I2676=S2676,I2676&gt;0.1),1,IF(I2676&gt;S2676,2,0))</f>
        <v>0</v>
      </c>
      <c r="J2677" s="2"/>
      <c r="K2677" s="519"/>
      <c r="L2677" s="520"/>
      <c r="M2677" s="5"/>
      <c r="N2677" s="198"/>
      <c r="O2677" s="199"/>
      <c r="P2677" s="199"/>
      <c r="Q2677" s="34">
        <f t="shared" si="7840"/>
        <v>0</v>
      </c>
      <c r="R2677" s="39">
        <f t="shared" si="7835"/>
        <v>0</v>
      </c>
      <c r="S2677" s="521">
        <f t="shared" ref="S2677" si="7852">IF(AND(S2676=I2676,S2676&gt;0.1),1,IF(S2676&gt;I2676,2,0))</f>
        <v>0</v>
      </c>
      <c r="T2677" s="191"/>
      <c r="U2677" s="195" t="s">
        <v>127</v>
      </c>
      <c r="V2677" s="195">
        <f t="shared" ref="V2677" si="7853">Q2679</f>
        <v>0</v>
      </c>
      <c r="W2677" s="195">
        <f t="shared" ref="W2677" si="7854">Q2680</f>
        <v>0</v>
      </c>
      <c r="X2677" s="195">
        <f t="shared" ref="X2677" si="7855">Q2681</f>
        <v>0</v>
      </c>
      <c r="Y2677" s="195">
        <f t="shared" ref="Y2677" si="7856">Q2682</f>
        <v>0</v>
      </c>
    </row>
    <row r="2678" spans="1:25" ht="16.5" thickBot="1" x14ac:dyDescent="0.3">
      <c r="A2678" s="529">
        <v>121</v>
      </c>
      <c r="B2678" s="530"/>
      <c r="C2678" s="26" t="s">
        <v>12</v>
      </c>
      <c r="D2678" s="27">
        <f t="shared" ref="D2678" si="7857">D2674+D2675+D2676+D2677</f>
        <v>0</v>
      </c>
      <c r="E2678" s="28">
        <f t="shared" ref="E2678:H2678" si="7858">SUM(E2674:E2677)</f>
        <v>0</v>
      </c>
      <c r="F2678" s="28">
        <f t="shared" si="7858"/>
        <v>0</v>
      </c>
      <c r="G2678" s="29">
        <f t="shared" si="7858"/>
        <v>0</v>
      </c>
      <c r="H2678" s="30">
        <f t="shared" si="7858"/>
        <v>0</v>
      </c>
      <c r="I2678" s="522">
        <f t="shared" ref="I2678" si="7859">IF(AND(G2678=N2678,G2678&gt;1),1,IF(G2678&gt;N2678,2,0))</f>
        <v>0</v>
      </c>
      <c r="J2678" s="2"/>
      <c r="K2678" s="529">
        <v>121</v>
      </c>
      <c r="L2678" s="530"/>
      <c r="M2678" s="26" t="s">
        <v>12</v>
      </c>
      <c r="N2678" s="31">
        <f t="shared" ref="N2678" si="7860">SUM(N2674:N2677)</f>
        <v>0</v>
      </c>
      <c r="O2678" s="31">
        <f t="shared" ref="O2678:R2678" si="7861">SUM(O2674:O2677)</f>
        <v>0</v>
      </c>
      <c r="P2678" s="31">
        <f t="shared" si="7861"/>
        <v>0</v>
      </c>
      <c r="Q2678" s="31">
        <f t="shared" si="7861"/>
        <v>0</v>
      </c>
      <c r="R2678" s="30">
        <f t="shared" si="7861"/>
        <v>0</v>
      </c>
      <c r="S2678" s="522">
        <f t="shared" ref="S2678" si="7862">IF(AND(Q2678=J2678,Q2678&gt;1),1,IF(Q2678&gt;J2678,2,0))</f>
        <v>0</v>
      </c>
      <c r="T2678" s="191"/>
    </row>
    <row r="2679" spans="1:25" x14ac:dyDescent="0.25">
      <c r="A2679" s="531"/>
      <c r="B2679" s="532"/>
      <c r="C2679" s="3"/>
      <c r="D2679" s="193"/>
      <c r="E2679" s="194"/>
      <c r="F2679" s="194"/>
      <c r="G2679" s="37">
        <f t="shared" ref="G2679" si="7863">SUM(D2679:E2679)</f>
        <v>0</v>
      </c>
      <c r="H2679" s="33">
        <f t="shared" ref="H2679:H2682" si="7864">IF(AND(G2679=Q2679,G2679&gt;1),0.5,IF(G2679&gt;Q2679,1,0))</f>
        <v>0</v>
      </c>
      <c r="I2679" s="8"/>
      <c r="J2679" s="2"/>
      <c r="K2679" s="531"/>
      <c r="L2679" s="532"/>
      <c r="M2679" s="3"/>
      <c r="N2679" s="193"/>
      <c r="O2679" s="194"/>
      <c r="P2679" s="194"/>
      <c r="Q2679" s="32">
        <f t="shared" ref="Q2679:Q2682" si="7865">N2679+O2679</f>
        <v>0</v>
      </c>
      <c r="R2679" s="33">
        <f t="shared" ref="R2679:R2682" si="7866">IF(AND(Q2679=G2679,Q2679&gt;1),0.5,IF(Q2679&gt;G2679,1,0))</f>
        <v>0</v>
      </c>
      <c r="S2679" s="8"/>
      <c r="T2679" s="191"/>
      <c r="U2679" s="200" t="s">
        <v>92</v>
      </c>
      <c r="V2679" s="201" t="s">
        <v>93</v>
      </c>
      <c r="W2679" s="200" t="s">
        <v>93</v>
      </c>
      <c r="X2679" s="201" t="s">
        <v>92</v>
      </c>
    </row>
    <row r="2680" spans="1:25" x14ac:dyDescent="0.25">
      <c r="A2680" s="533"/>
      <c r="B2680" s="534"/>
      <c r="C2680" s="4"/>
      <c r="D2680" s="196"/>
      <c r="E2680" s="197"/>
      <c r="F2680" s="197"/>
      <c r="G2680" s="34">
        <f t="shared" ref="G2680:G2682" si="7867">SUM(D2680:E2680)</f>
        <v>0</v>
      </c>
      <c r="H2680" s="35">
        <f t="shared" si="7864"/>
        <v>0</v>
      </c>
      <c r="I2680" s="8"/>
      <c r="J2680" s="2"/>
      <c r="K2680" s="533"/>
      <c r="L2680" s="534"/>
      <c r="M2680" s="4"/>
      <c r="N2680" s="196"/>
      <c r="O2680" s="197"/>
      <c r="P2680" s="197"/>
      <c r="Q2680" s="34">
        <f t="shared" si="7865"/>
        <v>0</v>
      </c>
      <c r="R2680" s="35">
        <f t="shared" si="7866"/>
        <v>0</v>
      </c>
      <c r="S2680" s="8"/>
      <c r="T2680" s="191"/>
      <c r="U2680" s="202">
        <f t="shared" ref="U2680" si="7868">I2685</f>
        <v>0</v>
      </c>
      <c r="V2680" s="203">
        <f t="shared" ref="V2680" si="7869">S2685</f>
        <v>0</v>
      </c>
      <c r="W2680" s="202">
        <f t="shared" ref="W2680" si="7870">S2685</f>
        <v>0</v>
      </c>
      <c r="X2680" s="203">
        <f t="shared" ref="X2680" si="7871">I2685</f>
        <v>0</v>
      </c>
    </row>
    <row r="2681" spans="1:25" ht="15.75" thickBot="1" x14ac:dyDescent="0.3">
      <c r="A2681" s="517"/>
      <c r="B2681" s="518"/>
      <c r="C2681" s="4"/>
      <c r="D2681" s="196"/>
      <c r="E2681" s="197"/>
      <c r="F2681" s="197"/>
      <c r="G2681" s="34">
        <f t="shared" si="7867"/>
        <v>0</v>
      </c>
      <c r="H2681" s="35">
        <f t="shared" si="7864"/>
        <v>0</v>
      </c>
      <c r="I2681" s="13">
        <f t="shared" ref="I2681" si="7872">H2683*1000+G2683</f>
        <v>0</v>
      </c>
      <c r="J2681" s="2"/>
      <c r="K2681" s="517"/>
      <c r="L2681" s="518"/>
      <c r="M2681" s="4"/>
      <c r="N2681" s="196"/>
      <c r="O2681" s="197"/>
      <c r="P2681" s="197"/>
      <c r="Q2681" s="34">
        <f t="shared" si="7865"/>
        <v>0</v>
      </c>
      <c r="R2681" s="35">
        <f t="shared" si="7866"/>
        <v>0</v>
      </c>
      <c r="S2681" s="13">
        <f t="shared" ref="S2681" si="7873">R2683*1000+Q2683</f>
        <v>0</v>
      </c>
      <c r="T2681" s="191"/>
      <c r="U2681" s="202">
        <f t="shared" ref="U2681" si="7874">H2685</f>
        <v>0</v>
      </c>
      <c r="V2681" s="203">
        <f t="shared" ref="V2681" si="7875">R2685</f>
        <v>0</v>
      </c>
      <c r="W2681" s="202">
        <f t="shared" ref="W2681" si="7876">R2685</f>
        <v>0</v>
      </c>
      <c r="X2681" s="203">
        <f t="shared" ref="X2681" si="7877">H2685</f>
        <v>0</v>
      </c>
    </row>
    <row r="2682" spans="1:25" x14ac:dyDescent="0.25">
      <c r="A2682" s="519"/>
      <c r="B2682" s="520"/>
      <c r="C2682" s="5"/>
      <c r="D2682" s="198"/>
      <c r="E2682" s="199"/>
      <c r="F2682" s="199"/>
      <c r="G2682" s="38">
        <f t="shared" si="7867"/>
        <v>0</v>
      </c>
      <c r="H2682" s="35">
        <f t="shared" si="7864"/>
        <v>0</v>
      </c>
      <c r="I2682" s="521">
        <f t="shared" ref="I2682" si="7878">IF(AND(I2681=S2681,I2681&gt;0.1),1,IF(I2681&gt;S2681,2,0))</f>
        <v>0</v>
      </c>
      <c r="J2682" s="2"/>
      <c r="K2682" s="519"/>
      <c r="L2682" s="520"/>
      <c r="M2682" s="5"/>
      <c r="N2682" s="198"/>
      <c r="O2682" s="199"/>
      <c r="P2682" s="199"/>
      <c r="Q2682" s="34">
        <f t="shared" si="7865"/>
        <v>0</v>
      </c>
      <c r="R2682" s="39">
        <f t="shared" si="7866"/>
        <v>0</v>
      </c>
      <c r="S2682" s="521">
        <f t="shared" ref="S2682" si="7879">IF(AND(S2681=I2681,S2681&gt;0.1),1,IF(S2681&gt;I2681,2,0))</f>
        <v>0</v>
      </c>
      <c r="T2682" s="191"/>
      <c r="U2682" s="204">
        <f t="shared" ref="U2682" si="7880">G2685</f>
        <v>0</v>
      </c>
      <c r="V2682" s="205">
        <f t="shared" ref="V2682" si="7881">Q2685</f>
        <v>0</v>
      </c>
      <c r="W2682" s="204">
        <f t="shared" ref="W2682" si="7882">Q2685</f>
        <v>0</v>
      </c>
      <c r="X2682" s="205">
        <f t="shared" ref="X2682" si="7883">G2685</f>
        <v>0</v>
      </c>
    </row>
    <row r="2683" spans="1:25" ht="16.5" thickBot="1" x14ac:dyDescent="0.3">
      <c r="A2683" s="529">
        <v>122</v>
      </c>
      <c r="B2683" s="530"/>
      <c r="C2683" s="26" t="s">
        <v>12</v>
      </c>
      <c r="D2683" s="31">
        <f t="shared" ref="D2683" si="7884">SUM(D2679:D2682)</f>
        <v>0</v>
      </c>
      <c r="E2683" s="31">
        <f t="shared" ref="E2683:H2683" si="7885">SUM(E2679:E2682)</f>
        <v>0</v>
      </c>
      <c r="F2683" s="31">
        <f t="shared" si="7885"/>
        <v>0</v>
      </c>
      <c r="G2683" s="31">
        <f t="shared" si="7885"/>
        <v>0</v>
      </c>
      <c r="H2683" s="30">
        <f t="shared" si="7885"/>
        <v>0</v>
      </c>
      <c r="I2683" s="522">
        <f t="shared" ref="I2683" si="7886">IF(AND(G2683=N2683,G2683&gt;1),1,IF(G2683&gt;N2683,2,0))</f>
        <v>0</v>
      </c>
      <c r="J2683" s="2"/>
      <c r="K2683" s="529">
        <v>122</v>
      </c>
      <c r="L2683" s="530"/>
      <c r="M2683" s="26" t="s">
        <v>12</v>
      </c>
      <c r="N2683" s="31">
        <f t="shared" ref="N2683" si="7887">SUM(N2679:N2682)</f>
        <v>0</v>
      </c>
      <c r="O2683" s="31">
        <f t="shared" ref="O2683:R2683" si="7888">SUM(O2679:O2682)</f>
        <v>0</v>
      </c>
      <c r="P2683" s="31">
        <f t="shared" si="7888"/>
        <v>0</v>
      </c>
      <c r="Q2683" s="40">
        <f t="shared" si="7888"/>
        <v>0</v>
      </c>
      <c r="R2683" s="30">
        <f t="shared" si="7888"/>
        <v>0</v>
      </c>
      <c r="S2683" s="522">
        <f t="shared" ref="S2683" si="7889">IF(AND(Q2683=X2683,Q2683&gt;1),1,IF(Q2683&gt;X2683,2,0))</f>
        <v>0</v>
      </c>
      <c r="T2683" s="191"/>
    </row>
    <row r="2684" spans="1:25" ht="15.75" thickBot="1" x14ac:dyDescent="0.3">
      <c r="A2684" s="7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191"/>
    </row>
    <row r="2685" spans="1:25" ht="21" thickBot="1" x14ac:dyDescent="0.3">
      <c r="A2685" s="17"/>
      <c r="B2685" s="18"/>
      <c r="C2685" s="19" t="s">
        <v>15</v>
      </c>
      <c r="D2685" s="20">
        <f t="shared" ref="D2685:H2685" si="7890">D2678+D2683</f>
        <v>0</v>
      </c>
      <c r="E2685" s="21">
        <f t="shared" si="7890"/>
        <v>0</v>
      </c>
      <c r="F2685" s="21">
        <f t="shared" si="7890"/>
        <v>0</v>
      </c>
      <c r="G2685" s="22">
        <f t="shared" si="7890"/>
        <v>0</v>
      </c>
      <c r="H2685" s="22">
        <f t="shared" si="7890"/>
        <v>0</v>
      </c>
      <c r="I2685" s="23">
        <f t="shared" ref="I2685" si="7891">I2677+I2682+J2685</f>
        <v>0</v>
      </c>
      <c r="J2685" s="206">
        <f t="shared" ref="J2685" si="7892">IF(AND(G2685=Q2685,G2685&gt;0.1),1,IF(G2685&gt;Q2685,2,0))</f>
        <v>0</v>
      </c>
      <c r="K2685" s="17"/>
      <c r="L2685" s="18"/>
      <c r="M2685" s="24" t="s">
        <v>15</v>
      </c>
      <c r="N2685" s="20">
        <f t="shared" ref="N2685:R2685" si="7893">N2678+N2683</f>
        <v>0</v>
      </c>
      <c r="O2685" s="21">
        <f t="shared" si="7893"/>
        <v>0</v>
      </c>
      <c r="P2685" s="21">
        <f t="shared" si="7893"/>
        <v>0</v>
      </c>
      <c r="Q2685" s="22">
        <f t="shared" si="7893"/>
        <v>0</v>
      </c>
      <c r="R2685" s="22">
        <f t="shared" si="7893"/>
        <v>0</v>
      </c>
      <c r="S2685" s="25">
        <f t="shared" ref="S2685" si="7894">S2677+S2682+T2685</f>
        <v>0</v>
      </c>
      <c r="T2685" s="206">
        <f t="shared" ref="T2685" si="7895">IF(AND(Q2685=G2685,Q2685&gt;0.1),1,IF(Q2685&gt;G2685,2,0))</f>
        <v>0</v>
      </c>
    </row>
    <row r="2686" spans="1:25" ht="15.75" thickBot="1" x14ac:dyDescent="0.3">
      <c r="A2686" s="7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191"/>
    </row>
    <row r="2687" spans="1:25" ht="21" thickBot="1" x14ac:dyDescent="0.3">
      <c r="A2687" s="109" t="s">
        <v>19</v>
      </c>
      <c r="B2687" s="9" t="s">
        <v>16</v>
      </c>
      <c r="C2687" s="515"/>
      <c r="D2687" s="515"/>
      <c r="E2687" s="515"/>
      <c r="F2687" s="10"/>
      <c r="G2687" s="516" t="s">
        <v>17</v>
      </c>
      <c r="H2687" s="516"/>
      <c r="I2687" s="23">
        <f t="shared" ref="I2687" si="7896">IF(AND(I2685=S2685,I2685&gt;0.1),1,IF(I2685&gt;S2685,2,0))</f>
        <v>0</v>
      </c>
      <c r="J2687" s="12"/>
      <c r="K2687" s="14" t="s">
        <v>19</v>
      </c>
      <c r="L2687" s="9" t="s">
        <v>20</v>
      </c>
      <c r="M2687" s="515"/>
      <c r="N2687" s="515"/>
      <c r="O2687" s="515"/>
      <c r="P2687" s="10"/>
      <c r="Q2687" s="516" t="s">
        <v>17</v>
      </c>
      <c r="R2687" s="516"/>
      <c r="S2687" s="23">
        <f t="shared" ref="S2687" si="7897">IF(AND(S2685=I2685,S2685&gt;0.1),1,IF(S2685&gt;I2685,2,0))</f>
        <v>0</v>
      </c>
      <c r="T2687" s="191"/>
    </row>
    <row r="2688" spans="1:25" ht="23.25" x14ac:dyDescent="0.35">
      <c r="A2688" s="6"/>
      <c r="B2688" s="523" t="s">
        <v>173</v>
      </c>
      <c r="C2688" s="523"/>
      <c r="D2688" s="524" t="s">
        <v>0</v>
      </c>
      <c r="E2688" s="524"/>
      <c r="F2688" s="524"/>
      <c r="G2688" s="524"/>
      <c r="H2688" s="524"/>
      <c r="I2688" s="524"/>
      <c r="J2688" s="94" t="s">
        <v>172</v>
      </c>
      <c r="K2688" s="190" t="s">
        <v>1</v>
      </c>
      <c r="L2688" s="525" t="s">
        <v>21</v>
      </c>
      <c r="M2688" s="525"/>
      <c r="N2688" s="525"/>
      <c r="O2688" s="526" t="s">
        <v>2</v>
      </c>
      <c r="P2688" s="526"/>
      <c r="Q2688" s="527"/>
      <c r="R2688" s="528"/>
      <c r="S2688" s="528"/>
      <c r="T2688" s="191"/>
    </row>
    <row r="2689" spans="1:25" ht="24" thickBot="1" x14ac:dyDescent="0.3">
      <c r="A2689" s="7"/>
      <c r="B2689" s="16"/>
      <c r="C2689" s="16"/>
      <c r="D2689" s="15"/>
      <c r="E2689" s="15"/>
      <c r="F2689" s="15"/>
      <c r="G2689" s="15"/>
      <c r="H2689" s="15"/>
      <c r="I2689" s="15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191"/>
    </row>
    <row r="2690" spans="1:25" ht="18.75" thickBot="1" x14ac:dyDescent="0.3">
      <c r="A2690" s="1" t="s">
        <v>3</v>
      </c>
      <c r="B2690" s="535"/>
      <c r="C2690" s="535"/>
      <c r="D2690" s="535"/>
      <c r="E2690" s="535"/>
      <c r="F2690" s="535"/>
      <c r="G2690" s="535"/>
      <c r="H2690" s="535"/>
      <c r="I2690" s="536"/>
      <c r="J2690" s="537">
        <f t="shared" ref="J2690" si="7898">G2706-Q2706</f>
        <v>0</v>
      </c>
      <c r="K2690" s="11" t="s">
        <v>4</v>
      </c>
      <c r="L2690" s="535"/>
      <c r="M2690" s="535"/>
      <c r="N2690" s="535"/>
      <c r="O2690" s="535"/>
      <c r="P2690" s="535"/>
      <c r="Q2690" s="535"/>
      <c r="R2690" s="535"/>
      <c r="S2690" s="536"/>
      <c r="T2690" s="191"/>
    </row>
    <row r="2691" spans="1:25" ht="15.75" thickBot="1" x14ac:dyDescent="0.3">
      <c r="A2691" s="7"/>
      <c r="B2691" s="2"/>
      <c r="C2691" s="2"/>
      <c r="D2691" s="2"/>
      <c r="E2691" s="2"/>
      <c r="F2691" s="2"/>
      <c r="G2691" s="2"/>
      <c r="H2691" s="2"/>
      <c r="I2691" s="2"/>
      <c r="J2691" s="538"/>
      <c r="K2691" s="2"/>
      <c r="L2691" s="2"/>
      <c r="M2691" s="2"/>
      <c r="N2691" s="2"/>
      <c r="O2691" s="2"/>
      <c r="P2691" s="2"/>
      <c r="Q2691" s="2"/>
      <c r="R2691" s="2"/>
      <c r="S2691" s="2"/>
      <c r="T2691" s="191"/>
    </row>
    <row r="2692" spans="1:25" x14ac:dyDescent="0.25">
      <c r="A2692" s="540" t="s">
        <v>5</v>
      </c>
      <c r="B2692" s="541"/>
      <c r="C2692" s="542" t="s">
        <v>6</v>
      </c>
      <c r="D2692" s="544" t="s">
        <v>7</v>
      </c>
      <c r="E2692" s="545"/>
      <c r="F2692" s="545"/>
      <c r="G2692" s="546"/>
      <c r="H2692" s="544" t="s">
        <v>8</v>
      </c>
      <c r="I2692" s="546"/>
      <c r="J2692" s="538"/>
      <c r="K2692" s="540" t="s">
        <v>5</v>
      </c>
      <c r="L2692" s="541"/>
      <c r="M2692" s="542" t="s">
        <v>6</v>
      </c>
      <c r="N2692" s="544" t="s">
        <v>7</v>
      </c>
      <c r="O2692" s="545"/>
      <c r="P2692" s="545"/>
      <c r="Q2692" s="546"/>
      <c r="R2692" s="544" t="s">
        <v>8</v>
      </c>
      <c r="S2692" s="546"/>
      <c r="T2692" s="191"/>
    </row>
    <row r="2693" spans="1:25" ht="15.75" thickBot="1" x14ac:dyDescent="0.3">
      <c r="A2693" s="547"/>
      <c r="B2693" s="548"/>
      <c r="C2693" s="543"/>
      <c r="D2693" s="110" t="s">
        <v>9</v>
      </c>
      <c r="E2693" s="111" t="s">
        <v>10</v>
      </c>
      <c r="F2693" s="111" t="s">
        <v>11</v>
      </c>
      <c r="G2693" s="112" t="s">
        <v>12</v>
      </c>
      <c r="H2693" s="113" t="s">
        <v>13</v>
      </c>
      <c r="I2693" s="114" t="s">
        <v>14</v>
      </c>
      <c r="J2693" s="539"/>
      <c r="K2693" s="547"/>
      <c r="L2693" s="548"/>
      <c r="M2693" s="543"/>
      <c r="N2693" s="110" t="s">
        <v>9</v>
      </c>
      <c r="O2693" s="111" t="s">
        <v>10</v>
      </c>
      <c r="P2693" s="111" t="s">
        <v>11</v>
      </c>
      <c r="Q2693" s="112" t="s">
        <v>12</v>
      </c>
      <c r="R2693" s="113" t="s">
        <v>13</v>
      </c>
      <c r="S2693" s="114" t="s">
        <v>14</v>
      </c>
      <c r="T2693" s="191"/>
    </row>
    <row r="2694" spans="1:25" ht="15.75" thickBot="1" x14ac:dyDescent="0.3">
      <c r="A2694" s="7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191"/>
    </row>
    <row r="2695" spans="1:25" x14ac:dyDescent="0.25">
      <c r="A2695" s="531"/>
      <c r="B2695" s="532"/>
      <c r="C2695" s="3"/>
      <c r="D2695" s="207"/>
      <c r="E2695" s="208"/>
      <c r="F2695" s="194"/>
      <c r="G2695" s="32">
        <f t="shared" ref="G2695:G2698" si="7899">D2695+E2695</f>
        <v>0</v>
      </c>
      <c r="H2695" s="33">
        <f t="shared" ref="H2695:H2698" si="7900">IF(AND(G2695=Q2695,G2695&gt;1),0.5,IF(G2695&gt;Q2695,1,0))</f>
        <v>0</v>
      </c>
      <c r="I2695" s="8"/>
      <c r="J2695" s="2"/>
      <c r="K2695" s="531"/>
      <c r="L2695" s="532"/>
      <c r="M2695" s="3"/>
      <c r="N2695" s="207"/>
      <c r="O2695" s="208"/>
      <c r="P2695" s="194"/>
      <c r="Q2695" s="32">
        <f t="shared" ref="Q2695" si="7901">SUM(N2695:O2695)</f>
        <v>0</v>
      </c>
      <c r="R2695" s="33">
        <f t="shared" ref="R2695:R2698" si="7902">IF(AND(Q2695=G2695,Q2695&gt;1),0.5,IF(Q2695&gt;G2695,1,0))</f>
        <v>0</v>
      </c>
      <c r="S2695" s="8"/>
      <c r="U2695" s="195" t="s">
        <v>124</v>
      </c>
      <c r="V2695" s="195">
        <f t="shared" ref="V2695" si="7903">G2695</f>
        <v>0</v>
      </c>
      <c r="W2695" s="195">
        <f t="shared" ref="W2695" si="7904">G2696</f>
        <v>0</v>
      </c>
      <c r="X2695" s="195">
        <f t="shared" ref="X2695" si="7905">G2697</f>
        <v>0</v>
      </c>
      <c r="Y2695" s="195">
        <f t="shared" ref="Y2695" si="7906">G2698</f>
        <v>0</v>
      </c>
    </row>
    <row r="2696" spans="1:25" x14ac:dyDescent="0.25">
      <c r="A2696" s="533"/>
      <c r="B2696" s="534"/>
      <c r="C2696" s="4"/>
      <c r="D2696" s="209"/>
      <c r="E2696" s="197"/>
      <c r="F2696" s="210"/>
      <c r="G2696" s="34">
        <f t="shared" si="7899"/>
        <v>0</v>
      </c>
      <c r="H2696" s="35">
        <f t="shared" si="7900"/>
        <v>0</v>
      </c>
      <c r="I2696" s="8"/>
      <c r="J2696" s="2"/>
      <c r="K2696" s="533"/>
      <c r="L2696" s="534"/>
      <c r="M2696" s="4"/>
      <c r="N2696" s="210"/>
      <c r="O2696" s="197"/>
      <c r="P2696" s="210"/>
      <c r="Q2696" s="34">
        <f t="shared" ref="Q2696:Q2698" si="7907">SUM(N2696:O2696)</f>
        <v>0</v>
      </c>
      <c r="R2696" s="35">
        <f t="shared" si="7902"/>
        <v>0</v>
      </c>
      <c r="S2696" s="8"/>
      <c r="U2696" s="195" t="s">
        <v>125</v>
      </c>
      <c r="V2696" s="195">
        <f t="shared" ref="V2696" si="7908">G2700</f>
        <v>0</v>
      </c>
      <c r="W2696" s="195">
        <f t="shared" ref="W2696" si="7909">G2701</f>
        <v>0</v>
      </c>
      <c r="X2696" s="195">
        <f t="shared" ref="X2696" si="7910">G2702</f>
        <v>0</v>
      </c>
      <c r="Y2696" s="195">
        <f t="shared" ref="Y2696" si="7911">G2703</f>
        <v>0</v>
      </c>
    </row>
    <row r="2697" spans="1:25" ht="15.75" thickBot="1" x14ac:dyDescent="0.3">
      <c r="A2697" s="517"/>
      <c r="B2697" s="518"/>
      <c r="C2697" s="4"/>
      <c r="D2697" s="209"/>
      <c r="E2697" s="197"/>
      <c r="F2697" s="210"/>
      <c r="G2697" s="34">
        <f t="shared" si="7899"/>
        <v>0</v>
      </c>
      <c r="H2697" s="35">
        <f t="shared" si="7900"/>
        <v>0</v>
      </c>
      <c r="I2697" s="13">
        <f t="shared" ref="I2697" si="7912">H2699*1000+G2699</f>
        <v>0</v>
      </c>
      <c r="J2697" s="2"/>
      <c r="K2697" s="517"/>
      <c r="L2697" s="518"/>
      <c r="M2697" s="4"/>
      <c r="N2697" s="210"/>
      <c r="O2697" s="197"/>
      <c r="P2697" s="210"/>
      <c r="Q2697" s="34">
        <f t="shared" si="7907"/>
        <v>0</v>
      </c>
      <c r="R2697" s="35">
        <f t="shared" si="7902"/>
        <v>0</v>
      </c>
      <c r="S2697" s="13">
        <f t="shared" ref="S2697" si="7913">R2699*1000+Q2699</f>
        <v>0</v>
      </c>
      <c r="T2697" s="191"/>
      <c r="U2697" s="195" t="s">
        <v>126</v>
      </c>
      <c r="V2697" s="195">
        <f t="shared" ref="V2697" si="7914">Q2695</f>
        <v>0</v>
      </c>
      <c r="W2697" s="195">
        <f t="shared" ref="W2697" si="7915">Q2696</f>
        <v>0</v>
      </c>
      <c r="X2697" s="195">
        <f t="shared" ref="X2697" si="7916">Q2697</f>
        <v>0</v>
      </c>
      <c r="Y2697" s="195">
        <f t="shared" ref="Y2697" si="7917">Q2698</f>
        <v>0</v>
      </c>
    </row>
    <row r="2698" spans="1:25" x14ac:dyDescent="0.25">
      <c r="A2698" s="519"/>
      <c r="B2698" s="520"/>
      <c r="C2698" s="5"/>
      <c r="D2698" s="211"/>
      <c r="E2698" s="197"/>
      <c r="F2698" s="199"/>
      <c r="G2698" s="36">
        <f t="shared" si="7899"/>
        <v>0</v>
      </c>
      <c r="H2698" s="35">
        <f t="shared" si="7900"/>
        <v>0</v>
      </c>
      <c r="I2698" s="521">
        <f t="shared" ref="I2698" si="7918">IF(AND(I2697=S2697,I2697&gt;0.1),1,IF(I2697&gt;S2697,2,0))</f>
        <v>0</v>
      </c>
      <c r="J2698" s="2"/>
      <c r="K2698" s="519"/>
      <c r="L2698" s="520"/>
      <c r="M2698" s="5"/>
      <c r="N2698" s="211"/>
      <c r="O2698" s="212"/>
      <c r="P2698" s="199"/>
      <c r="Q2698" s="34">
        <f t="shared" si="7907"/>
        <v>0</v>
      </c>
      <c r="R2698" s="39">
        <f t="shared" si="7902"/>
        <v>0</v>
      </c>
      <c r="S2698" s="521">
        <f t="shared" ref="S2698" si="7919">IF(AND(S2697=I2697,S2697&gt;0.1),1,IF(S2697&gt;I2697,2,0))</f>
        <v>0</v>
      </c>
      <c r="T2698" s="191"/>
      <c r="U2698" s="195" t="s">
        <v>127</v>
      </c>
      <c r="V2698" s="195">
        <f t="shared" ref="V2698" si="7920">Q2700</f>
        <v>0</v>
      </c>
      <c r="W2698" s="195">
        <f t="shared" ref="W2698" si="7921">Q2701</f>
        <v>0</v>
      </c>
      <c r="X2698" s="195">
        <f t="shared" ref="X2698" si="7922">Q2702</f>
        <v>0</v>
      </c>
      <c r="Y2698" s="195">
        <f t="shared" ref="Y2698" si="7923">Q2703</f>
        <v>0</v>
      </c>
    </row>
    <row r="2699" spans="1:25" ht="16.5" thickBot="1" x14ac:dyDescent="0.3">
      <c r="A2699" s="529">
        <v>123</v>
      </c>
      <c r="B2699" s="530"/>
      <c r="C2699" s="26" t="s">
        <v>12</v>
      </c>
      <c r="D2699" s="122">
        <f t="shared" ref="D2699" si="7924">D2695+D2696+D2697+D2698</f>
        <v>0</v>
      </c>
      <c r="E2699" s="28">
        <f t="shared" ref="E2699:H2699" si="7925">SUM(E2695:E2698)</f>
        <v>0</v>
      </c>
      <c r="F2699" s="28">
        <f t="shared" si="7925"/>
        <v>0</v>
      </c>
      <c r="G2699" s="29">
        <f t="shared" si="7925"/>
        <v>0</v>
      </c>
      <c r="H2699" s="30">
        <f t="shared" si="7925"/>
        <v>0</v>
      </c>
      <c r="I2699" s="522">
        <f t="shared" ref="I2699" si="7926">IF(AND(G2699=N2699,G2699&gt;1),1,IF(G2699&gt;N2699,2,0))</f>
        <v>0</v>
      </c>
      <c r="J2699" s="2"/>
      <c r="K2699" s="529">
        <v>123</v>
      </c>
      <c r="L2699" s="530"/>
      <c r="M2699" s="26" t="s">
        <v>12</v>
      </c>
      <c r="N2699" s="31">
        <f t="shared" ref="N2699" si="7927">SUM(N2695:N2698)</f>
        <v>0</v>
      </c>
      <c r="O2699" s="31">
        <f t="shared" ref="O2699:R2699" si="7928">SUM(O2695:O2698)</f>
        <v>0</v>
      </c>
      <c r="P2699" s="31">
        <f t="shared" si="7928"/>
        <v>0</v>
      </c>
      <c r="Q2699" s="31">
        <f t="shared" si="7928"/>
        <v>0</v>
      </c>
      <c r="R2699" s="30">
        <f t="shared" si="7928"/>
        <v>0</v>
      </c>
      <c r="S2699" s="522">
        <f t="shared" ref="S2699" si="7929">IF(AND(Q2699=J2699,Q2699&gt;1),1,IF(Q2699&gt;J2699,2,0))</f>
        <v>0</v>
      </c>
      <c r="T2699" s="191"/>
    </row>
    <row r="2700" spans="1:25" x14ac:dyDescent="0.25">
      <c r="A2700" s="531"/>
      <c r="B2700" s="532"/>
      <c r="C2700" s="3"/>
      <c r="D2700" s="207"/>
      <c r="E2700" s="208"/>
      <c r="F2700" s="194"/>
      <c r="G2700" s="37">
        <f t="shared" ref="G2700" si="7930">SUM(D2700:E2700)</f>
        <v>0</v>
      </c>
      <c r="H2700" s="33">
        <f t="shared" ref="H2700:H2703" si="7931">IF(AND(G2700=Q2700,G2700&gt;1),0.5,IF(G2700&gt;Q2700,1,0))</f>
        <v>0</v>
      </c>
      <c r="I2700" s="8"/>
      <c r="J2700" s="2"/>
      <c r="K2700" s="531"/>
      <c r="L2700" s="532"/>
      <c r="M2700" s="3"/>
      <c r="N2700" s="207"/>
      <c r="O2700" s="208"/>
      <c r="P2700" s="194"/>
      <c r="Q2700" s="32">
        <f t="shared" ref="Q2700:Q2703" si="7932">N2700+O2700</f>
        <v>0</v>
      </c>
      <c r="R2700" s="33">
        <f t="shared" ref="R2700:R2703" si="7933">IF(AND(Q2700=G2700,Q2700&gt;1),0.5,IF(Q2700&gt;G2700,1,0))</f>
        <v>0</v>
      </c>
      <c r="S2700" s="8"/>
      <c r="T2700" s="191"/>
      <c r="U2700" s="200" t="s">
        <v>92</v>
      </c>
      <c r="V2700" s="201" t="s">
        <v>93</v>
      </c>
      <c r="W2700" s="200" t="s">
        <v>93</v>
      </c>
      <c r="X2700" s="201" t="s">
        <v>92</v>
      </c>
    </row>
    <row r="2701" spans="1:25" x14ac:dyDescent="0.25">
      <c r="A2701" s="533"/>
      <c r="B2701" s="534"/>
      <c r="C2701" s="4"/>
      <c r="D2701" s="210"/>
      <c r="E2701" s="197"/>
      <c r="F2701" s="210"/>
      <c r="G2701" s="34">
        <f t="shared" ref="G2701:G2703" si="7934">SUM(D2701:E2701)</f>
        <v>0</v>
      </c>
      <c r="H2701" s="35">
        <f t="shared" si="7931"/>
        <v>0</v>
      </c>
      <c r="I2701" s="8"/>
      <c r="J2701" s="2"/>
      <c r="K2701" s="533"/>
      <c r="L2701" s="534"/>
      <c r="M2701" s="4"/>
      <c r="N2701" s="210"/>
      <c r="O2701" s="197"/>
      <c r="P2701" s="210"/>
      <c r="Q2701" s="34">
        <f t="shared" si="7932"/>
        <v>0</v>
      </c>
      <c r="R2701" s="35">
        <f t="shared" si="7933"/>
        <v>0</v>
      </c>
      <c r="S2701" s="8"/>
      <c r="T2701" s="191"/>
      <c r="U2701" s="202">
        <f t="shared" ref="U2701" si="7935">I2706</f>
        <v>0</v>
      </c>
      <c r="V2701" s="203">
        <f t="shared" ref="V2701" si="7936">S2706</f>
        <v>0</v>
      </c>
      <c r="W2701" s="202">
        <f t="shared" ref="W2701" si="7937">S2706</f>
        <v>0</v>
      </c>
      <c r="X2701" s="203">
        <f t="shared" ref="X2701" si="7938">I2706</f>
        <v>0</v>
      </c>
    </row>
    <row r="2702" spans="1:25" ht="15.75" thickBot="1" x14ac:dyDescent="0.3">
      <c r="A2702" s="517"/>
      <c r="B2702" s="518"/>
      <c r="C2702" s="4"/>
      <c r="D2702" s="210"/>
      <c r="E2702" s="197"/>
      <c r="F2702" s="210"/>
      <c r="G2702" s="34">
        <f t="shared" si="7934"/>
        <v>0</v>
      </c>
      <c r="H2702" s="35">
        <f t="shared" si="7931"/>
        <v>0</v>
      </c>
      <c r="I2702" s="13">
        <f t="shared" ref="I2702" si="7939">H2704*1000+G2704</f>
        <v>0</v>
      </c>
      <c r="J2702" s="2"/>
      <c r="K2702" s="517"/>
      <c r="L2702" s="518"/>
      <c r="M2702" s="4"/>
      <c r="N2702" s="210"/>
      <c r="O2702" s="197"/>
      <c r="P2702" s="210"/>
      <c r="Q2702" s="34">
        <f t="shared" si="7932"/>
        <v>0</v>
      </c>
      <c r="R2702" s="35">
        <f t="shared" si="7933"/>
        <v>0</v>
      </c>
      <c r="S2702" s="13">
        <f t="shared" ref="S2702" si="7940">R2704*1000+Q2704</f>
        <v>0</v>
      </c>
      <c r="T2702" s="191"/>
      <c r="U2702" s="202">
        <f t="shared" ref="U2702" si="7941">H2706</f>
        <v>0</v>
      </c>
      <c r="V2702" s="203">
        <f t="shared" ref="V2702" si="7942">R2706</f>
        <v>0</v>
      </c>
      <c r="W2702" s="202">
        <f t="shared" ref="W2702" si="7943">R2706</f>
        <v>0</v>
      </c>
      <c r="X2702" s="203">
        <f t="shared" ref="X2702" si="7944">H2706</f>
        <v>0</v>
      </c>
    </row>
    <row r="2703" spans="1:25" x14ac:dyDescent="0.25">
      <c r="A2703" s="519"/>
      <c r="B2703" s="520"/>
      <c r="C2703" s="5"/>
      <c r="D2703" s="211"/>
      <c r="E2703" s="212"/>
      <c r="F2703" s="199"/>
      <c r="G2703" s="38">
        <f t="shared" si="7934"/>
        <v>0</v>
      </c>
      <c r="H2703" s="35">
        <f t="shared" si="7931"/>
        <v>0</v>
      </c>
      <c r="I2703" s="521">
        <f t="shared" ref="I2703" si="7945">IF(AND(I2702=S2702,I2702&gt;0.1),1,IF(I2702&gt;S2702,2,0))</f>
        <v>0</v>
      </c>
      <c r="J2703" s="2"/>
      <c r="K2703" s="519"/>
      <c r="L2703" s="520"/>
      <c r="M2703" s="5"/>
      <c r="N2703" s="211"/>
      <c r="O2703" s="212"/>
      <c r="P2703" s="199"/>
      <c r="Q2703" s="34">
        <f t="shared" si="7932"/>
        <v>0</v>
      </c>
      <c r="R2703" s="39">
        <f t="shared" si="7933"/>
        <v>0</v>
      </c>
      <c r="S2703" s="521">
        <f t="shared" ref="S2703" si="7946">IF(AND(S2702=I2702,S2702&gt;0.1),1,IF(S2702&gt;I2702,2,0))</f>
        <v>0</v>
      </c>
      <c r="T2703" s="191"/>
      <c r="U2703" s="204">
        <f t="shared" ref="U2703" si="7947">G2706</f>
        <v>0</v>
      </c>
      <c r="V2703" s="205">
        <f t="shared" ref="V2703" si="7948">Q2706</f>
        <v>0</v>
      </c>
      <c r="W2703" s="204">
        <f t="shared" ref="W2703" si="7949">Q2706</f>
        <v>0</v>
      </c>
      <c r="X2703" s="205">
        <f t="shared" ref="X2703" si="7950">G2706</f>
        <v>0</v>
      </c>
    </row>
    <row r="2704" spans="1:25" ht="16.5" thickBot="1" x14ac:dyDescent="0.3">
      <c r="A2704" s="529">
        <v>124</v>
      </c>
      <c r="B2704" s="530"/>
      <c r="C2704" s="26" t="s">
        <v>12</v>
      </c>
      <c r="D2704" s="31">
        <f t="shared" ref="D2704" si="7951">SUM(D2700:D2703)</f>
        <v>0</v>
      </c>
      <c r="E2704" s="31">
        <f t="shared" ref="E2704:H2704" si="7952">SUM(E2700:E2703)</f>
        <v>0</v>
      </c>
      <c r="F2704" s="31">
        <f t="shared" si="7952"/>
        <v>0</v>
      </c>
      <c r="G2704" s="31">
        <f t="shared" si="7952"/>
        <v>0</v>
      </c>
      <c r="H2704" s="30">
        <f t="shared" si="7952"/>
        <v>0</v>
      </c>
      <c r="I2704" s="522">
        <f t="shared" ref="I2704" si="7953">IF(AND(G2704=N2704,G2704&gt;1),1,IF(G2704&gt;N2704,2,0))</f>
        <v>0</v>
      </c>
      <c r="J2704" s="2"/>
      <c r="K2704" s="529">
        <v>124</v>
      </c>
      <c r="L2704" s="530"/>
      <c r="M2704" s="26" t="s">
        <v>12</v>
      </c>
      <c r="N2704" s="31">
        <f t="shared" ref="N2704" si="7954">SUM(N2700:N2703)</f>
        <v>0</v>
      </c>
      <c r="O2704" s="31">
        <f t="shared" ref="O2704:R2704" si="7955">SUM(O2700:O2703)</f>
        <v>0</v>
      </c>
      <c r="P2704" s="31">
        <f t="shared" si="7955"/>
        <v>0</v>
      </c>
      <c r="Q2704" s="40">
        <f t="shared" si="7955"/>
        <v>0</v>
      </c>
      <c r="R2704" s="30">
        <f t="shared" si="7955"/>
        <v>0</v>
      </c>
      <c r="S2704" s="522">
        <f t="shared" ref="S2704" si="7956">IF(AND(Q2704=X2704,Q2704&gt;1),1,IF(Q2704&gt;X2704,2,0))</f>
        <v>0</v>
      </c>
      <c r="T2704" s="191"/>
    </row>
    <row r="2705" spans="1:25" ht="15.75" thickBot="1" x14ac:dyDescent="0.3">
      <c r="A2705" s="7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191"/>
    </row>
    <row r="2706" spans="1:25" ht="21" thickBot="1" x14ac:dyDescent="0.3">
      <c r="A2706" s="17"/>
      <c r="B2706" s="18"/>
      <c r="C2706" s="19" t="s">
        <v>15</v>
      </c>
      <c r="D2706" s="20">
        <f t="shared" ref="D2706:H2706" si="7957">D2699+D2704</f>
        <v>0</v>
      </c>
      <c r="E2706" s="21">
        <f t="shared" si="7957"/>
        <v>0</v>
      </c>
      <c r="F2706" s="21">
        <f t="shared" si="7957"/>
        <v>0</v>
      </c>
      <c r="G2706" s="22">
        <f t="shared" si="7957"/>
        <v>0</v>
      </c>
      <c r="H2706" s="22">
        <f t="shared" si="7957"/>
        <v>0</v>
      </c>
      <c r="I2706" s="23">
        <f t="shared" ref="I2706" si="7958">I2698+I2703+J2706</f>
        <v>0</v>
      </c>
      <c r="J2706" s="206">
        <f t="shared" ref="J2706" si="7959">IF(AND(G2706=Q2706,G2706&gt;0.1),1,IF(G2706&gt;Q2706,2,0))</f>
        <v>0</v>
      </c>
      <c r="K2706" s="17"/>
      <c r="L2706" s="18"/>
      <c r="M2706" s="24" t="s">
        <v>15</v>
      </c>
      <c r="N2706" s="20">
        <f t="shared" ref="N2706:R2706" si="7960">N2699+N2704</f>
        <v>0</v>
      </c>
      <c r="O2706" s="21">
        <f t="shared" si="7960"/>
        <v>0</v>
      </c>
      <c r="P2706" s="21">
        <f t="shared" si="7960"/>
        <v>0</v>
      </c>
      <c r="Q2706" s="22">
        <f t="shared" si="7960"/>
        <v>0</v>
      </c>
      <c r="R2706" s="22">
        <f t="shared" si="7960"/>
        <v>0</v>
      </c>
      <c r="S2706" s="25">
        <f t="shared" ref="S2706" si="7961">S2698+S2703+T2706</f>
        <v>0</v>
      </c>
      <c r="T2706" s="206">
        <f t="shared" ref="T2706" si="7962">IF(AND(Q2706=G2706,Q2706&gt;0.1),1,IF(Q2706&gt;G2706,2,0))</f>
        <v>0</v>
      </c>
    </row>
    <row r="2707" spans="1:25" ht="15.75" thickBot="1" x14ac:dyDescent="0.3">
      <c r="A2707" s="7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191"/>
    </row>
    <row r="2708" spans="1:25" ht="21" thickBot="1" x14ac:dyDescent="0.3">
      <c r="A2708" s="109" t="s">
        <v>19</v>
      </c>
      <c r="B2708" s="9" t="s">
        <v>16</v>
      </c>
      <c r="C2708" s="515"/>
      <c r="D2708" s="515"/>
      <c r="E2708" s="515"/>
      <c r="F2708" s="10"/>
      <c r="G2708" s="516" t="s">
        <v>17</v>
      </c>
      <c r="H2708" s="516"/>
      <c r="I2708" s="23">
        <f t="shared" ref="I2708" si="7963">IF(AND(I2706=S2706,I2706&gt;0.1),1,IF(I2706&gt;S2706,2,0))</f>
        <v>0</v>
      </c>
      <c r="J2708" s="12"/>
      <c r="K2708" s="14" t="s">
        <v>19</v>
      </c>
      <c r="L2708" s="9" t="s">
        <v>20</v>
      </c>
      <c r="M2708" s="515"/>
      <c r="N2708" s="515"/>
      <c r="O2708" s="515"/>
      <c r="P2708" s="10"/>
      <c r="Q2708" s="516" t="s">
        <v>17</v>
      </c>
      <c r="R2708" s="516"/>
      <c r="S2708" s="23">
        <f t="shared" ref="S2708" si="7964">IF(AND(S2706=I2706,S2706&gt;0.1),1,IF(S2706&gt;I2706,2,0))</f>
        <v>0</v>
      </c>
      <c r="T2708" s="191"/>
    </row>
    <row r="2710" spans="1:25" ht="15.75" thickBot="1" x14ac:dyDescent="0.3"/>
    <row r="2711" spans="1:25" ht="23.25" x14ac:dyDescent="0.35">
      <c r="A2711" s="6"/>
      <c r="B2711" s="523" t="s">
        <v>173</v>
      </c>
      <c r="C2711" s="523"/>
      <c r="D2711" s="524" t="s">
        <v>0</v>
      </c>
      <c r="E2711" s="524"/>
      <c r="F2711" s="524"/>
      <c r="G2711" s="524"/>
      <c r="H2711" s="524"/>
      <c r="I2711" s="524"/>
      <c r="J2711" s="94" t="s">
        <v>174</v>
      </c>
      <c r="K2711" s="190" t="s">
        <v>1</v>
      </c>
      <c r="L2711" s="525" t="s">
        <v>21</v>
      </c>
      <c r="M2711" s="525"/>
      <c r="N2711" s="525"/>
      <c r="O2711" s="526" t="s">
        <v>2</v>
      </c>
      <c r="P2711" s="526"/>
      <c r="Q2711" s="527"/>
      <c r="R2711" s="528"/>
      <c r="S2711" s="528"/>
      <c r="T2711" s="191"/>
    </row>
    <row r="2712" spans="1:25" ht="24" thickBot="1" x14ac:dyDescent="0.3">
      <c r="A2712" s="7"/>
      <c r="B2712" s="16"/>
      <c r="C2712" s="16"/>
      <c r="D2712" s="15"/>
      <c r="E2712" s="15"/>
      <c r="F2712" s="15"/>
      <c r="G2712" s="15"/>
      <c r="H2712" s="15"/>
      <c r="I2712" s="15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191"/>
    </row>
    <row r="2713" spans="1:25" ht="18.75" thickBot="1" x14ac:dyDescent="0.3">
      <c r="A2713" s="1" t="s">
        <v>3</v>
      </c>
      <c r="B2713" s="535"/>
      <c r="C2713" s="535"/>
      <c r="D2713" s="535"/>
      <c r="E2713" s="535"/>
      <c r="F2713" s="535"/>
      <c r="G2713" s="535"/>
      <c r="H2713" s="535"/>
      <c r="I2713" s="536"/>
      <c r="J2713" s="537">
        <f t="shared" ref="J2713" si="7965">G2729-Q2729</f>
        <v>0</v>
      </c>
      <c r="K2713" s="11" t="s">
        <v>4</v>
      </c>
      <c r="L2713" s="535"/>
      <c r="M2713" s="535"/>
      <c r="N2713" s="535"/>
      <c r="O2713" s="535"/>
      <c r="P2713" s="535"/>
      <c r="Q2713" s="535"/>
      <c r="R2713" s="535"/>
      <c r="S2713" s="536"/>
      <c r="T2713" s="191"/>
    </row>
    <row r="2714" spans="1:25" ht="15.75" thickBot="1" x14ac:dyDescent="0.3">
      <c r="A2714" s="7"/>
      <c r="B2714" s="2"/>
      <c r="C2714" s="2"/>
      <c r="D2714" s="2"/>
      <c r="E2714" s="2"/>
      <c r="F2714" s="2"/>
      <c r="G2714" s="2"/>
      <c r="H2714" s="2"/>
      <c r="I2714" s="2"/>
      <c r="J2714" s="538"/>
      <c r="K2714" s="2"/>
      <c r="L2714" s="2"/>
      <c r="M2714" s="2"/>
      <c r="N2714" s="2"/>
      <c r="O2714" s="2"/>
      <c r="P2714" s="2"/>
      <c r="Q2714" s="2"/>
      <c r="R2714" s="2"/>
      <c r="S2714" s="2"/>
      <c r="T2714" s="191"/>
    </row>
    <row r="2715" spans="1:25" x14ac:dyDescent="0.25">
      <c r="A2715" s="540" t="s">
        <v>5</v>
      </c>
      <c r="B2715" s="541"/>
      <c r="C2715" s="542" t="s">
        <v>6</v>
      </c>
      <c r="D2715" s="544" t="s">
        <v>7</v>
      </c>
      <c r="E2715" s="545"/>
      <c r="F2715" s="545"/>
      <c r="G2715" s="546"/>
      <c r="H2715" s="544" t="s">
        <v>8</v>
      </c>
      <c r="I2715" s="546"/>
      <c r="J2715" s="538"/>
      <c r="K2715" s="540" t="s">
        <v>5</v>
      </c>
      <c r="L2715" s="541"/>
      <c r="M2715" s="542" t="s">
        <v>6</v>
      </c>
      <c r="N2715" s="544" t="s">
        <v>7</v>
      </c>
      <c r="O2715" s="545"/>
      <c r="P2715" s="545"/>
      <c r="Q2715" s="546"/>
      <c r="R2715" s="544" t="s">
        <v>8</v>
      </c>
      <c r="S2715" s="546"/>
      <c r="T2715" s="191"/>
    </row>
    <row r="2716" spans="1:25" ht="15.75" thickBot="1" x14ac:dyDescent="0.3">
      <c r="A2716" s="547"/>
      <c r="B2716" s="548"/>
      <c r="C2716" s="543"/>
      <c r="D2716" s="110" t="s">
        <v>9</v>
      </c>
      <c r="E2716" s="111" t="s">
        <v>10</v>
      </c>
      <c r="F2716" s="111" t="s">
        <v>11</v>
      </c>
      <c r="G2716" s="112" t="s">
        <v>12</v>
      </c>
      <c r="H2716" s="113" t="s">
        <v>13</v>
      </c>
      <c r="I2716" s="114" t="s">
        <v>14</v>
      </c>
      <c r="J2716" s="539"/>
      <c r="K2716" s="547"/>
      <c r="L2716" s="548"/>
      <c r="M2716" s="543"/>
      <c r="N2716" s="110" t="s">
        <v>9</v>
      </c>
      <c r="O2716" s="111" t="s">
        <v>10</v>
      </c>
      <c r="P2716" s="111" t="s">
        <v>11</v>
      </c>
      <c r="Q2716" s="112" t="s">
        <v>12</v>
      </c>
      <c r="R2716" s="113" t="s">
        <v>13</v>
      </c>
      <c r="S2716" s="114" t="s">
        <v>14</v>
      </c>
      <c r="T2716" s="191"/>
    </row>
    <row r="2717" spans="1:25" ht="15.75" thickBot="1" x14ac:dyDescent="0.3">
      <c r="A2717" s="7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191"/>
    </row>
    <row r="2718" spans="1:25" x14ac:dyDescent="0.25">
      <c r="A2718" s="531"/>
      <c r="B2718" s="532"/>
      <c r="C2718" s="3"/>
      <c r="D2718" s="193"/>
      <c r="E2718" s="194"/>
      <c r="F2718" s="194"/>
      <c r="G2718" s="32">
        <f t="shared" ref="G2718:G2721" si="7966">D2718+E2718</f>
        <v>0</v>
      </c>
      <c r="H2718" s="33">
        <f t="shared" ref="H2718:H2721" si="7967">IF(AND(G2718=Q2718,G2718&gt;1),0.5,IF(G2718&gt;Q2718,1,0))</f>
        <v>0</v>
      </c>
      <c r="I2718" s="8"/>
      <c r="J2718" s="2"/>
      <c r="K2718" s="531"/>
      <c r="L2718" s="532"/>
      <c r="M2718" s="3"/>
      <c r="N2718" s="193"/>
      <c r="O2718" s="194"/>
      <c r="P2718" s="194"/>
      <c r="Q2718" s="32">
        <f t="shared" ref="Q2718" si="7968">SUM(N2718:O2718)</f>
        <v>0</v>
      </c>
      <c r="R2718" s="33">
        <f t="shared" ref="R2718:R2721" si="7969">IF(AND(Q2718=G2718,Q2718&gt;1),0.5,IF(Q2718&gt;G2718,1,0))</f>
        <v>0</v>
      </c>
      <c r="S2718" s="8"/>
      <c r="U2718" s="195" t="s">
        <v>124</v>
      </c>
      <c r="V2718" s="195">
        <f t="shared" ref="V2718" si="7970">G2718</f>
        <v>0</v>
      </c>
      <c r="W2718" s="195">
        <f t="shared" ref="W2718" si="7971">G2719</f>
        <v>0</v>
      </c>
      <c r="X2718" s="195">
        <f t="shared" ref="X2718" si="7972">G2720</f>
        <v>0</v>
      </c>
      <c r="Y2718" s="195">
        <f t="shared" ref="Y2718" si="7973">G2721</f>
        <v>0</v>
      </c>
    </row>
    <row r="2719" spans="1:25" x14ac:dyDescent="0.25">
      <c r="A2719" s="533"/>
      <c r="B2719" s="534"/>
      <c r="C2719" s="4"/>
      <c r="D2719" s="196"/>
      <c r="E2719" s="197"/>
      <c r="F2719" s="197"/>
      <c r="G2719" s="34">
        <f t="shared" si="7966"/>
        <v>0</v>
      </c>
      <c r="H2719" s="35">
        <f t="shared" si="7967"/>
        <v>0</v>
      </c>
      <c r="I2719" s="8"/>
      <c r="J2719" s="2"/>
      <c r="K2719" s="533"/>
      <c r="L2719" s="534"/>
      <c r="M2719" s="4"/>
      <c r="N2719" s="196"/>
      <c r="O2719" s="197"/>
      <c r="P2719" s="197"/>
      <c r="Q2719" s="34">
        <f t="shared" ref="Q2719:Q2721" si="7974">SUM(N2719:O2719)</f>
        <v>0</v>
      </c>
      <c r="R2719" s="35">
        <f t="shared" si="7969"/>
        <v>0</v>
      </c>
      <c r="S2719" s="8"/>
      <c r="U2719" s="195" t="s">
        <v>125</v>
      </c>
      <c r="V2719" s="195">
        <f t="shared" ref="V2719" si="7975">G2723</f>
        <v>0</v>
      </c>
      <c r="W2719" s="195">
        <f t="shared" ref="W2719" si="7976">G2724</f>
        <v>0</v>
      </c>
      <c r="X2719" s="195">
        <f t="shared" ref="X2719" si="7977">G2725</f>
        <v>0</v>
      </c>
      <c r="Y2719" s="195">
        <f t="shared" ref="Y2719" si="7978">G2726</f>
        <v>0</v>
      </c>
    </row>
    <row r="2720" spans="1:25" ht="15.75" thickBot="1" x14ac:dyDescent="0.3">
      <c r="A2720" s="517"/>
      <c r="B2720" s="518"/>
      <c r="C2720" s="4"/>
      <c r="D2720" s="196"/>
      <c r="E2720" s="197"/>
      <c r="F2720" s="197"/>
      <c r="G2720" s="34">
        <f t="shared" si="7966"/>
        <v>0</v>
      </c>
      <c r="H2720" s="35">
        <f t="shared" si="7967"/>
        <v>0</v>
      </c>
      <c r="I2720" s="13">
        <f t="shared" ref="I2720" si="7979">H2722*1000+G2722</f>
        <v>0</v>
      </c>
      <c r="J2720" s="2"/>
      <c r="K2720" s="517"/>
      <c r="L2720" s="518"/>
      <c r="M2720" s="4"/>
      <c r="N2720" s="196"/>
      <c r="O2720" s="197"/>
      <c r="P2720" s="197"/>
      <c r="Q2720" s="34">
        <f t="shared" si="7974"/>
        <v>0</v>
      </c>
      <c r="R2720" s="35">
        <f t="shared" si="7969"/>
        <v>0</v>
      </c>
      <c r="S2720" s="13">
        <f t="shared" ref="S2720" si="7980">R2722*1000+Q2722</f>
        <v>0</v>
      </c>
      <c r="T2720" s="191"/>
      <c r="U2720" s="195" t="s">
        <v>126</v>
      </c>
      <c r="V2720" s="195">
        <f t="shared" ref="V2720" si="7981">Q2718</f>
        <v>0</v>
      </c>
      <c r="W2720" s="195">
        <f t="shared" ref="W2720" si="7982">Q2719</f>
        <v>0</v>
      </c>
      <c r="X2720" s="195">
        <f t="shared" ref="X2720" si="7983">Q2720</f>
        <v>0</v>
      </c>
      <c r="Y2720" s="195">
        <f t="shared" ref="Y2720" si="7984">Q2721</f>
        <v>0</v>
      </c>
    </row>
    <row r="2721" spans="1:25" x14ac:dyDescent="0.25">
      <c r="A2721" s="519"/>
      <c r="B2721" s="520"/>
      <c r="C2721" s="5"/>
      <c r="D2721" s="198"/>
      <c r="E2721" s="199"/>
      <c r="F2721" s="199"/>
      <c r="G2721" s="36">
        <f t="shared" si="7966"/>
        <v>0</v>
      </c>
      <c r="H2721" s="35">
        <f t="shared" si="7967"/>
        <v>0</v>
      </c>
      <c r="I2721" s="521">
        <f t="shared" ref="I2721" si="7985">IF(AND(I2720=S2720,I2720&gt;0.1),1,IF(I2720&gt;S2720,2,0))</f>
        <v>0</v>
      </c>
      <c r="J2721" s="2"/>
      <c r="K2721" s="519"/>
      <c r="L2721" s="520"/>
      <c r="M2721" s="5"/>
      <c r="N2721" s="198"/>
      <c r="O2721" s="199"/>
      <c r="P2721" s="199"/>
      <c r="Q2721" s="34">
        <f t="shared" si="7974"/>
        <v>0</v>
      </c>
      <c r="R2721" s="39">
        <f t="shared" si="7969"/>
        <v>0</v>
      </c>
      <c r="S2721" s="521">
        <f t="shared" ref="S2721" si="7986">IF(AND(S2720=I2720,S2720&gt;0.1),1,IF(S2720&gt;I2720,2,0))</f>
        <v>0</v>
      </c>
      <c r="T2721" s="191"/>
      <c r="U2721" s="195" t="s">
        <v>127</v>
      </c>
      <c r="V2721" s="195">
        <f t="shared" ref="V2721" si="7987">Q2723</f>
        <v>0</v>
      </c>
      <c r="W2721" s="195">
        <f t="shared" ref="W2721" si="7988">Q2724</f>
        <v>0</v>
      </c>
      <c r="X2721" s="195">
        <f t="shared" ref="X2721" si="7989">Q2725</f>
        <v>0</v>
      </c>
      <c r="Y2721" s="195">
        <f t="shared" ref="Y2721" si="7990">Q2726</f>
        <v>0</v>
      </c>
    </row>
    <row r="2722" spans="1:25" ht="16.5" thickBot="1" x14ac:dyDescent="0.3">
      <c r="A2722" s="529">
        <v>123</v>
      </c>
      <c r="B2722" s="530"/>
      <c r="C2722" s="26" t="s">
        <v>12</v>
      </c>
      <c r="D2722" s="27">
        <f t="shared" ref="D2722" si="7991">D2718+D2719+D2720+D2721</f>
        <v>0</v>
      </c>
      <c r="E2722" s="28">
        <f t="shared" ref="E2722:H2722" si="7992">SUM(E2718:E2721)</f>
        <v>0</v>
      </c>
      <c r="F2722" s="28">
        <f t="shared" si="7992"/>
        <v>0</v>
      </c>
      <c r="G2722" s="29">
        <f t="shared" si="7992"/>
        <v>0</v>
      </c>
      <c r="H2722" s="30">
        <f t="shared" si="7992"/>
        <v>0</v>
      </c>
      <c r="I2722" s="522">
        <f t="shared" ref="I2722" si="7993">IF(AND(G2722=N2722,G2722&gt;1),1,IF(G2722&gt;N2722,2,0))</f>
        <v>0</v>
      </c>
      <c r="J2722" s="2"/>
      <c r="K2722" s="529">
        <v>123</v>
      </c>
      <c r="L2722" s="530"/>
      <c r="M2722" s="26" t="s">
        <v>12</v>
      </c>
      <c r="N2722" s="31">
        <f t="shared" ref="N2722" si="7994">SUM(N2718:N2721)</f>
        <v>0</v>
      </c>
      <c r="O2722" s="31">
        <f t="shared" ref="O2722:R2722" si="7995">SUM(O2718:O2721)</f>
        <v>0</v>
      </c>
      <c r="P2722" s="31">
        <f t="shared" si="7995"/>
        <v>0</v>
      </c>
      <c r="Q2722" s="31">
        <f t="shared" si="7995"/>
        <v>0</v>
      </c>
      <c r="R2722" s="30">
        <f t="shared" si="7995"/>
        <v>0</v>
      </c>
      <c r="S2722" s="522">
        <f t="shared" ref="S2722" si="7996">IF(AND(Q2722=J2722,Q2722&gt;1),1,IF(Q2722&gt;J2722,2,0))</f>
        <v>0</v>
      </c>
      <c r="T2722" s="191"/>
    </row>
    <row r="2723" spans="1:25" x14ac:dyDescent="0.25">
      <c r="A2723" s="531"/>
      <c r="B2723" s="532"/>
      <c r="C2723" s="3"/>
      <c r="D2723" s="193"/>
      <c r="E2723" s="194"/>
      <c r="F2723" s="194"/>
      <c r="G2723" s="37">
        <f t="shared" ref="G2723" si="7997">SUM(D2723:E2723)</f>
        <v>0</v>
      </c>
      <c r="H2723" s="33">
        <f t="shared" ref="H2723:H2726" si="7998">IF(AND(G2723=Q2723,G2723&gt;1),0.5,IF(G2723&gt;Q2723,1,0))</f>
        <v>0</v>
      </c>
      <c r="I2723" s="8"/>
      <c r="J2723" s="2"/>
      <c r="K2723" s="531"/>
      <c r="L2723" s="532"/>
      <c r="M2723" s="3"/>
      <c r="N2723" s="193"/>
      <c r="O2723" s="194"/>
      <c r="P2723" s="194"/>
      <c r="Q2723" s="32">
        <f t="shared" ref="Q2723:Q2726" si="7999">N2723+O2723</f>
        <v>0</v>
      </c>
      <c r="R2723" s="33">
        <f t="shared" ref="R2723:R2726" si="8000">IF(AND(Q2723=G2723,Q2723&gt;1),0.5,IF(Q2723&gt;G2723,1,0))</f>
        <v>0</v>
      </c>
      <c r="S2723" s="8"/>
      <c r="T2723" s="191"/>
      <c r="U2723" s="200" t="s">
        <v>92</v>
      </c>
      <c r="V2723" s="201" t="s">
        <v>93</v>
      </c>
      <c r="W2723" s="200" t="s">
        <v>93</v>
      </c>
      <c r="X2723" s="201" t="s">
        <v>92</v>
      </c>
    </row>
    <row r="2724" spans="1:25" x14ac:dyDescent="0.25">
      <c r="A2724" s="533"/>
      <c r="B2724" s="534"/>
      <c r="C2724" s="4"/>
      <c r="D2724" s="196"/>
      <c r="E2724" s="197"/>
      <c r="F2724" s="197"/>
      <c r="G2724" s="34">
        <f t="shared" ref="G2724:G2726" si="8001">SUM(D2724:E2724)</f>
        <v>0</v>
      </c>
      <c r="H2724" s="35">
        <f t="shared" si="7998"/>
        <v>0</v>
      </c>
      <c r="I2724" s="8"/>
      <c r="J2724" s="2"/>
      <c r="K2724" s="533"/>
      <c r="L2724" s="534"/>
      <c r="M2724" s="4"/>
      <c r="N2724" s="196"/>
      <c r="O2724" s="197"/>
      <c r="P2724" s="197"/>
      <c r="Q2724" s="34">
        <f t="shared" si="7999"/>
        <v>0</v>
      </c>
      <c r="R2724" s="35">
        <f t="shared" si="8000"/>
        <v>0</v>
      </c>
      <c r="S2724" s="8"/>
      <c r="T2724" s="191"/>
      <c r="U2724" s="202">
        <f t="shared" ref="U2724" si="8002">I2729</f>
        <v>0</v>
      </c>
      <c r="V2724" s="203">
        <f t="shared" ref="V2724" si="8003">S2729</f>
        <v>0</v>
      </c>
      <c r="W2724" s="202">
        <f t="shared" ref="W2724" si="8004">S2729</f>
        <v>0</v>
      </c>
      <c r="X2724" s="203">
        <f t="shared" ref="X2724" si="8005">I2729</f>
        <v>0</v>
      </c>
    </row>
    <row r="2725" spans="1:25" ht="15.75" thickBot="1" x14ac:dyDescent="0.3">
      <c r="A2725" s="517"/>
      <c r="B2725" s="518"/>
      <c r="C2725" s="4"/>
      <c r="D2725" s="196"/>
      <c r="E2725" s="197"/>
      <c r="F2725" s="197"/>
      <c r="G2725" s="34">
        <f t="shared" si="8001"/>
        <v>0</v>
      </c>
      <c r="H2725" s="35">
        <f t="shared" si="7998"/>
        <v>0</v>
      </c>
      <c r="I2725" s="13">
        <f t="shared" ref="I2725" si="8006">H2727*1000+G2727</f>
        <v>0</v>
      </c>
      <c r="J2725" s="2"/>
      <c r="K2725" s="517"/>
      <c r="L2725" s="518"/>
      <c r="M2725" s="4"/>
      <c r="N2725" s="196"/>
      <c r="O2725" s="197"/>
      <c r="P2725" s="197"/>
      <c r="Q2725" s="34">
        <f t="shared" si="7999"/>
        <v>0</v>
      </c>
      <c r="R2725" s="35">
        <f t="shared" si="8000"/>
        <v>0</v>
      </c>
      <c r="S2725" s="13">
        <f t="shared" ref="S2725" si="8007">R2727*1000+Q2727</f>
        <v>0</v>
      </c>
      <c r="T2725" s="191"/>
      <c r="U2725" s="202">
        <f t="shared" ref="U2725" si="8008">H2729</f>
        <v>0</v>
      </c>
      <c r="V2725" s="203">
        <f t="shared" ref="V2725" si="8009">R2729</f>
        <v>0</v>
      </c>
      <c r="W2725" s="202">
        <f t="shared" ref="W2725" si="8010">R2729</f>
        <v>0</v>
      </c>
      <c r="X2725" s="203">
        <f t="shared" ref="X2725" si="8011">H2729</f>
        <v>0</v>
      </c>
    </row>
    <row r="2726" spans="1:25" x14ac:dyDescent="0.25">
      <c r="A2726" s="519"/>
      <c r="B2726" s="520"/>
      <c r="C2726" s="5"/>
      <c r="D2726" s="198"/>
      <c r="E2726" s="199"/>
      <c r="F2726" s="199"/>
      <c r="G2726" s="38">
        <f t="shared" si="8001"/>
        <v>0</v>
      </c>
      <c r="H2726" s="35">
        <f t="shared" si="7998"/>
        <v>0</v>
      </c>
      <c r="I2726" s="521">
        <f t="shared" ref="I2726" si="8012">IF(AND(I2725=S2725,I2725&gt;0.1),1,IF(I2725&gt;S2725,2,0))</f>
        <v>0</v>
      </c>
      <c r="J2726" s="2"/>
      <c r="K2726" s="519"/>
      <c r="L2726" s="520"/>
      <c r="M2726" s="5"/>
      <c r="N2726" s="198"/>
      <c r="O2726" s="199"/>
      <c r="P2726" s="199"/>
      <c r="Q2726" s="34">
        <f t="shared" si="7999"/>
        <v>0</v>
      </c>
      <c r="R2726" s="39">
        <f t="shared" si="8000"/>
        <v>0</v>
      </c>
      <c r="S2726" s="521">
        <f t="shared" ref="S2726" si="8013">IF(AND(S2725=I2725,S2725&gt;0.1),1,IF(S2725&gt;I2725,2,0))</f>
        <v>0</v>
      </c>
      <c r="T2726" s="191"/>
      <c r="U2726" s="204">
        <f t="shared" ref="U2726" si="8014">G2729</f>
        <v>0</v>
      </c>
      <c r="V2726" s="205">
        <f t="shared" ref="V2726" si="8015">Q2729</f>
        <v>0</v>
      </c>
      <c r="W2726" s="204">
        <f t="shared" ref="W2726" si="8016">Q2729</f>
        <v>0</v>
      </c>
      <c r="X2726" s="205">
        <f t="shared" ref="X2726" si="8017">G2729</f>
        <v>0</v>
      </c>
    </row>
    <row r="2727" spans="1:25" ht="16.5" thickBot="1" x14ac:dyDescent="0.3">
      <c r="A2727" s="529">
        <v>124</v>
      </c>
      <c r="B2727" s="530"/>
      <c r="C2727" s="26" t="s">
        <v>12</v>
      </c>
      <c r="D2727" s="31">
        <f t="shared" ref="D2727" si="8018">SUM(D2723:D2726)</f>
        <v>0</v>
      </c>
      <c r="E2727" s="31">
        <f t="shared" ref="E2727:H2727" si="8019">SUM(E2723:E2726)</f>
        <v>0</v>
      </c>
      <c r="F2727" s="31">
        <f t="shared" si="8019"/>
        <v>0</v>
      </c>
      <c r="G2727" s="31">
        <f t="shared" si="8019"/>
        <v>0</v>
      </c>
      <c r="H2727" s="30">
        <f t="shared" si="8019"/>
        <v>0</v>
      </c>
      <c r="I2727" s="522">
        <f t="shared" ref="I2727" si="8020">IF(AND(G2727=N2727,G2727&gt;1),1,IF(G2727&gt;N2727,2,0))</f>
        <v>0</v>
      </c>
      <c r="J2727" s="2"/>
      <c r="K2727" s="529">
        <v>124</v>
      </c>
      <c r="L2727" s="530"/>
      <c r="M2727" s="26" t="s">
        <v>12</v>
      </c>
      <c r="N2727" s="31">
        <f t="shared" ref="N2727" si="8021">SUM(N2723:N2726)</f>
        <v>0</v>
      </c>
      <c r="O2727" s="31">
        <f t="shared" ref="O2727:R2727" si="8022">SUM(O2723:O2726)</f>
        <v>0</v>
      </c>
      <c r="P2727" s="31">
        <f t="shared" si="8022"/>
        <v>0</v>
      </c>
      <c r="Q2727" s="40">
        <f t="shared" si="8022"/>
        <v>0</v>
      </c>
      <c r="R2727" s="30">
        <f t="shared" si="8022"/>
        <v>0</v>
      </c>
      <c r="S2727" s="522">
        <f t="shared" ref="S2727" si="8023">IF(AND(Q2727=X2727,Q2727&gt;1),1,IF(Q2727&gt;X2727,2,0))</f>
        <v>0</v>
      </c>
      <c r="T2727" s="191"/>
    </row>
    <row r="2728" spans="1:25" ht="15.75" thickBot="1" x14ac:dyDescent="0.3">
      <c r="A2728" s="7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191"/>
    </row>
    <row r="2729" spans="1:25" ht="21" thickBot="1" x14ac:dyDescent="0.3">
      <c r="A2729" s="17"/>
      <c r="B2729" s="18"/>
      <c r="C2729" s="19" t="s">
        <v>15</v>
      </c>
      <c r="D2729" s="20">
        <f t="shared" ref="D2729:H2729" si="8024">D2722+D2727</f>
        <v>0</v>
      </c>
      <c r="E2729" s="21">
        <f t="shared" si="8024"/>
        <v>0</v>
      </c>
      <c r="F2729" s="21">
        <f t="shared" si="8024"/>
        <v>0</v>
      </c>
      <c r="G2729" s="22">
        <f t="shared" si="8024"/>
        <v>0</v>
      </c>
      <c r="H2729" s="22">
        <f t="shared" si="8024"/>
        <v>0</v>
      </c>
      <c r="I2729" s="23">
        <f t="shared" ref="I2729" si="8025">I2721+I2726+J2729</f>
        <v>0</v>
      </c>
      <c r="J2729" s="206">
        <f t="shared" ref="J2729" si="8026">IF(AND(G2729=Q2729,G2729&gt;0.1),1,IF(G2729&gt;Q2729,2,0))</f>
        <v>0</v>
      </c>
      <c r="K2729" s="17"/>
      <c r="L2729" s="18"/>
      <c r="M2729" s="24" t="s">
        <v>15</v>
      </c>
      <c r="N2729" s="20">
        <f t="shared" ref="N2729:R2729" si="8027">N2722+N2727</f>
        <v>0</v>
      </c>
      <c r="O2729" s="21">
        <f t="shared" si="8027"/>
        <v>0</v>
      </c>
      <c r="P2729" s="21">
        <f t="shared" si="8027"/>
        <v>0</v>
      </c>
      <c r="Q2729" s="22">
        <f t="shared" si="8027"/>
        <v>0</v>
      </c>
      <c r="R2729" s="22">
        <f t="shared" si="8027"/>
        <v>0</v>
      </c>
      <c r="S2729" s="25">
        <f t="shared" ref="S2729" si="8028">S2721+S2726+T2729</f>
        <v>0</v>
      </c>
      <c r="T2729" s="206">
        <f t="shared" ref="T2729" si="8029">IF(AND(Q2729=G2729,Q2729&gt;0.1),1,IF(Q2729&gt;G2729,2,0))</f>
        <v>0</v>
      </c>
    </row>
    <row r="2730" spans="1:25" ht="15.75" thickBot="1" x14ac:dyDescent="0.3">
      <c r="A2730" s="7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191"/>
    </row>
    <row r="2731" spans="1:25" ht="21" thickBot="1" x14ac:dyDescent="0.3">
      <c r="A2731" s="109" t="s">
        <v>19</v>
      </c>
      <c r="B2731" s="9" t="s">
        <v>16</v>
      </c>
      <c r="C2731" s="515"/>
      <c r="D2731" s="515"/>
      <c r="E2731" s="515"/>
      <c r="F2731" s="10"/>
      <c r="G2731" s="516" t="s">
        <v>17</v>
      </c>
      <c r="H2731" s="516"/>
      <c r="I2731" s="23">
        <f t="shared" ref="I2731" si="8030">IF(AND(I2729=S2729,I2729&gt;0.1),1,IF(I2729&gt;S2729,2,0))</f>
        <v>0</v>
      </c>
      <c r="J2731" s="12"/>
      <c r="K2731" s="14" t="s">
        <v>19</v>
      </c>
      <c r="L2731" s="9" t="s">
        <v>20</v>
      </c>
      <c r="M2731" s="515"/>
      <c r="N2731" s="515"/>
      <c r="O2731" s="515"/>
      <c r="P2731" s="10"/>
      <c r="Q2731" s="516" t="s">
        <v>17</v>
      </c>
      <c r="R2731" s="516"/>
      <c r="S2731" s="23">
        <f t="shared" ref="S2731" si="8031">IF(AND(S2729=I2729,S2729&gt;0.1),1,IF(S2729&gt;I2729,2,0))</f>
        <v>0</v>
      </c>
      <c r="T2731" s="191"/>
    </row>
    <row r="2732" spans="1:25" ht="23.25" x14ac:dyDescent="0.35">
      <c r="A2732" s="6"/>
      <c r="B2732" s="523" t="s">
        <v>175</v>
      </c>
      <c r="C2732" s="523"/>
      <c r="D2732" s="524" t="s">
        <v>0</v>
      </c>
      <c r="E2732" s="524"/>
      <c r="F2732" s="524"/>
      <c r="G2732" s="524"/>
      <c r="H2732" s="524"/>
      <c r="I2732" s="524"/>
      <c r="J2732" s="94" t="s">
        <v>174</v>
      </c>
      <c r="K2732" s="190" t="s">
        <v>1</v>
      </c>
      <c r="L2732" s="525" t="s">
        <v>21</v>
      </c>
      <c r="M2732" s="525"/>
      <c r="N2732" s="525"/>
      <c r="O2732" s="526" t="s">
        <v>2</v>
      </c>
      <c r="P2732" s="526"/>
      <c r="Q2732" s="527"/>
      <c r="R2732" s="528"/>
      <c r="S2732" s="528"/>
      <c r="T2732" s="191"/>
    </row>
    <row r="2733" spans="1:25" ht="24" thickBot="1" x14ac:dyDescent="0.3">
      <c r="A2733" s="7"/>
      <c r="B2733" s="16"/>
      <c r="C2733" s="16"/>
      <c r="D2733" s="15"/>
      <c r="E2733" s="15"/>
      <c r="F2733" s="15"/>
      <c r="G2733" s="15"/>
      <c r="H2733" s="15"/>
      <c r="I2733" s="15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191"/>
    </row>
    <row r="2734" spans="1:25" ht="18.75" thickBot="1" x14ac:dyDescent="0.3">
      <c r="A2734" s="1" t="s">
        <v>3</v>
      </c>
      <c r="B2734" s="535"/>
      <c r="C2734" s="535"/>
      <c r="D2734" s="535"/>
      <c r="E2734" s="535"/>
      <c r="F2734" s="535"/>
      <c r="G2734" s="535"/>
      <c r="H2734" s="535"/>
      <c r="I2734" s="536"/>
      <c r="J2734" s="537">
        <f t="shared" ref="J2734" si="8032">G2750-Q2750</f>
        <v>0</v>
      </c>
      <c r="K2734" s="11" t="s">
        <v>4</v>
      </c>
      <c r="L2734" s="535"/>
      <c r="M2734" s="535"/>
      <c r="N2734" s="535"/>
      <c r="O2734" s="535"/>
      <c r="P2734" s="535"/>
      <c r="Q2734" s="535"/>
      <c r="R2734" s="535"/>
      <c r="S2734" s="536"/>
      <c r="T2734" s="191"/>
    </row>
    <row r="2735" spans="1:25" ht="15.75" thickBot="1" x14ac:dyDescent="0.3">
      <c r="A2735" s="7"/>
      <c r="B2735" s="2"/>
      <c r="C2735" s="2"/>
      <c r="D2735" s="2"/>
      <c r="E2735" s="2"/>
      <c r="F2735" s="2"/>
      <c r="G2735" s="2"/>
      <c r="H2735" s="2"/>
      <c r="I2735" s="2"/>
      <c r="J2735" s="538"/>
      <c r="K2735" s="2"/>
      <c r="L2735" s="2"/>
      <c r="M2735" s="2"/>
      <c r="N2735" s="2"/>
      <c r="O2735" s="2"/>
      <c r="P2735" s="2"/>
      <c r="Q2735" s="2"/>
      <c r="R2735" s="2"/>
      <c r="S2735" s="2"/>
      <c r="T2735" s="191"/>
    </row>
    <row r="2736" spans="1:25" x14ac:dyDescent="0.25">
      <c r="A2736" s="540" t="s">
        <v>5</v>
      </c>
      <c r="B2736" s="541"/>
      <c r="C2736" s="542" t="s">
        <v>6</v>
      </c>
      <c r="D2736" s="544" t="s">
        <v>7</v>
      </c>
      <c r="E2736" s="545"/>
      <c r="F2736" s="545"/>
      <c r="G2736" s="546"/>
      <c r="H2736" s="544" t="s">
        <v>8</v>
      </c>
      <c r="I2736" s="546"/>
      <c r="J2736" s="538"/>
      <c r="K2736" s="540" t="s">
        <v>5</v>
      </c>
      <c r="L2736" s="541"/>
      <c r="M2736" s="542" t="s">
        <v>6</v>
      </c>
      <c r="N2736" s="544" t="s">
        <v>7</v>
      </c>
      <c r="O2736" s="545"/>
      <c r="P2736" s="545"/>
      <c r="Q2736" s="546"/>
      <c r="R2736" s="544" t="s">
        <v>8</v>
      </c>
      <c r="S2736" s="546"/>
      <c r="T2736" s="191"/>
    </row>
    <row r="2737" spans="1:25" ht="15.75" thickBot="1" x14ac:dyDescent="0.3">
      <c r="A2737" s="547"/>
      <c r="B2737" s="548"/>
      <c r="C2737" s="543"/>
      <c r="D2737" s="110" t="s">
        <v>9</v>
      </c>
      <c r="E2737" s="111" t="s">
        <v>10</v>
      </c>
      <c r="F2737" s="111" t="s">
        <v>11</v>
      </c>
      <c r="G2737" s="112" t="s">
        <v>12</v>
      </c>
      <c r="H2737" s="113" t="s">
        <v>13</v>
      </c>
      <c r="I2737" s="114" t="s">
        <v>14</v>
      </c>
      <c r="J2737" s="539"/>
      <c r="K2737" s="547"/>
      <c r="L2737" s="548"/>
      <c r="M2737" s="543"/>
      <c r="N2737" s="110" t="s">
        <v>9</v>
      </c>
      <c r="O2737" s="111" t="s">
        <v>10</v>
      </c>
      <c r="P2737" s="111" t="s">
        <v>11</v>
      </c>
      <c r="Q2737" s="112" t="s">
        <v>12</v>
      </c>
      <c r="R2737" s="113" t="s">
        <v>13</v>
      </c>
      <c r="S2737" s="114" t="s">
        <v>14</v>
      </c>
      <c r="T2737" s="191"/>
    </row>
    <row r="2738" spans="1:25" ht="15.75" thickBot="1" x14ac:dyDescent="0.3">
      <c r="A2738" s="7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191"/>
    </row>
    <row r="2739" spans="1:25" x14ac:dyDescent="0.25">
      <c r="A2739" s="531"/>
      <c r="B2739" s="532"/>
      <c r="C2739" s="3"/>
      <c r="D2739" s="207"/>
      <c r="E2739" s="208"/>
      <c r="F2739" s="194"/>
      <c r="G2739" s="32">
        <f t="shared" ref="G2739:G2742" si="8033">D2739+E2739</f>
        <v>0</v>
      </c>
      <c r="H2739" s="33">
        <f t="shared" ref="H2739:H2742" si="8034">IF(AND(G2739=Q2739,G2739&gt;1),0.5,IF(G2739&gt;Q2739,1,0))</f>
        <v>0</v>
      </c>
      <c r="I2739" s="8"/>
      <c r="J2739" s="2"/>
      <c r="K2739" s="531"/>
      <c r="L2739" s="532"/>
      <c r="M2739" s="3"/>
      <c r="N2739" s="207"/>
      <c r="O2739" s="208"/>
      <c r="P2739" s="194"/>
      <c r="Q2739" s="32">
        <f t="shared" ref="Q2739" si="8035">SUM(N2739:O2739)</f>
        <v>0</v>
      </c>
      <c r="R2739" s="33">
        <f t="shared" ref="R2739:R2742" si="8036">IF(AND(Q2739=G2739,Q2739&gt;1),0.5,IF(Q2739&gt;G2739,1,0))</f>
        <v>0</v>
      </c>
      <c r="S2739" s="8"/>
      <c r="U2739" s="195" t="s">
        <v>124</v>
      </c>
      <c r="V2739" s="195">
        <f t="shared" ref="V2739" si="8037">G2739</f>
        <v>0</v>
      </c>
      <c r="W2739" s="195">
        <f t="shared" ref="W2739" si="8038">G2740</f>
        <v>0</v>
      </c>
      <c r="X2739" s="195">
        <f t="shared" ref="X2739" si="8039">G2741</f>
        <v>0</v>
      </c>
      <c r="Y2739" s="195">
        <f t="shared" ref="Y2739" si="8040">G2742</f>
        <v>0</v>
      </c>
    </row>
    <row r="2740" spans="1:25" x14ac:dyDescent="0.25">
      <c r="A2740" s="533"/>
      <c r="B2740" s="534"/>
      <c r="C2740" s="4"/>
      <c r="D2740" s="209"/>
      <c r="E2740" s="197"/>
      <c r="F2740" s="210"/>
      <c r="G2740" s="34">
        <f t="shared" si="8033"/>
        <v>0</v>
      </c>
      <c r="H2740" s="35">
        <f t="shared" si="8034"/>
        <v>0</v>
      </c>
      <c r="I2740" s="8"/>
      <c r="J2740" s="2"/>
      <c r="K2740" s="533"/>
      <c r="L2740" s="534"/>
      <c r="M2740" s="4"/>
      <c r="N2740" s="210"/>
      <c r="O2740" s="197"/>
      <c r="P2740" s="210"/>
      <c r="Q2740" s="34">
        <f t="shared" ref="Q2740:Q2742" si="8041">SUM(N2740:O2740)</f>
        <v>0</v>
      </c>
      <c r="R2740" s="35">
        <f t="shared" si="8036"/>
        <v>0</v>
      </c>
      <c r="S2740" s="8"/>
      <c r="U2740" s="195" t="s">
        <v>125</v>
      </c>
      <c r="V2740" s="195">
        <f t="shared" ref="V2740" si="8042">G2744</f>
        <v>0</v>
      </c>
      <c r="W2740" s="195">
        <f t="shared" ref="W2740" si="8043">G2745</f>
        <v>0</v>
      </c>
      <c r="X2740" s="195">
        <f t="shared" ref="X2740" si="8044">G2746</f>
        <v>0</v>
      </c>
      <c r="Y2740" s="195">
        <f t="shared" ref="Y2740" si="8045">G2747</f>
        <v>0</v>
      </c>
    </row>
    <row r="2741" spans="1:25" ht="15.75" thickBot="1" x14ac:dyDescent="0.3">
      <c r="A2741" s="517"/>
      <c r="B2741" s="518"/>
      <c r="C2741" s="4"/>
      <c r="D2741" s="209"/>
      <c r="E2741" s="197"/>
      <c r="F2741" s="210"/>
      <c r="G2741" s="34">
        <f t="shared" si="8033"/>
        <v>0</v>
      </c>
      <c r="H2741" s="35">
        <f t="shared" si="8034"/>
        <v>0</v>
      </c>
      <c r="I2741" s="13">
        <f t="shared" ref="I2741" si="8046">H2743*1000+G2743</f>
        <v>0</v>
      </c>
      <c r="J2741" s="2"/>
      <c r="K2741" s="517"/>
      <c r="L2741" s="518"/>
      <c r="M2741" s="4"/>
      <c r="N2741" s="210"/>
      <c r="O2741" s="197"/>
      <c r="P2741" s="210"/>
      <c r="Q2741" s="34">
        <f t="shared" si="8041"/>
        <v>0</v>
      </c>
      <c r="R2741" s="35">
        <f t="shared" si="8036"/>
        <v>0</v>
      </c>
      <c r="S2741" s="13">
        <f t="shared" ref="S2741" si="8047">R2743*1000+Q2743</f>
        <v>0</v>
      </c>
      <c r="T2741" s="191"/>
      <c r="U2741" s="195" t="s">
        <v>126</v>
      </c>
      <c r="V2741" s="195">
        <f t="shared" ref="V2741" si="8048">Q2739</f>
        <v>0</v>
      </c>
      <c r="W2741" s="195">
        <f t="shared" ref="W2741" si="8049">Q2740</f>
        <v>0</v>
      </c>
      <c r="X2741" s="195">
        <f t="shared" ref="X2741" si="8050">Q2741</f>
        <v>0</v>
      </c>
      <c r="Y2741" s="195">
        <f t="shared" ref="Y2741" si="8051">Q2742</f>
        <v>0</v>
      </c>
    </row>
    <row r="2742" spans="1:25" x14ac:dyDescent="0.25">
      <c r="A2742" s="519"/>
      <c r="B2742" s="520"/>
      <c r="C2742" s="5"/>
      <c r="D2742" s="211"/>
      <c r="E2742" s="197"/>
      <c r="F2742" s="199"/>
      <c r="G2742" s="36">
        <f t="shared" si="8033"/>
        <v>0</v>
      </c>
      <c r="H2742" s="35">
        <f t="shared" si="8034"/>
        <v>0</v>
      </c>
      <c r="I2742" s="521">
        <f t="shared" ref="I2742" si="8052">IF(AND(I2741=S2741,I2741&gt;0.1),1,IF(I2741&gt;S2741,2,0))</f>
        <v>0</v>
      </c>
      <c r="J2742" s="2"/>
      <c r="K2742" s="519"/>
      <c r="L2742" s="520"/>
      <c r="M2742" s="5"/>
      <c r="N2742" s="211"/>
      <c r="O2742" s="212"/>
      <c r="P2742" s="199"/>
      <c r="Q2742" s="34">
        <f t="shared" si="8041"/>
        <v>0</v>
      </c>
      <c r="R2742" s="39">
        <f t="shared" si="8036"/>
        <v>0</v>
      </c>
      <c r="S2742" s="521">
        <f t="shared" ref="S2742" si="8053">IF(AND(S2741=I2741,S2741&gt;0.1),1,IF(S2741&gt;I2741,2,0))</f>
        <v>0</v>
      </c>
      <c r="T2742" s="191"/>
      <c r="U2742" s="195" t="s">
        <v>127</v>
      </c>
      <c r="V2742" s="195">
        <f t="shared" ref="V2742" si="8054">Q2744</f>
        <v>0</v>
      </c>
      <c r="W2742" s="195">
        <f t="shared" ref="W2742" si="8055">Q2745</f>
        <v>0</v>
      </c>
      <c r="X2742" s="195">
        <f t="shared" ref="X2742" si="8056">Q2746</f>
        <v>0</v>
      </c>
      <c r="Y2742" s="195">
        <f t="shared" ref="Y2742" si="8057">Q2747</f>
        <v>0</v>
      </c>
    </row>
    <row r="2743" spans="1:25" ht="16.5" thickBot="1" x14ac:dyDescent="0.3">
      <c r="A2743" s="529">
        <v>125</v>
      </c>
      <c r="B2743" s="530"/>
      <c r="C2743" s="26" t="s">
        <v>12</v>
      </c>
      <c r="D2743" s="122">
        <f t="shared" ref="D2743" si="8058">D2739+D2740+D2741+D2742</f>
        <v>0</v>
      </c>
      <c r="E2743" s="28">
        <f t="shared" ref="E2743:H2743" si="8059">SUM(E2739:E2742)</f>
        <v>0</v>
      </c>
      <c r="F2743" s="28">
        <f t="shared" si="8059"/>
        <v>0</v>
      </c>
      <c r="G2743" s="29">
        <f t="shared" si="8059"/>
        <v>0</v>
      </c>
      <c r="H2743" s="30">
        <f t="shared" si="8059"/>
        <v>0</v>
      </c>
      <c r="I2743" s="522">
        <f t="shared" ref="I2743" si="8060">IF(AND(G2743=N2743,G2743&gt;1),1,IF(G2743&gt;N2743,2,0))</f>
        <v>0</v>
      </c>
      <c r="J2743" s="2"/>
      <c r="K2743" s="529">
        <v>125</v>
      </c>
      <c r="L2743" s="530"/>
      <c r="M2743" s="26" t="s">
        <v>12</v>
      </c>
      <c r="N2743" s="31">
        <f t="shared" ref="N2743" si="8061">SUM(N2739:N2742)</f>
        <v>0</v>
      </c>
      <c r="O2743" s="31">
        <f t="shared" ref="O2743:R2743" si="8062">SUM(O2739:O2742)</f>
        <v>0</v>
      </c>
      <c r="P2743" s="31">
        <f t="shared" si="8062"/>
        <v>0</v>
      </c>
      <c r="Q2743" s="31">
        <f t="shared" si="8062"/>
        <v>0</v>
      </c>
      <c r="R2743" s="30">
        <f t="shared" si="8062"/>
        <v>0</v>
      </c>
      <c r="S2743" s="522">
        <f t="shared" ref="S2743" si="8063">IF(AND(Q2743=J2743,Q2743&gt;1),1,IF(Q2743&gt;J2743,2,0))</f>
        <v>0</v>
      </c>
      <c r="T2743" s="191"/>
    </row>
    <row r="2744" spans="1:25" x14ac:dyDescent="0.25">
      <c r="A2744" s="531"/>
      <c r="B2744" s="532"/>
      <c r="C2744" s="3"/>
      <c r="D2744" s="207"/>
      <c r="E2744" s="208"/>
      <c r="F2744" s="194"/>
      <c r="G2744" s="37">
        <f t="shared" ref="G2744" si="8064">SUM(D2744:E2744)</f>
        <v>0</v>
      </c>
      <c r="H2744" s="33">
        <f t="shared" ref="H2744:H2747" si="8065">IF(AND(G2744=Q2744,G2744&gt;1),0.5,IF(G2744&gt;Q2744,1,0))</f>
        <v>0</v>
      </c>
      <c r="I2744" s="8"/>
      <c r="J2744" s="2"/>
      <c r="K2744" s="531"/>
      <c r="L2744" s="532"/>
      <c r="M2744" s="3"/>
      <c r="N2744" s="207"/>
      <c r="O2744" s="208"/>
      <c r="P2744" s="194"/>
      <c r="Q2744" s="32">
        <f t="shared" ref="Q2744:Q2747" si="8066">N2744+O2744</f>
        <v>0</v>
      </c>
      <c r="R2744" s="33">
        <f t="shared" ref="R2744:R2747" si="8067">IF(AND(Q2744=G2744,Q2744&gt;1),0.5,IF(Q2744&gt;G2744,1,0))</f>
        <v>0</v>
      </c>
      <c r="S2744" s="8"/>
      <c r="T2744" s="191"/>
      <c r="U2744" s="200" t="s">
        <v>92</v>
      </c>
      <c r="V2744" s="201" t="s">
        <v>93</v>
      </c>
      <c r="W2744" s="200" t="s">
        <v>93</v>
      </c>
      <c r="X2744" s="201" t="s">
        <v>92</v>
      </c>
    </row>
    <row r="2745" spans="1:25" x14ac:dyDescent="0.25">
      <c r="A2745" s="533"/>
      <c r="B2745" s="534"/>
      <c r="C2745" s="4"/>
      <c r="D2745" s="210"/>
      <c r="E2745" s="197"/>
      <c r="F2745" s="210"/>
      <c r="G2745" s="34">
        <f t="shared" ref="G2745:G2747" si="8068">SUM(D2745:E2745)</f>
        <v>0</v>
      </c>
      <c r="H2745" s="35">
        <f t="shared" si="8065"/>
        <v>0</v>
      </c>
      <c r="I2745" s="8"/>
      <c r="J2745" s="2"/>
      <c r="K2745" s="533"/>
      <c r="L2745" s="534"/>
      <c r="M2745" s="4"/>
      <c r="N2745" s="210"/>
      <c r="O2745" s="197"/>
      <c r="P2745" s="210"/>
      <c r="Q2745" s="34">
        <f t="shared" si="8066"/>
        <v>0</v>
      </c>
      <c r="R2745" s="35">
        <f t="shared" si="8067"/>
        <v>0</v>
      </c>
      <c r="S2745" s="8"/>
      <c r="T2745" s="191"/>
      <c r="U2745" s="202">
        <f t="shared" ref="U2745" si="8069">I2750</f>
        <v>0</v>
      </c>
      <c r="V2745" s="203">
        <f t="shared" ref="V2745" si="8070">S2750</f>
        <v>0</v>
      </c>
      <c r="W2745" s="202">
        <f t="shared" ref="W2745" si="8071">S2750</f>
        <v>0</v>
      </c>
      <c r="X2745" s="203">
        <f t="shared" ref="X2745" si="8072">I2750</f>
        <v>0</v>
      </c>
    </row>
    <row r="2746" spans="1:25" ht="15.75" thickBot="1" x14ac:dyDescent="0.3">
      <c r="A2746" s="517"/>
      <c r="B2746" s="518"/>
      <c r="C2746" s="4"/>
      <c r="D2746" s="210"/>
      <c r="E2746" s="197"/>
      <c r="F2746" s="210"/>
      <c r="G2746" s="34">
        <f t="shared" si="8068"/>
        <v>0</v>
      </c>
      <c r="H2746" s="35">
        <f t="shared" si="8065"/>
        <v>0</v>
      </c>
      <c r="I2746" s="13">
        <f t="shared" ref="I2746" si="8073">H2748*1000+G2748</f>
        <v>0</v>
      </c>
      <c r="J2746" s="2"/>
      <c r="K2746" s="517"/>
      <c r="L2746" s="518"/>
      <c r="M2746" s="4"/>
      <c r="N2746" s="210"/>
      <c r="O2746" s="197"/>
      <c r="P2746" s="210"/>
      <c r="Q2746" s="34">
        <f t="shared" si="8066"/>
        <v>0</v>
      </c>
      <c r="R2746" s="35">
        <f t="shared" si="8067"/>
        <v>0</v>
      </c>
      <c r="S2746" s="13">
        <f t="shared" ref="S2746" si="8074">R2748*1000+Q2748</f>
        <v>0</v>
      </c>
      <c r="T2746" s="191"/>
      <c r="U2746" s="202">
        <f t="shared" ref="U2746" si="8075">H2750</f>
        <v>0</v>
      </c>
      <c r="V2746" s="203">
        <f t="shared" ref="V2746" si="8076">R2750</f>
        <v>0</v>
      </c>
      <c r="W2746" s="202">
        <f t="shared" ref="W2746" si="8077">R2750</f>
        <v>0</v>
      </c>
      <c r="X2746" s="203">
        <f t="shared" ref="X2746" si="8078">H2750</f>
        <v>0</v>
      </c>
    </row>
    <row r="2747" spans="1:25" x14ac:dyDescent="0.25">
      <c r="A2747" s="519"/>
      <c r="B2747" s="520"/>
      <c r="C2747" s="5"/>
      <c r="D2747" s="211"/>
      <c r="E2747" s="212"/>
      <c r="F2747" s="199"/>
      <c r="G2747" s="38">
        <f t="shared" si="8068"/>
        <v>0</v>
      </c>
      <c r="H2747" s="35">
        <f t="shared" si="8065"/>
        <v>0</v>
      </c>
      <c r="I2747" s="521">
        <f t="shared" ref="I2747" si="8079">IF(AND(I2746=S2746,I2746&gt;0.1),1,IF(I2746&gt;S2746,2,0))</f>
        <v>0</v>
      </c>
      <c r="J2747" s="2"/>
      <c r="K2747" s="519"/>
      <c r="L2747" s="520"/>
      <c r="M2747" s="5"/>
      <c r="N2747" s="211"/>
      <c r="O2747" s="212"/>
      <c r="P2747" s="199"/>
      <c r="Q2747" s="34">
        <f t="shared" si="8066"/>
        <v>0</v>
      </c>
      <c r="R2747" s="39">
        <f t="shared" si="8067"/>
        <v>0</v>
      </c>
      <c r="S2747" s="521">
        <f t="shared" ref="S2747" si="8080">IF(AND(S2746=I2746,S2746&gt;0.1),1,IF(S2746&gt;I2746,2,0))</f>
        <v>0</v>
      </c>
      <c r="T2747" s="191"/>
      <c r="U2747" s="204">
        <f t="shared" ref="U2747" si="8081">G2750</f>
        <v>0</v>
      </c>
      <c r="V2747" s="205">
        <f t="shared" ref="V2747" si="8082">Q2750</f>
        <v>0</v>
      </c>
      <c r="W2747" s="204">
        <f t="shared" ref="W2747" si="8083">Q2750</f>
        <v>0</v>
      </c>
      <c r="X2747" s="205">
        <f t="shared" ref="X2747" si="8084">G2750</f>
        <v>0</v>
      </c>
    </row>
    <row r="2748" spans="1:25" ht="16.5" thickBot="1" x14ac:dyDescent="0.3">
      <c r="A2748" s="529">
        <v>126</v>
      </c>
      <c r="B2748" s="530"/>
      <c r="C2748" s="26" t="s">
        <v>12</v>
      </c>
      <c r="D2748" s="31">
        <f t="shared" ref="D2748" si="8085">SUM(D2744:D2747)</f>
        <v>0</v>
      </c>
      <c r="E2748" s="31">
        <f t="shared" ref="E2748:H2748" si="8086">SUM(E2744:E2747)</f>
        <v>0</v>
      </c>
      <c r="F2748" s="31">
        <f t="shared" si="8086"/>
        <v>0</v>
      </c>
      <c r="G2748" s="31">
        <f t="shared" si="8086"/>
        <v>0</v>
      </c>
      <c r="H2748" s="30">
        <f t="shared" si="8086"/>
        <v>0</v>
      </c>
      <c r="I2748" s="522">
        <f t="shared" ref="I2748" si="8087">IF(AND(G2748=N2748,G2748&gt;1),1,IF(G2748&gt;N2748,2,0))</f>
        <v>0</v>
      </c>
      <c r="J2748" s="2"/>
      <c r="K2748" s="529">
        <v>126</v>
      </c>
      <c r="L2748" s="530"/>
      <c r="M2748" s="26" t="s">
        <v>12</v>
      </c>
      <c r="N2748" s="31">
        <f t="shared" ref="N2748" si="8088">SUM(N2744:N2747)</f>
        <v>0</v>
      </c>
      <c r="O2748" s="31">
        <f t="shared" ref="O2748:R2748" si="8089">SUM(O2744:O2747)</f>
        <v>0</v>
      </c>
      <c r="P2748" s="31">
        <f t="shared" si="8089"/>
        <v>0</v>
      </c>
      <c r="Q2748" s="40">
        <f t="shared" si="8089"/>
        <v>0</v>
      </c>
      <c r="R2748" s="30">
        <f t="shared" si="8089"/>
        <v>0</v>
      </c>
      <c r="S2748" s="522">
        <f t="shared" ref="S2748" si="8090">IF(AND(Q2748=X2748,Q2748&gt;1),1,IF(Q2748&gt;X2748,2,0))</f>
        <v>0</v>
      </c>
      <c r="T2748" s="191"/>
    </row>
    <row r="2749" spans="1:25" ht="15.75" thickBot="1" x14ac:dyDescent="0.3">
      <c r="A2749" s="7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191"/>
    </row>
    <row r="2750" spans="1:25" ht="21" thickBot="1" x14ac:dyDescent="0.3">
      <c r="A2750" s="17"/>
      <c r="B2750" s="18"/>
      <c r="C2750" s="19" t="s">
        <v>15</v>
      </c>
      <c r="D2750" s="20">
        <f t="shared" ref="D2750:H2750" si="8091">D2743+D2748</f>
        <v>0</v>
      </c>
      <c r="E2750" s="21">
        <f t="shared" si="8091"/>
        <v>0</v>
      </c>
      <c r="F2750" s="21">
        <f t="shared" si="8091"/>
        <v>0</v>
      </c>
      <c r="G2750" s="22">
        <f t="shared" si="8091"/>
        <v>0</v>
      </c>
      <c r="H2750" s="22">
        <f t="shared" si="8091"/>
        <v>0</v>
      </c>
      <c r="I2750" s="23">
        <f t="shared" ref="I2750" si="8092">I2742+I2747+J2750</f>
        <v>0</v>
      </c>
      <c r="J2750" s="206">
        <f t="shared" ref="J2750" si="8093">IF(AND(G2750=Q2750,G2750&gt;0.1),1,IF(G2750&gt;Q2750,2,0))</f>
        <v>0</v>
      </c>
      <c r="K2750" s="17"/>
      <c r="L2750" s="18"/>
      <c r="M2750" s="24" t="s">
        <v>15</v>
      </c>
      <c r="N2750" s="20">
        <f t="shared" ref="N2750:R2750" si="8094">N2743+N2748</f>
        <v>0</v>
      </c>
      <c r="O2750" s="21">
        <f t="shared" si="8094"/>
        <v>0</v>
      </c>
      <c r="P2750" s="21">
        <f t="shared" si="8094"/>
        <v>0</v>
      </c>
      <c r="Q2750" s="22">
        <f t="shared" si="8094"/>
        <v>0</v>
      </c>
      <c r="R2750" s="22">
        <f t="shared" si="8094"/>
        <v>0</v>
      </c>
      <c r="S2750" s="25">
        <f t="shared" ref="S2750" si="8095">S2742+S2747+T2750</f>
        <v>0</v>
      </c>
      <c r="T2750" s="206">
        <f t="shared" ref="T2750" si="8096">IF(AND(Q2750=G2750,Q2750&gt;0.1),1,IF(Q2750&gt;G2750,2,0))</f>
        <v>0</v>
      </c>
    </row>
    <row r="2751" spans="1:25" ht="15.75" thickBot="1" x14ac:dyDescent="0.3">
      <c r="A2751" s="7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191"/>
    </row>
    <row r="2752" spans="1:25" ht="21" thickBot="1" x14ac:dyDescent="0.3">
      <c r="A2752" s="109" t="s">
        <v>19</v>
      </c>
      <c r="B2752" s="9" t="s">
        <v>16</v>
      </c>
      <c r="C2752" s="515"/>
      <c r="D2752" s="515"/>
      <c r="E2752" s="515"/>
      <c r="F2752" s="10"/>
      <c r="G2752" s="516" t="s">
        <v>17</v>
      </c>
      <c r="H2752" s="516"/>
      <c r="I2752" s="23">
        <f t="shared" ref="I2752" si="8097">IF(AND(I2750=S2750,I2750&gt;0.1),1,IF(I2750&gt;S2750,2,0))</f>
        <v>0</v>
      </c>
      <c r="J2752" s="12"/>
      <c r="K2752" s="14" t="s">
        <v>19</v>
      </c>
      <c r="L2752" s="9" t="s">
        <v>20</v>
      </c>
      <c r="M2752" s="515"/>
      <c r="N2752" s="515"/>
      <c r="O2752" s="515"/>
      <c r="P2752" s="10"/>
      <c r="Q2752" s="516" t="s">
        <v>17</v>
      </c>
      <c r="R2752" s="516"/>
      <c r="S2752" s="23">
        <f t="shared" ref="S2752" si="8098">IF(AND(S2750=I2750,S2750&gt;0.1),1,IF(S2750&gt;I2750,2,0))</f>
        <v>0</v>
      </c>
      <c r="T2752" s="191"/>
    </row>
    <row r="2754" spans="1:25" ht="15.75" thickBot="1" x14ac:dyDescent="0.3"/>
    <row r="2755" spans="1:25" ht="23.25" x14ac:dyDescent="0.35">
      <c r="A2755" s="6"/>
      <c r="B2755" s="523" t="s">
        <v>175</v>
      </c>
      <c r="C2755" s="523"/>
      <c r="D2755" s="524" t="s">
        <v>0</v>
      </c>
      <c r="E2755" s="524"/>
      <c r="F2755" s="524"/>
      <c r="G2755" s="524"/>
      <c r="H2755" s="524"/>
      <c r="I2755" s="524"/>
      <c r="J2755" s="94" t="s">
        <v>176</v>
      </c>
      <c r="K2755" s="190" t="s">
        <v>1</v>
      </c>
      <c r="L2755" s="525" t="s">
        <v>21</v>
      </c>
      <c r="M2755" s="525"/>
      <c r="N2755" s="525"/>
      <c r="O2755" s="526" t="s">
        <v>2</v>
      </c>
      <c r="P2755" s="526"/>
      <c r="Q2755" s="527"/>
      <c r="R2755" s="528"/>
      <c r="S2755" s="528"/>
      <c r="T2755" s="191"/>
    </row>
    <row r="2756" spans="1:25" ht="24" thickBot="1" x14ac:dyDescent="0.3">
      <c r="A2756" s="7"/>
      <c r="B2756" s="16"/>
      <c r="C2756" s="16"/>
      <c r="D2756" s="15"/>
      <c r="E2756" s="15"/>
      <c r="F2756" s="15"/>
      <c r="G2756" s="15"/>
      <c r="H2756" s="15"/>
      <c r="I2756" s="15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191"/>
    </row>
    <row r="2757" spans="1:25" ht="18.75" thickBot="1" x14ac:dyDescent="0.3">
      <c r="A2757" s="1" t="s">
        <v>3</v>
      </c>
      <c r="B2757" s="535"/>
      <c r="C2757" s="535"/>
      <c r="D2757" s="535"/>
      <c r="E2757" s="535"/>
      <c r="F2757" s="535"/>
      <c r="G2757" s="535"/>
      <c r="H2757" s="535"/>
      <c r="I2757" s="536"/>
      <c r="J2757" s="537">
        <f t="shared" ref="J2757" si="8099">G2773-Q2773</f>
        <v>0</v>
      </c>
      <c r="K2757" s="11" t="s">
        <v>4</v>
      </c>
      <c r="L2757" s="535"/>
      <c r="M2757" s="535"/>
      <c r="N2757" s="535"/>
      <c r="O2757" s="535"/>
      <c r="P2757" s="535"/>
      <c r="Q2757" s="535"/>
      <c r="R2757" s="535"/>
      <c r="S2757" s="536"/>
      <c r="T2757" s="191"/>
    </row>
    <row r="2758" spans="1:25" ht="15.75" thickBot="1" x14ac:dyDescent="0.3">
      <c r="A2758" s="7"/>
      <c r="B2758" s="2"/>
      <c r="C2758" s="2"/>
      <c r="D2758" s="2"/>
      <c r="E2758" s="2"/>
      <c r="F2758" s="2"/>
      <c r="G2758" s="2"/>
      <c r="H2758" s="2"/>
      <c r="I2758" s="2"/>
      <c r="J2758" s="538"/>
      <c r="K2758" s="2"/>
      <c r="L2758" s="2"/>
      <c r="M2758" s="2"/>
      <c r="N2758" s="2"/>
      <c r="O2758" s="2"/>
      <c r="P2758" s="2"/>
      <c r="Q2758" s="2"/>
      <c r="R2758" s="2"/>
      <c r="S2758" s="2"/>
      <c r="T2758" s="191"/>
    </row>
    <row r="2759" spans="1:25" x14ac:dyDescent="0.25">
      <c r="A2759" s="540" t="s">
        <v>5</v>
      </c>
      <c r="B2759" s="541"/>
      <c r="C2759" s="542" t="s">
        <v>6</v>
      </c>
      <c r="D2759" s="544" t="s">
        <v>7</v>
      </c>
      <c r="E2759" s="545"/>
      <c r="F2759" s="545"/>
      <c r="G2759" s="546"/>
      <c r="H2759" s="544" t="s">
        <v>8</v>
      </c>
      <c r="I2759" s="546"/>
      <c r="J2759" s="538"/>
      <c r="K2759" s="540" t="s">
        <v>5</v>
      </c>
      <c r="L2759" s="541"/>
      <c r="M2759" s="542" t="s">
        <v>6</v>
      </c>
      <c r="N2759" s="544" t="s">
        <v>7</v>
      </c>
      <c r="O2759" s="545"/>
      <c r="P2759" s="545"/>
      <c r="Q2759" s="546"/>
      <c r="R2759" s="544" t="s">
        <v>8</v>
      </c>
      <c r="S2759" s="546"/>
      <c r="T2759" s="191"/>
    </row>
    <row r="2760" spans="1:25" ht="15.75" thickBot="1" x14ac:dyDescent="0.3">
      <c r="A2760" s="547"/>
      <c r="B2760" s="548"/>
      <c r="C2760" s="543"/>
      <c r="D2760" s="110" t="s">
        <v>9</v>
      </c>
      <c r="E2760" s="111" t="s">
        <v>10</v>
      </c>
      <c r="F2760" s="111" t="s">
        <v>11</v>
      </c>
      <c r="G2760" s="112" t="s">
        <v>12</v>
      </c>
      <c r="H2760" s="113" t="s">
        <v>13</v>
      </c>
      <c r="I2760" s="114" t="s">
        <v>14</v>
      </c>
      <c r="J2760" s="539"/>
      <c r="K2760" s="547"/>
      <c r="L2760" s="548"/>
      <c r="M2760" s="543"/>
      <c r="N2760" s="110" t="s">
        <v>9</v>
      </c>
      <c r="O2760" s="111" t="s">
        <v>10</v>
      </c>
      <c r="P2760" s="111" t="s">
        <v>11</v>
      </c>
      <c r="Q2760" s="112" t="s">
        <v>12</v>
      </c>
      <c r="R2760" s="113" t="s">
        <v>13</v>
      </c>
      <c r="S2760" s="114" t="s">
        <v>14</v>
      </c>
      <c r="T2760" s="191"/>
    </row>
    <row r="2761" spans="1:25" ht="15.75" thickBot="1" x14ac:dyDescent="0.3">
      <c r="A2761" s="7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191"/>
    </row>
    <row r="2762" spans="1:25" x14ac:dyDescent="0.25">
      <c r="A2762" s="531"/>
      <c r="B2762" s="532"/>
      <c r="C2762" s="3"/>
      <c r="D2762" s="193"/>
      <c r="E2762" s="194"/>
      <c r="F2762" s="194"/>
      <c r="G2762" s="32">
        <f t="shared" ref="G2762:G2765" si="8100">D2762+E2762</f>
        <v>0</v>
      </c>
      <c r="H2762" s="33">
        <f t="shared" ref="H2762:H2765" si="8101">IF(AND(G2762=Q2762,G2762&gt;1),0.5,IF(G2762&gt;Q2762,1,0))</f>
        <v>0</v>
      </c>
      <c r="I2762" s="8"/>
      <c r="J2762" s="2"/>
      <c r="K2762" s="531"/>
      <c r="L2762" s="532"/>
      <c r="M2762" s="3"/>
      <c r="N2762" s="193"/>
      <c r="O2762" s="194"/>
      <c r="P2762" s="194"/>
      <c r="Q2762" s="32">
        <f t="shared" ref="Q2762" si="8102">SUM(N2762:O2762)</f>
        <v>0</v>
      </c>
      <c r="R2762" s="33">
        <f t="shared" ref="R2762:R2765" si="8103">IF(AND(Q2762=G2762,Q2762&gt;1),0.5,IF(Q2762&gt;G2762,1,0))</f>
        <v>0</v>
      </c>
      <c r="S2762" s="8"/>
      <c r="U2762" s="195" t="s">
        <v>124</v>
      </c>
      <c r="V2762" s="195">
        <f t="shared" ref="V2762" si="8104">G2762</f>
        <v>0</v>
      </c>
      <c r="W2762" s="195">
        <f t="shared" ref="W2762" si="8105">G2763</f>
        <v>0</v>
      </c>
      <c r="X2762" s="195">
        <f t="shared" ref="X2762" si="8106">G2764</f>
        <v>0</v>
      </c>
      <c r="Y2762" s="195">
        <f t="shared" ref="Y2762" si="8107">G2765</f>
        <v>0</v>
      </c>
    </row>
    <row r="2763" spans="1:25" x14ac:dyDescent="0.25">
      <c r="A2763" s="533"/>
      <c r="B2763" s="534"/>
      <c r="C2763" s="4"/>
      <c r="D2763" s="196"/>
      <c r="E2763" s="197"/>
      <c r="F2763" s="197"/>
      <c r="G2763" s="34">
        <f t="shared" si="8100"/>
        <v>0</v>
      </c>
      <c r="H2763" s="35">
        <f t="shared" si="8101"/>
        <v>0</v>
      </c>
      <c r="I2763" s="8"/>
      <c r="J2763" s="2"/>
      <c r="K2763" s="533"/>
      <c r="L2763" s="534"/>
      <c r="M2763" s="4"/>
      <c r="N2763" s="196"/>
      <c r="O2763" s="197"/>
      <c r="P2763" s="197"/>
      <c r="Q2763" s="34">
        <f t="shared" ref="Q2763:Q2765" si="8108">SUM(N2763:O2763)</f>
        <v>0</v>
      </c>
      <c r="R2763" s="35">
        <f t="shared" si="8103"/>
        <v>0</v>
      </c>
      <c r="S2763" s="8"/>
      <c r="U2763" s="195" t="s">
        <v>125</v>
      </c>
      <c r="V2763" s="195">
        <f t="shared" ref="V2763" si="8109">G2767</f>
        <v>0</v>
      </c>
      <c r="W2763" s="195">
        <f t="shared" ref="W2763" si="8110">G2768</f>
        <v>0</v>
      </c>
      <c r="X2763" s="195">
        <f t="shared" ref="X2763" si="8111">G2769</f>
        <v>0</v>
      </c>
      <c r="Y2763" s="195">
        <f t="shared" ref="Y2763" si="8112">G2770</f>
        <v>0</v>
      </c>
    </row>
    <row r="2764" spans="1:25" ht="15.75" thickBot="1" x14ac:dyDescent="0.3">
      <c r="A2764" s="517"/>
      <c r="B2764" s="518"/>
      <c r="C2764" s="4"/>
      <c r="D2764" s="196"/>
      <c r="E2764" s="197"/>
      <c r="F2764" s="197"/>
      <c r="G2764" s="34">
        <f t="shared" si="8100"/>
        <v>0</v>
      </c>
      <c r="H2764" s="35">
        <f t="shared" si="8101"/>
        <v>0</v>
      </c>
      <c r="I2764" s="13">
        <f t="shared" ref="I2764" si="8113">H2766*1000+G2766</f>
        <v>0</v>
      </c>
      <c r="J2764" s="2"/>
      <c r="K2764" s="517"/>
      <c r="L2764" s="518"/>
      <c r="M2764" s="4"/>
      <c r="N2764" s="196"/>
      <c r="O2764" s="197"/>
      <c r="P2764" s="197"/>
      <c r="Q2764" s="34">
        <f t="shared" si="8108"/>
        <v>0</v>
      </c>
      <c r="R2764" s="35">
        <f t="shared" si="8103"/>
        <v>0</v>
      </c>
      <c r="S2764" s="13">
        <f t="shared" ref="S2764" si="8114">R2766*1000+Q2766</f>
        <v>0</v>
      </c>
      <c r="T2764" s="191"/>
      <c r="U2764" s="195" t="s">
        <v>126</v>
      </c>
      <c r="V2764" s="195">
        <f t="shared" ref="V2764" si="8115">Q2762</f>
        <v>0</v>
      </c>
      <c r="W2764" s="195">
        <f t="shared" ref="W2764" si="8116">Q2763</f>
        <v>0</v>
      </c>
      <c r="X2764" s="195">
        <f t="shared" ref="X2764" si="8117">Q2764</f>
        <v>0</v>
      </c>
      <c r="Y2764" s="195">
        <f t="shared" ref="Y2764" si="8118">Q2765</f>
        <v>0</v>
      </c>
    </row>
    <row r="2765" spans="1:25" x14ac:dyDescent="0.25">
      <c r="A2765" s="519"/>
      <c r="B2765" s="520"/>
      <c r="C2765" s="5"/>
      <c r="D2765" s="198"/>
      <c r="E2765" s="199"/>
      <c r="F2765" s="199"/>
      <c r="G2765" s="36">
        <f t="shared" si="8100"/>
        <v>0</v>
      </c>
      <c r="H2765" s="35">
        <f t="shared" si="8101"/>
        <v>0</v>
      </c>
      <c r="I2765" s="521">
        <f t="shared" ref="I2765" si="8119">IF(AND(I2764=S2764,I2764&gt;0.1),1,IF(I2764&gt;S2764,2,0))</f>
        <v>0</v>
      </c>
      <c r="J2765" s="2"/>
      <c r="K2765" s="519"/>
      <c r="L2765" s="520"/>
      <c r="M2765" s="5"/>
      <c r="N2765" s="198"/>
      <c r="O2765" s="199"/>
      <c r="P2765" s="199"/>
      <c r="Q2765" s="34">
        <f t="shared" si="8108"/>
        <v>0</v>
      </c>
      <c r="R2765" s="39">
        <f t="shared" si="8103"/>
        <v>0</v>
      </c>
      <c r="S2765" s="521">
        <f t="shared" ref="S2765" si="8120">IF(AND(S2764=I2764,S2764&gt;0.1),1,IF(S2764&gt;I2764,2,0))</f>
        <v>0</v>
      </c>
      <c r="T2765" s="191"/>
      <c r="U2765" s="195" t="s">
        <v>127</v>
      </c>
      <c r="V2765" s="195">
        <f t="shared" ref="V2765" si="8121">Q2767</f>
        <v>0</v>
      </c>
      <c r="W2765" s="195">
        <f t="shared" ref="W2765" si="8122">Q2768</f>
        <v>0</v>
      </c>
      <c r="X2765" s="195">
        <f t="shared" ref="X2765" si="8123">Q2769</f>
        <v>0</v>
      </c>
      <c r="Y2765" s="195">
        <f t="shared" ref="Y2765" si="8124">Q2770</f>
        <v>0</v>
      </c>
    </row>
    <row r="2766" spans="1:25" ht="16.5" thickBot="1" x14ac:dyDescent="0.3">
      <c r="A2766" s="529">
        <v>125</v>
      </c>
      <c r="B2766" s="530"/>
      <c r="C2766" s="26" t="s">
        <v>12</v>
      </c>
      <c r="D2766" s="27">
        <f t="shared" ref="D2766" si="8125">D2762+D2763+D2764+D2765</f>
        <v>0</v>
      </c>
      <c r="E2766" s="28">
        <f t="shared" ref="E2766:H2766" si="8126">SUM(E2762:E2765)</f>
        <v>0</v>
      </c>
      <c r="F2766" s="28">
        <f t="shared" si="8126"/>
        <v>0</v>
      </c>
      <c r="G2766" s="29">
        <f t="shared" si="8126"/>
        <v>0</v>
      </c>
      <c r="H2766" s="30">
        <f t="shared" si="8126"/>
        <v>0</v>
      </c>
      <c r="I2766" s="522">
        <f t="shared" ref="I2766" si="8127">IF(AND(G2766=N2766,G2766&gt;1),1,IF(G2766&gt;N2766,2,0))</f>
        <v>0</v>
      </c>
      <c r="J2766" s="2"/>
      <c r="K2766" s="529">
        <v>125</v>
      </c>
      <c r="L2766" s="530"/>
      <c r="M2766" s="26" t="s">
        <v>12</v>
      </c>
      <c r="N2766" s="31">
        <f t="shared" ref="N2766" si="8128">SUM(N2762:N2765)</f>
        <v>0</v>
      </c>
      <c r="O2766" s="31">
        <f t="shared" ref="O2766:R2766" si="8129">SUM(O2762:O2765)</f>
        <v>0</v>
      </c>
      <c r="P2766" s="31">
        <f t="shared" si="8129"/>
        <v>0</v>
      </c>
      <c r="Q2766" s="31">
        <f t="shared" si="8129"/>
        <v>0</v>
      </c>
      <c r="R2766" s="30">
        <f t="shared" si="8129"/>
        <v>0</v>
      </c>
      <c r="S2766" s="522">
        <f t="shared" ref="S2766" si="8130">IF(AND(Q2766=J2766,Q2766&gt;1),1,IF(Q2766&gt;J2766,2,0))</f>
        <v>0</v>
      </c>
      <c r="T2766" s="191"/>
    </row>
    <row r="2767" spans="1:25" x14ac:dyDescent="0.25">
      <c r="A2767" s="531"/>
      <c r="B2767" s="532"/>
      <c r="C2767" s="3"/>
      <c r="D2767" s="193"/>
      <c r="E2767" s="194"/>
      <c r="F2767" s="194"/>
      <c r="G2767" s="37">
        <f t="shared" ref="G2767" si="8131">SUM(D2767:E2767)</f>
        <v>0</v>
      </c>
      <c r="H2767" s="33">
        <f t="shared" ref="H2767:H2770" si="8132">IF(AND(G2767=Q2767,G2767&gt;1),0.5,IF(G2767&gt;Q2767,1,0))</f>
        <v>0</v>
      </c>
      <c r="I2767" s="8"/>
      <c r="J2767" s="2"/>
      <c r="K2767" s="531"/>
      <c r="L2767" s="532"/>
      <c r="M2767" s="3"/>
      <c r="N2767" s="193"/>
      <c r="O2767" s="194"/>
      <c r="P2767" s="194"/>
      <c r="Q2767" s="32">
        <f t="shared" ref="Q2767:Q2770" si="8133">N2767+O2767</f>
        <v>0</v>
      </c>
      <c r="R2767" s="33">
        <f t="shared" ref="R2767:R2770" si="8134">IF(AND(Q2767=G2767,Q2767&gt;1),0.5,IF(Q2767&gt;G2767,1,0))</f>
        <v>0</v>
      </c>
      <c r="S2767" s="8"/>
      <c r="T2767" s="191"/>
      <c r="U2767" s="200" t="s">
        <v>92</v>
      </c>
      <c r="V2767" s="201" t="s">
        <v>93</v>
      </c>
      <c r="W2767" s="200" t="s">
        <v>93</v>
      </c>
      <c r="X2767" s="201" t="s">
        <v>92</v>
      </c>
    </row>
    <row r="2768" spans="1:25" x14ac:dyDescent="0.25">
      <c r="A2768" s="533"/>
      <c r="B2768" s="534"/>
      <c r="C2768" s="4"/>
      <c r="D2768" s="196"/>
      <c r="E2768" s="197"/>
      <c r="F2768" s="197"/>
      <c r="G2768" s="34">
        <f t="shared" ref="G2768:G2770" si="8135">SUM(D2768:E2768)</f>
        <v>0</v>
      </c>
      <c r="H2768" s="35">
        <f t="shared" si="8132"/>
        <v>0</v>
      </c>
      <c r="I2768" s="8"/>
      <c r="J2768" s="2"/>
      <c r="K2768" s="533"/>
      <c r="L2768" s="534"/>
      <c r="M2768" s="4"/>
      <c r="N2768" s="196"/>
      <c r="O2768" s="197"/>
      <c r="P2768" s="197"/>
      <c r="Q2768" s="34">
        <f t="shared" si="8133"/>
        <v>0</v>
      </c>
      <c r="R2768" s="35">
        <f t="shared" si="8134"/>
        <v>0</v>
      </c>
      <c r="S2768" s="8"/>
      <c r="T2768" s="191"/>
      <c r="U2768" s="202">
        <f t="shared" ref="U2768" si="8136">I2773</f>
        <v>0</v>
      </c>
      <c r="V2768" s="203">
        <f t="shared" ref="V2768" si="8137">S2773</f>
        <v>0</v>
      </c>
      <c r="W2768" s="202">
        <f t="shared" ref="W2768" si="8138">S2773</f>
        <v>0</v>
      </c>
      <c r="X2768" s="203">
        <f t="shared" ref="X2768" si="8139">I2773</f>
        <v>0</v>
      </c>
    </row>
    <row r="2769" spans="1:25" ht="15.75" thickBot="1" x14ac:dyDescent="0.3">
      <c r="A2769" s="517"/>
      <c r="B2769" s="518"/>
      <c r="C2769" s="4"/>
      <c r="D2769" s="196"/>
      <c r="E2769" s="197"/>
      <c r="F2769" s="197"/>
      <c r="G2769" s="34">
        <f t="shared" si="8135"/>
        <v>0</v>
      </c>
      <c r="H2769" s="35">
        <f t="shared" si="8132"/>
        <v>0</v>
      </c>
      <c r="I2769" s="13">
        <f t="shared" ref="I2769" si="8140">H2771*1000+G2771</f>
        <v>0</v>
      </c>
      <c r="J2769" s="2"/>
      <c r="K2769" s="517"/>
      <c r="L2769" s="518"/>
      <c r="M2769" s="4"/>
      <c r="N2769" s="196"/>
      <c r="O2769" s="197"/>
      <c r="P2769" s="197"/>
      <c r="Q2769" s="34">
        <f t="shared" si="8133"/>
        <v>0</v>
      </c>
      <c r="R2769" s="35">
        <f t="shared" si="8134"/>
        <v>0</v>
      </c>
      <c r="S2769" s="13">
        <f t="shared" ref="S2769" si="8141">R2771*1000+Q2771</f>
        <v>0</v>
      </c>
      <c r="T2769" s="191"/>
      <c r="U2769" s="202">
        <f t="shared" ref="U2769" si="8142">H2773</f>
        <v>0</v>
      </c>
      <c r="V2769" s="203">
        <f t="shared" ref="V2769" si="8143">R2773</f>
        <v>0</v>
      </c>
      <c r="W2769" s="202">
        <f t="shared" ref="W2769" si="8144">R2773</f>
        <v>0</v>
      </c>
      <c r="X2769" s="203">
        <f t="shared" ref="X2769" si="8145">H2773</f>
        <v>0</v>
      </c>
    </row>
    <row r="2770" spans="1:25" x14ac:dyDescent="0.25">
      <c r="A2770" s="519"/>
      <c r="B2770" s="520"/>
      <c r="C2770" s="5"/>
      <c r="D2770" s="198"/>
      <c r="E2770" s="199"/>
      <c r="F2770" s="199"/>
      <c r="G2770" s="38">
        <f t="shared" si="8135"/>
        <v>0</v>
      </c>
      <c r="H2770" s="35">
        <f t="shared" si="8132"/>
        <v>0</v>
      </c>
      <c r="I2770" s="521">
        <f t="shared" ref="I2770" si="8146">IF(AND(I2769=S2769,I2769&gt;0.1),1,IF(I2769&gt;S2769,2,0))</f>
        <v>0</v>
      </c>
      <c r="J2770" s="2"/>
      <c r="K2770" s="519"/>
      <c r="L2770" s="520"/>
      <c r="M2770" s="5"/>
      <c r="N2770" s="198"/>
      <c r="O2770" s="199"/>
      <c r="P2770" s="199"/>
      <c r="Q2770" s="34">
        <f t="shared" si="8133"/>
        <v>0</v>
      </c>
      <c r="R2770" s="39">
        <f t="shared" si="8134"/>
        <v>0</v>
      </c>
      <c r="S2770" s="521">
        <f t="shared" ref="S2770" si="8147">IF(AND(S2769=I2769,S2769&gt;0.1),1,IF(S2769&gt;I2769,2,0))</f>
        <v>0</v>
      </c>
      <c r="T2770" s="191"/>
      <c r="U2770" s="204">
        <f t="shared" ref="U2770" si="8148">G2773</f>
        <v>0</v>
      </c>
      <c r="V2770" s="205">
        <f t="shared" ref="V2770" si="8149">Q2773</f>
        <v>0</v>
      </c>
      <c r="W2770" s="204">
        <f t="shared" ref="W2770" si="8150">Q2773</f>
        <v>0</v>
      </c>
      <c r="X2770" s="205">
        <f t="shared" ref="X2770" si="8151">G2773</f>
        <v>0</v>
      </c>
    </row>
    <row r="2771" spans="1:25" ht="16.5" thickBot="1" x14ac:dyDescent="0.3">
      <c r="A2771" s="529">
        <v>126</v>
      </c>
      <c r="B2771" s="530"/>
      <c r="C2771" s="26" t="s">
        <v>12</v>
      </c>
      <c r="D2771" s="31">
        <f t="shared" ref="D2771" si="8152">SUM(D2767:D2770)</f>
        <v>0</v>
      </c>
      <c r="E2771" s="31">
        <f t="shared" ref="E2771:H2771" si="8153">SUM(E2767:E2770)</f>
        <v>0</v>
      </c>
      <c r="F2771" s="31">
        <f t="shared" si="8153"/>
        <v>0</v>
      </c>
      <c r="G2771" s="31">
        <f t="shared" si="8153"/>
        <v>0</v>
      </c>
      <c r="H2771" s="30">
        <f t="shared" si="8153"/>
        <v>0</v>
      </c>
      <c r="I2771" s="522">
        <f t="shared" ref="I2771" si="8154">IF(AND(G2771=N2771,G2771&gt;1),1,IF(G2771&gt;N2771,2,0))</f>
        <v>0</v>
      </c>
      <c r="J2771" s="2"/>
      <c r="K2771" s="529">
        <v>126</v>
      </c>
      <c r="L2771" s="530"/>
      <c r="M2771" s="26" t="s">
        <v>12</v>
      </c>
      <c r="N2771" s="31">
        <f t="shared" ref="N2771" si="8155">SUM(N2767:N2770)</f>
        <v>0</v>
      </c>
      <c r="O2771" s="31">
        <f t="shared" ref="O2771:R2771" si="8156">SUM(O2767:O2770)</f>
        <v>0</v>
      </c>
      <c r="P2771" s="31">
        <f t="shared" si="8156"/>
        <v>0</v>
      </c>
      <c r="Q2771" s="40">
        <f t="shared" si="8156"/>
        <v>0</v>
      </c>
      <c r="R2771" s="30">
        <f t="shared" si="8156"/>
        <v>0</v>
      </c>
      <c r="S2771" s="522">
        <f t="shared" ref="S2771" si="8157">IF(AND(Q2771=X2771,Q2771&gt;1),1,IF(Q2771&gt;X2771,2,0))</f>
        <v>0</v>
      </c>
      <c r="T2771" s="191"/>
    </row>
    <row r="2772" spans="1:25" ht="15.75" thickBot="1" x14ac:dyDescent="0.3">
      <c r="A2772" s="7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191"/>
    </row>
    <row r="2773" spans="1:25" ht="21" thickBot="1" x14ac:dyDescent="0.3">
      <c r="A2773" s="17"/>
      <c r="B2773" s="18"/>
      <c r="C2773" s="19" t="s">
        <v>15</v>
      </c>
      <c r="D2773" s="20">
        <f t="shared" ref="D2773:H2773" si="8158">D2766+D2771</f>
        <v>0</v>
      </c>
      <c r="E2773" s="21">
        <f t="shared" si="8158"/>
        <v>0</v>
      </c>
      <c r="F2773" s="21">
        <f t="shared" si="8158"/>
        <v>0</v>
      </c>
      <c r="G2773" s="22">
        <f t="shared" si="8158"/>
        <v>0</v>
      </c>
      <c r="H2773" s="22">
        <f t="shared" si="8158"/>
        <v>0</v>
      </c>
      <c r="I2773" s="23">
        <f t="shared" ref="I2773" si="8159">I2765+I2770+J2773</f>
        <v>0</v>
      </c>
      <c r="J2773" s="206">
        <f t="shared" ref="J2773" si="8160">IF(AND(G2773=Q2773,G2773&gt;0.1),1,IF(G2773&gt;Q2773,2,0))</f>
        <v>0</v>
      </c>
      <c r="K2773" s="17"/>
      <c r="L2773" s="18"/>
      <c r="M2773" s="24" t="s">
        <v>15</v>
      </c>
      <c r="N2773" s="20">
        <f t="shared" ref="N2773:R2773" si="8161">N2766+N2771</f>
        <v>0</v>
      </c>
      <c r="O2773" s="21">
        <f t="shared" si="8161"/>
        <v>0</v>
      </c>
      <c r="P2773" s="21">
        <f t="shared" si="8161"/>
        <v>0</v>
      </c>
      <c r="Q2773" s="22">
        <f t="shared" si="8161"/>
        <v>0</v>
      </c>
      <c r="R2773" s="22">
        <f t="shared" si="8161"/>
        <v>0</v>
      </c>
      <c r="S2773" s="25">
        <f t="shared" ref="S2773" si="8162">S2765+S2770+T2773</f>
        <v>0</v>
      </c>
      <c r="T2773" s="206">
        <f t="shared" ref="T2773" si="8163">IF(AND(Q2773=G2773,Q2773&gt;0.1),1,IF(Q2773&gt;G2773,2,0))</f>
        <v>0</v>
      </c>
    </row>
    <row r="2774" spans="1:25" ht="15.75" thickBot="1" x14ac:dyDescent="0.3">
      <c r="A2774" s="7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191"/>
    </row>
    <row r="2775" spans="1:25" ht="21" thickBot="1" x14ac:dyDescent="0.3">
      <c r="A2775" s="109" t="s">
        <v>19</v>
      </c>
      <c r="B2775" s="9" t="s">
        <v>16</v>
      </c>
      <c r="C2775" s="515"/>
      <c r="D2775" s="515"/>
      <c r="E2775" s="515"/>
      <c r="F2775" s="10"/>
      <c r="G2775" s="516" t="s">
        <v>17</v>
      </c>
      <c r="H2775" s="516"/>
      <c r="I2775" s="23">
        <f t="shared" ref="I2775" si="8164">IF(AND(I2773=S2773,I2773&gt;0.1),1,IF(I2773&gt;S2773,2,0))</f>
        <v>0</v>
      </c>
      <c r="J2775" s="12"/>
      <c r="K2775" s="14" t="s">
        <v>19</v>
      </c>
      <c r="L2775" s="9" t="s">
        <v>20</v>
      </c>
      <c r="M2775" s="515"/>
      <c r="N2775" s="515"/>
      <c r="O2775" s="515"/>
      <c r="P2775" s="10"/>
      <c r="Q2775" s="516" t="s">
        <v>17</v>
      </c>
      <c r="R2775" s="516"/>
      <c r="S2775" s="23">
        <f t="shared" ref="S2775" si="8165">IF(AND(S2773=I2773,S2773&gt;0.1),1,IF(S2773&gt;I2773,2,0))</f>
        <v>0</v>
      </c>
      <c r="T2775" s="191"/>
    </row>
    <row r="2776" spans="1:25" ht="23.25" x14ac:dyDescent="0.35">
      <c r="A2776" s="6"/>
      <c r="B2776" s="523" t="s">
        <v>177</v>
      </c>
      <c r="C2776" s="523"/>
      <c r="D2776" s="524" t="s">
        <v>0</v>
      </c>
      <c r="E2776" s="524"/>
      <c r="F2776" s="524"/>
      <c r="G2776" s="524"/>
      <c r="H2776" s="524"/>
      <c r="I2776" s="524"/>
      <c r="J2776" s="94" t="s">
        <v>176</v>
      </c>
      <c r="K2776" s="190" t="s">
        <v>1</v>
      </c>
      <c r="L2776" s="525" t="s">
        <v>21</v>
      </c>
      <c r="M2776" s="525"/>
      <c r="N2776" s="525"/>
      <c r="O2776" s="526" t="s">
        <v>2</v>
      </c>
      <c r="P2776" s="526"/>
      <c r="Q2776" s="527"/>
      <c r="R2776" s="528"/>
      <c r="S2776" s="528"/>
      <c r="T2776" s="191"/>
    </row>
    <row r="2777" spans="1:25" ht="24" thickBot="1" x14ac:dyDescent="0.3">
      <c r="A2777" s="7"/>
      <c r="B2777" s="16"/>
      <c r="C2777" s="16"/>
      <c r="D2777" s="15"/>
      <c r="E2777" s="15"/>
      <c r="F2777" s="15"/>
      <c r="G2777" s="15"/>
      <c r="H2777" s="15"/>
      <c r="I2777" s="15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191"/>
    </row>
    <row r="2778" spans="1:25" ht="18.75" thickBot="1" x14ac:dyDescent="0.3">
      <c r="A2778" s="1" t="s">
        <v>3</v>
      </c>
      <c r="B2778" s="535"/>
      <c r="C2778" s="535"/>
      <c r="D2778" s="535"/>
      <c r="E2778" s="535"/>
      <c r="F2778" s="535"/>
      <c r="G2778" s="535"/>
      <c r="H2778" s="535"/>
      <c r="I2778" s="536"/>
      <c r="J2778" s="537">
        <f t="shared" ref="J2778" si="8166">G2794-Q2794</f>
        <v>0</v>
      </c>
      <c r="K2778" s="11" t="s">
        <v>4</v>
      </c>
      <c r="L2778" s="535"/>
      <c r="M2778" s="535"/>
      <c r="N2778" s="535"/>
      <c r="O2778" s="535"/>
      <c r="P2778" s="535"/>
      <c r="Q2778" s="535"/>
      <c r="R2778" s="535"/>
      <c r="S2778" s="536"/>
      <c r="T2778" s="191"/>
    </row>
    <row r="2779" spans="1:25" ht="15.75" thickBot="1" x14ac:dyDescent="0.3">
      <c r="A2779" s="7"/>
      <c r="B2779" s="2"/>
      <c r="C2779" s="2"/>
      <c r="D2779" s="2"/>
      <c r="E2779" s="2"/>
      <c r="F2779" s="2"/>
      <c r="G2779" s="2"/>
      <c r="H2779" s="2"/>
      <c r="I2779" s="2"/>
      <c r="J2779" s="538"/>
      <c r="K2779" s="2"/>
      <c r="L2779" s="2"/>
      <c r="M2779" s="2"/>
      <c r="N2779" s="2"/>
      <c r="O2779" s="2"/>
      <c r="P2779" s="2"/>
      <c r="Q2779" s="2"/>
      <c r="R2779" s="2"/>
      <c r="S2779" s="2"/>
      <c r="T2779" s="191"/>
    </row>
    <row r="2780" spans="1:25" x14ac:dyDescent="0.25">
      <c r="A2780" s="540" t="s">
        <v>5</v>
      </c>
      <c r="B2780" s="541"/>
      <c r="C2780" s="542" t="s">
        <v>6</v>
      </c>
      <c r="D2780" s="544" t="s">
        <v>7</v>
      </c>
      <c r="E2780" s="545"/>
      <c r="F2780" s="545"/>
      <c r="G2780" s="546"/>
      <c r="H2780" s="544" t="s">
        <v>8</v>
      </c>
      <c r="I2780" s="546"/>
      <c r="J2780" s="538"/>
      <c r="K2780" s="540" t="s">
        <v>5</v>
      </c>
      <c r="L2780" s="541"/>
      <c r="M2780" s="542" t="s">
        <v>6</v>
      </c>
      <c r="N2780" s="544" t="s">
        <v>7</v>
      </c>
      <c r="O2780" s="545"/>
      <c r="P2780" s="545"/>
      <c r="Q2780" s="546"/>
      <c r="R2780" s="544" t="s">
        <v>8</v>
      </c>
      <c r="S2780" s="546"/>
      <c r="T2780" s="191"/>
    </row>
    <row r="2781" spans="1:25" ht="15.75" thickBot="1" x14ac:dyDescent="0.3">
      <c r="A2781" s="547"/>
      <c r="B2781" s="548"/>
      <c r="C2781" s="543"/>
      <c r="D2781" s="110" t="s">
        <v>9</v>
      </c>
      <c r="E2781" s="111" t="s">
        <v>10</v>
      </c>
      <c r="F2781" s="111" t="s">
        <v>11</v>
      </c>
      <c r="G2781" s="112" t="s">
        <v>12</v>
      </c>
      <c r="H2781" s="113" t="s">
        <v>13</v>
      </c>
      <c r="I2781" s="114" t="s">
        <v>14</v>
      </c>
      <c r="J2781" s="539"/>
      <c r="K2781" s="547"/>
      <c r="L2781" s="548"/>
      <c r="M2781" s="543"/>
      <c r="N2781" s="110" t="s">
        <v>9</v>
      </c>
      <c r="O2781" s="111" t="s">
        <v>10</v>
      </c>
      <c r="P2781" s="111" t="s">
        <v>11</v>
      </c>
      <c r="Q2781" s="112" t="s">
        <v>12</v>
      </c>
      <c r="R2781" s="113" t="s">
        <v>13</v>
      </c>
      <c r="S2781" s="114" t="s">
        <v>14</v>
      </c>
      <c r="T2781" s="191"/>
    </row>
    <row r="2782" spans="1:25" ht="15.75" thickBot="1" x14ac:dyDescent="0.3">
      <c r="A2782" s="7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191"/>
    </row>
    <row r="2783" spans="1:25" x14ac:dyDescent="0.25">
      <c r="A2783" s="531"/>
      <c r="B2783" s="532"/>
      <c r="C2783" s="3"/>
      <c r="D2783" s="207"/>
      <c r="E2783" s="208"/>
      <c r="F2783" s="194"/>
      <c r="G2783" s="32">
        <f t="shared" ref="G2783:G2786" si="8167">D2783+E2783</f>
        <v>0</v>
      </c>
      <c r="H2783" s="33">
        <f t="shared" ref="H2783:H2786" si="8168">IF(AND(G2783=Q2783,G2783&gt;1),0.5,IF(G2783&gt;Q2783,1,0))</f>
        <v>0</v>
      </c>
      <c r="I2783" s="8"/>
      <c r="J2783" s="2"/>
      <c r="K2783" s="531"/>
      <c r="L2783" s="532"/>
      <c r="M2783" s="3"/>
      <c r="N2783" s="207"/>
      <c r="O2783" s="208"/>
      <c r="P2783" s="194"/>
      <c r="Q2783" s="32">
        <f t="shared" ref="Q2783" si="8169">SUM(N2783:O2783)</f>
        <v>0</v>
      </c>
      <c r="R2783" s="33">
        <f t="shared" ref="R2783:R2786" si="8170">IF(AND(Q2783=G2783,Q2783&gt;1),0.5,IF(Q2783&gt;G2783,1,0))</f>
        <v>0</v>
      </c>
      <c r="S2783" s="8"/>
      <c r="U2783" s="195" t="s">
        <v>124</v>
      </c>
      <c r="V2783" s="195">
        <f t="shared" ref="V2783" si="8171">G2783</f>
        <v>0</v>
      </c>
      <c r="W2783" s="195">
        <f t="shared" ref="W2783" si="8172">G2784</f>
        <v>0</v>
      </c>
      <c r="X2783" s="195">
        <f t="shared" ref="X2783" si="8173">G2785</f>
        <v>0</v>
      </c>
      <c r="Y2783" s="195">
        <f t="shared" ref="Y2783" si="8174">G2786</f>
        <v>0</v>
      </c>
    </row>
    <row r="2784" spans="1:25" x14ac:dyDescent="0.25">
      <c r="A2784" s="533"/>
      <c r="B2784" s="534"/>
      <c r="C2784" s="4"/>
      <c r="D2784" s="209"/>
      <c r="E2784" s="197"/>
      <c r="F2784" s="210"/>
      <c r="G2784" s="34">
        <f t="shared" si="8167"/>
        <v>0</v>
      </c>
      <c r="H2784" s="35">
        <f t="shared" si="8168"/>
        <v>0</v>
      </c>
      <c r="I2784" s="8"/>
      <c r="J2784" s="2"/>
      <c r="K2784" s="533"/>
      <c r="L2784" s="534"/>
      <c r="M2784" s="4"/>
      <c r="N2784" s="210"/>
      <c r="O2784" s="197"/>
      <c r="P2784" s="210"/>
      <c r="Q2784" s="34">
        <f t="shared" ref="Q2784:Q2786" si="8175">SUM(N2784:O2784)</f>
        <v>0</v>
      </c>
      <c r="R2784" s="35">
        <f t="shared" si="8170"/>
        <v>0</v>
      </c>
      <c r="S2784" s="8"/>
      <c r="U2784" s="195" t="s">
        <v>125</v>
      </c>
      <c r="V2784" s="195">
        <f t="shared" ref="V2784" si="8176">G2788</f>
        <v>0</v>
      </c>
      <c r="W2784" s="195">
        <f t="shared" ref="W2784" si="8177">G2789</f>
        <v>0</v>
      </c>
      <c r="X2784" s="195">
        <f t="shared" ref="X2784" si="8178">G2790</f>
        <v>0</v>
      </c>
      <c r="Y2784" s="195">
        <f t="shared" ref="Y2784" si="8179">G2791</f>
        <v>0</v>
      </c>
    </row>
    <row r="2785" spans="1:25" ht="15.75" thickBot="1" x14ac:dyDescent="0.3">
      <c r="A2785" s="517"/>
      <c r="B2785" s="518"/>
      <c r="C2785" s="4"/>
      <c r="D2785" s="209"/>
      <c r="E2785" s="197"/>
      <c r="F2785" s="210"/>
      <c r="G2785" s="34">
        <f t="shared" si="8167"/>
        <v>0</v>
      </c>
      <c r="H2785" s="35">
        <f t="shared" si="8168"/>
        <v>0</v>
      </c>
      <c r="I2785" s="13">
        <f t="shared" ref="I2785" si="8180">H2787*1000+G2787</f>
        <v>0</v>
      </c>
      <c r="J2785" s="2"/>
      <c r="K2785" s="517"/>
      <c r="L2785" s="518"/>
      <c r="M2785" s="4"/>
      <c r="N2785" s="210"/>
      <c r="O2785" s="197"/>
      <c r="P2785" s="210"/>
      <c r="Q2785" s="34">
        <f t="shared" si="8175"/>
        <v>0</v>
      </c>
      <c r="R2785" s="35">
        <f t="shared" si="8170"/>
        <v>0</v>
      </c>
      <c r="S2785" s="13">
        <f t="shared" ref="S2785" si="8181">R2787*1000+Q2787</f>
        <v>0</v>
      </c>
      <c r="T2785" s="191"/>
      <c r="U2785" s="195" t="s">
        <v>126</v>
      </c>
      <c r="V2785" s="195">
        <f t="shared" ref="V2785" si="8182">Q2783</f>
        <v>0</v>
      </c>
      <c r="W2785" s="195">
        <f t="shared" ref="W2785" si="8183">Q2784</f>
        <v>0</v>
      </c>
      <c r="X2785" s="195">
        <f t="shared" ref="X2785" si="8184">Q2785</f>
        <v>0</v>
      </c>
      <c r="Y2785" s="195">
        <f t="shared" ref="Y2785" si="8185">Q2786</f>
        <v>0</v>
      </c>
    </row>
    <row r="2786" spans="1:25" x14ac:dyDescent="0.25">
      <c r="A2786" s="519"/>
      <c r="B2786" s="520"/>
      <c r="C2786" s="5"/>
      <c r="D2786" s="211"/>
      <c r="E2786" s="197"/>
      <c r="F2786" s="199"/>
      <c r="G2786" s="36">
        <f t="shared" si="8167"/>
        <v>0</v>
      </c>
      <c r="H2786" s="35">
        <f t="shared" si="8168"/>
        <v>0</v>
      </c>
      <c r="I2786" s="521">
        <f t="shared" ref="I2786" si="8186">IF(AND(I2785=S2785,I2785&gt;0.1),1,IF(I2785&gt;S2785,2,0))</f>
        <v>0</v>
      </c>
      <c r="J2786" s="2"/>
      <c r="K2786" s="519"/>
      <c r="L2786" s="520"/>
      <c r="M2786" s="5"/>
      <c r="N2786" s="211"/>
      <c r="O2786" s="212"/>
      <c r="P2786" s="199"/>
      <c r="Q2786" s="34">
        <f t="shared" si="8175"/>
        <v>0</v>
      </c>
      <c r="R2786" s="39">
        <f t="shared" si="8170"/>
        <v>0</v>
      </c>
      <c r="S2786" s="521">
        <f t="shared" ref="S2786" si="8187">IF(AND(S2785=I2785,S2785&gt;0.1),1,IF(S2785&gt;I2785,2,0))</f>
        <v>0</v>
      </c>
      <c r="T2786" s="191"/>
      <c r="U2786" s="195" t="s">
        <v>127</v>
      </c>
      <c r="V2786" s="195">
        <f t="shared" ref="V2786" si="8188">Q2788</f>
        <v>0</v>
      </c>
      <c r="W2786" s="195">
        <f t="shared" ref="W2786" si="8189">Q2789</f>
        <v>0</v>
      </c>
      <c r="X2786" s="195">
        <f t="shared" ref="X2786" si="8190">Q2790</f>
        <v>0</v>
      </c>
      <c r="Y2786" s="195">
        <f t="shared" ref="Y2786" si="8191">Q2791</f>
        <v>0</v>
      </c>
    </row>
    <row r="2787" spans="1:25" ht="16.5" thickBot="1" x14ac:dyDescent="0.3">
      <c r="A2787" s="529">
        <v>127</v>
      </c>
      <c r="B2787" s="530"/>
      <c r="C2787" s="26" t="s">
        <v>12</v>
      </c>
      <c r="D2787" s="122">
        <f t="shared" ref="D2787" si="8192">D2783+D2784+D2785+D2786</f>
        <v>0</v>
      </c>
      <c r="E2787" s="28">
        <f t="shared" ref="E2787:H2787" si="8193">SUM(E2783:E2786)</f>
        <v>0</v>
      </c>
      <c r="F2787" s="28">
        <f t="shared" si="8193"/>
        <v>0</v>
      </c>
      <c r="G2787" s="29">
        <f t="shared" si="8193"/>
        <v>0</v>
      </c>
      <c r="H2787" s="30">
        <f t="shared" si="8193"/>
        <v>0</v>
      </c>
      <c r="I2787" s="522">
        <f t="shared" ref="I2787" si="8194">IF(AND(G2787=N2787,G2787&gt;1),1,IF(G2787&gt;N2787,2,0))</f>
        <v>0</v>
      </c>
      <c r="J2787" s="2"/>
      <c r="K2787" s="529">
        <v>127</v>
      </c>
      <c r="L2787" s="530"/>
      <c r="M2787" s="26" t="s">
        <v>12</v>
      </c>
      <c r="N2787" s="31">
        <f t="shared" ref="N2787" si="8195">SUM(N2783:N2786)</f>
        <v>0</v>
      </c>
      <c r="O2787" s="31">
        <f t="shared" ref="O2787:R2787" si="8196">SUM(O2783:O2786)</f>
        <v>0</v>
      </c>
      <c r="P2787" s="31">
        <f t="shared" si="8196"/>
        <v>0</v>
      </c>
      <c r="Q2787" s="31">
        <f t="shared" si="8196"/>
        <v>0</v>
      </c>
      <c r="R2787" s="30">
        <f t="shared" si="8196"/>
        <v>0</v>
      </c>
      <c r="S2787" s="522">
        <f t="shared" ref="S2787" si="8197">IF(AND(Q2787=J2787,Q2787&gt;1),1,IF(Q2787&gt;J2787,2,0))</f>
        <v>0</v>
      </c>
      <c r="T2787" s="191"/>
    </row>
    <row r="2788" spans="1:25" x14ac:dyDescent="0.25">
      <c r="A2788" s="531"/>
      <c r="B2788" s="532"/>
      <c r="C2788" s="3"/>
      <c r="D2788" s="207"/>
      <c r="E2788" s="208"/>
      <c r="F2788" s="194"/>
      <c r="G2788" s="37">
        <f t="shared" ref="G2788" si="8198">SUM(D2788:E2788)</f>
        <v>0</v>
      </c>
      <c r="H2788" s="33">
        <f t="shared" ref="H2788:H2791" si="8199">IF(AND(G2788=Q2788,G2788&gt;1),0.5,IF(G2788&gt;Q2788,1,0))</f>
        <v>0</v>
      </c>
      <c r="I2788" s="8"/>
      <c r="J2788" s="2"/>
      <c r="K2788" s="531"/>
      <c r="L2788" s="532"/>
      <c r="M2788" s="3"/>
      <c r="N2788" s="207"/>
      <c r="O2788" s="208"/>
      <c r="P2788" s="194"/>
      <c r="Q2788" s="32">
        <f t="shared" ref="Q2788:Q2791" si="8200">N2788+O2788</f>
        <v>0</v>
      </c>
      <c r="R2788" s="33">
        <f t="shared" ref="R2788:R2791" si="8201">IF(AND(Q2788=G2788,Q2788&gt;1),0.5,IF(Q2788&gt;G2788,1,0))</f>
        <v>0</v>
      </c>
      <c r="S2788" s="8"/>
      <c r="T2788" s="191"/>
      <c r="U2788" s="200" t="s">
        <v>92</v>
      </c>
      <c r="V2788" s="201" t="s">
        <v>93</v>
      </c>
      <c r="W2788" s="200" t="s">
        <v>93</v>
      </c>
      <c r="X2788" s="201" t="s">
        <v>92</v>
      </c>
    </row>
    <row r="2789" spans="1:25" x14ac:dyDescent="0.25">
      <c r="A2789" s="533"/>
      <c r="B2789" s="534"/>
      <c r="C2789" s="4"/>
      <c r="D2789" s="210"/>
      <c r="E2789" s="197"/>
      <c r="F2789" s="210"/>
      <c r="G2789" s="34">
        <f t="shared" ref="G2789:G2791" si="8202">SUM(D2789:E2789)</f>
        <v>0</v>
      </c>
      <c r="H2789" s="35">
        <f t="shared" si="8199"/>
        <v>0</v>
      </c>
      <c r="I2789" s="8"/>
      <c r="J2789" s="2"/>
      <c r="K2789" s="533"/>
      <c r="L2789" s="534"/>
      <c r="M2789" s="4"/>
      <c r="N2789" s="210"/>
      <c r="O2789" s="197"/>
      <c r="P2789" s="210"/>
      <c r="Q2789" s="34">
        <f t="shared" si="8200"/>
        <v>0</v>
      </c>
      <c r="R2789" s="35">
        <f t="shared" si="8201"/>
        <v>0</v>
      </c>
      <c r="S2789" s="8"/>
      <c r="T2789" s="191"/>
      <c r="U2789" s="202">
        <f t="shared" ref="U2789" si="8203">I2794</f>
        <v>0</v>
      </c>
      <c r="V2789" s="203">
        <f t="shared" ref="V2789" si="8204">S2794</f>
        <v>0</v>
      </c>
      <c r="W2789" s="202">
        <f t="shared" ref="W2789" si="8205">S2794</f>
        <v>0</v>
      </c>
      <c r="X2789" s="203">
        <f t="shared" ref="X2789" si="8206">I2794</f>
        <v>0</v>
      </c>
    </row>
    <row r="2790" spans="1:25" ht="15.75" thickBot="1" x14ac:dyDescent="0.3">
      <c r="A2790" s="517"/>
      <c r="B2790" s="518"/>
      <c r="C2790" s="4"/>
      <c r="D2790" s="210"/>
      <c r="E2790" s="197"/>
      <c r="F2790" s="210"/>
      <c r="G2790" s="34">
        <f t="shared" si="8202"/>
        <v>0</v>
      </c>
      <c r="H2790" s="35">
        <f t="shared" si="8199"/>
        <v>0</v>
      </c>
      <c r="I2790" s="13">
        <f t="shared" ref="I2790" si="8207">H2792*1000+G2792</f>
        <v>0</v>
      </c>
      <c r="J2790" s="2"/>
      <c r="K2790" s="517"/>
      <c r="L2790" s="518"/>
      <c r="M2790" s="4"/>
      <c r="N2790" s="210"/>
      <c r="O2790" s="197"/>
      <c r="P2790" s="210"/>
      <c r="Q2790" s="34">
        <f t="shared" si="8200"/>
        <v>0</v>
      </c>
      <c r="R2790" s="35">
        <f t="shared" si="8201"/>
        <v>0</v>
      </c>
      <c r="S2790" s="13">
        <f t="shared" ref="S2790" si="8208">R2792*1000+Q2792</f>
        <v>0</v>
      </c>
      <c r="T2790" s="191"/>
      <c r="U2790" s="202">
        <f t="shared" ref="U2790" si="8209">H2794</f>
        <v>0</v>
      </c>
      <c r="V2790" s="203">
        <f t="shared" ref="V2790" si="8210">R2794</f>
        <v>0</v>
      </c>
      <c r="W2790" s="202">
        <f t="shared" ref="W2790" si="8211">R2794</f>
        <v>0</v>
      </c>
      <c r="X2790" s="203">
        <f t="shared" ref="X2790" si="8212">H2794</f>
        <v>0</v>
      </c>
    </row>
    <row r="2791" spans="1:25" x14ac:dyDescent="0.25">
      <c r="A2791" s="519"/>
      <c r="B2791" s="520"/>
      <c r="C2791" s="5"/>
      <c r="D2791" s="211"/>
      <c r="E2791" s="212"/>
      <c r="F2791" s="199"/>
      <c r="G2791" s="38">
        <f t="shared" si="8202"/>
        <v>0</v>
      </c>
      <c r="H2791" s="35">
        <f t="shared" si="8199"/>
        <v>0</v>
      </c>
      <c r="I2791" s="521">
        <f t="shared" ref="I2791" si="8213">IF(AND(I2790=S2790,I2790&gt;0.1),1,IF(I2790&gt;S2790,2,0))</f>
        <v>0</v>
      </c>
      <c r="J2791" s="2"/>
      <c r="K2791" s="519"/>
      <c r="L2791" s="520"/>
      <c r="M2791" s="5"/>
      <c r="N2791" s="211"/>
      <c r="O2791" s="212"/>
      <c r="P2791" s="199"/>
      <c r="Q2791" s="34">
        <f t="shared" si="8200"/>
        <v>0</v>
      </c>
      <c r="R2791" s="39">
        <f t="shared" si="8201"/>
        <v>0</v>
      </c>
      <c r="S2791" s="521">
        <f t="shared" ref="S2791" si="8214">IF(AND(S2790=I2790,S2790&gt;0.1),1,IF(S2790&gt;I2790,2,0))</f>
        <v>0</v>
      </c>
      <c r="T2791" s="191"/>
      <c r="U2791" s="204">
        <f t="shared" ref="U2791" si="8215">G2794</f>
        <v>0</v>
      </c>
      <c r="V2791" s="205">
        <f t="shared" ref="V2791" si="8216">Q2794</f>
        <v>0</v>
      </c>
      <c r="W2791" s="204">
        <f t="shared" ref="W2791" si="8217">Q2794</f>
        <v>0</v>
      </c>
      <c r="X2791" s="205">
        <f t="shared" ref="X2791" si="8218">G2794</f>
        <v>0</v>
      </c>
    </row>
    <row r="2792" spans="1:25" ht="16.5" thickBot="1" x14ac:dyDescent="0.3">
      <c r="A2792" s="529">
        <v>128</v>
      </c>
      <c r="B2792" s="530"/>
      <c r="C2792" s="26" t="s">
        <v>12</v>
      </c>
      <c r="D2792" s="31">
        <f t="shared" ref="D2792" si="8219">SUM(D2788:D2791)</f>
        <v>0</v>
      </c>
      <c r="E2792" s="31">
        <f t="shared" ref="E2792:H2792" si="8220">SUM(E2788:E2791)</f>
        <v>0</v>
      </c>
      <c r="F2792" s="31">
        <f t="shared" si="8220"/>
        <v>0</v>
      </c>
      <c r="G2792" s="31">
        <f t="shared" si="8220"/>
        <v>0</v>
      </c>
      <c r="H2792" s="30">
        <f t="shared" si="8220"/>
        <v>0</v>
      </c>
      <c r="I2792" s="522">
        <f t="shared" ref="I2792" si="8221">IF(AND(G2792=N2792,G2792&gt;1),1,IF(G2792&gt;N2792,2,0))</f>
        <v>0</v>
      </c>
      <c r="J2792" s="2"/>
      <c r="K2792" s="529">
        <v>128</v>
      </c>
      <c r="L2792" s="530"/>
      <c r="M2792" s="26" t="s">
        <v>12</v>
      </c>
      <c r="N2792" s="31">
        <f t="shared" ref="N2792" si="8222">SUM(N2788:N2791)</f>
        <v>0</v>
      </c>
      <c r="O2792" s="31">
        <f t="shared" ref="O2792:R2792" si="8223">SUM(O2788:O2791)</f>
        <v>0</v>
      </c>
      <c r="P2792" s="31">
        <f t="shared" si="8223"/>
        <v>0</v>
      </c>
      <c r="Q2792" s="40">
        <f t="shared" si="8223"/>
        <v>0</v>
      </c>
      <c r="R2792" s="30">
        <f t="shared" si="8223"/>
        <v>0</v>
      </c>
      <c r="S2792" s="522">
        <f t="shared" ref="S2792" si="8224">IF(AND(Q2792=X2792,Q2792&gt;1),1,IF(Q2792&gt;X2792,2,0))</f>
        <v>0</v>
      </c>
      <c r="T2792" s="191"/>
    </row>
    <row r="2793" spans="1:25" ht="15.75" thickBot="1" x14ac:dyDescent="0.3">
      <c r="A2793" s="7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191"/>
    </row>
    <row r="2794" spans="1:25" ht="21" thickBot="1" x14ac:dyDescent="0.3">
      <c r="A2794" s="17"/>
      <c r="B2794" s="18"/>
      <c r="C2794" s="19" t="s">
        <v>15</v>
      </c>
      <c r="D2794" s="20">
        <f t="shared" ref="D2794:H2794" si="8225">D2787+D2792</f>
        <v>0</v>
      </c>
      <c r="E2794" s="21">
        <f t="shared" si="8225"/>
        <v>0</v>
      </c>
      <c r="F2794" s="21">
        <f t="shared" si="8225"/>
        <v>0</v>
      </c>
      <c r="G2794" s="22">
        <f t="shared" si="8225"/>
        <v>0</v>
      </c>
      <c r="H2794" s="22">
        <f t="shared" si="8225"/>
        <v>0</v>
      </c>
      <c r="I2794" s="23">
        <f t="shared" ref="I2794" si="8226">I2786+I2791+J2794</f>
        <v>0</v>
      </c>
      <c r="J2794" s="206">
        <f t="shared" ref="J2794" si="8227">IF(AND(G2794=Q2794,G2794&gt;0.1),1,IF(G2794&gt;Q2794,2,0))</f>
        <v>0</v>
      </c>
      <c r="K2794" s="17"/>
      <c r="L2794" s="18"/>
      <c r="M2794" s="24" t="s">
        <v>15</v>
      </c>
      <c r="N2794" s="20">
        <f t="shared" ref="N2794:R2794" si="8228">N2787+N2792</f>
        <v>0</v>
      </c>
      <c r="O2794" s="21">
        <f t="shared" si="8228"/>
        <v>0</v>
      </c>
      <c r="P2794" s="21">
        <f t="shared" si="8228"/>
        <v>0</v>
      </c>
      <c r="Q2794" s="22">
        <f t="shared" si="8228"/>
        <v>0</v>
      </c>
      <c r="R2794" s="22">
        <f t="shared" si="8228"/>
        <v>0</v>
      </c>
      <c r="S2794" s="25">
        <f t="shared" ref="S2794" si="8229">S2786+S2791+T2794</f>
        <v>0</v>
      </c>
      <c r="T2794" s="206">
        <f t="shared" ref="T2794" si="8230">IF(AND(Q2794=G2794,Q2794&gt;0.1),1,IF(Q2794&gt;G2794,2,0))</f>
        <v>0</v>
      </c>
    </row>
    <row r="2795" spans="1:25" ht="15.75" thickBot="1" x14ac:dyDescent="0.3">
      <c r="A2795" s="7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191"/>
    </row>
    <row r="2796" spans="1:25" ht="21" thickBot="1" x14ac:dyDescent="0.3">
      <c r="A2796" s="109" t="s">
        <v>19</v>
      </c>
      <c r="B2796" s="9" t="s">
        <v>16</v>
      </c>
      <c r="C2796" s="515"/>
      <c r="D2796" s="515"/>
      <c r="E2796" s="515"/>
      <c r="F2796" s="10"/>
      <c r="G2796" s="516" t="s">
        <v>17</v>
      </c>
      <c r="H2796" s="516"/>
      <c r="I2796" s="23">
        <f t="shared" ref="I2796" si="8231">IF(AND(I2794=S2794,I2794&gt;0.1),1,IF(I2794&gt;S2794,2,0))</f>
        <v>0</v>
      </c>
      <c r="J2796" s="12"/>
      <c r="K2796" s="14" t="s">
        <v>19</v>
      </c>
      <c r="L2796" s="9" t="s">
        <v>20</v>
      </c>
      <c r="M2796" s="515"/>
      <c r="N2796" s="515"/>
      <c r="O2796" s="515"/>
      <c r="P2796" s="10"/>
      <c r="Q2796" s="516" t="s">
        <v>17</v>
      </c>
      <c r="R2796" s="516"/>
      <c r="S2796" s="23">
        <f t="shared" ref="S2796" si="8232">IF(AND(S2794=I2794,S2794&gt;0.1),1,IF(S2794&gt;I2794,2,0))</f>
        <v>0</v>
      </c>
      <c r="T2796" s="191"/>
    </row>
    <row r="2798" spans="1:25" ht="15.75" thickBot="1" x14ac:dyDescent="0.3"/>
    <row r="2799" spans="1:25" ht="23.25" x14ac:dyDescent="0.35">
      <c r="A2799" s="6"/>
      <c r="B2799" s="523" t="s">
        <v>177</v>
      </c>
      <c r="C2799" s="523"/>
      <c r="D2799" s="524" t="s">
        <v>0</v>
      </c>
      <c r="E2799" s="524"/>
      <c r="F2799" s="524"/>
      <c r="G2799" s="524"/>
      <c r="H2799" s="524"/>
      <c r="I2799" s="524"/>
      <c r="J2799" s="94" t="s">
        <v>178</v>
      </c>
      <c r="K2799" s="190" t="s">
        <v>1</v>
      </c>
      <c r="L2799" s="525" t="s">
        <v>21</v>
      </c>
      <c r="M2799" s="525"/>
      <c r="N2799" s="525"/>
      <c r="O2799" s="526" t="s">
        <v>2</v>
      </c>
      <c r="P2799" s="526"/>
      <c r="Q2799" s="527"/>
      <c r="R2799" s="528"/>
      <c r="S2799" s="528"/>
      <c r="T2799" s="191"/>
    </row>
    <row r="2800" spans="1:25" ht="24" thickBot="1" x14ac:dyDescent="0.3">
      <c r="A2800" s="7"/>
      <c r="B2800" s="16"/>
      <c r="C2800" s="16"/>
      <c r="D2800" s="15"/>
      <c r="E2800" s="15"/>
      <c r="F2800" s="15"/>
      <c r="G2800" s="15"/>
      <c r="H2800" s="15"/>
      <c r="I2800" s="15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191"/>
    </row>
    <row r="2801" spans="1:25" ht="18.75" thickBot="1" x14ac:dyDescent="0.3">
      <c r="A2801" s="1" t="s">
        <v>3</v>
      </c>
      <c r="B2801" s="535"/>
      <c r="C2801" s="535"/>
      <c r="D2801" s="535"/>
      <c r="E2801" s="535"/>
      <c r="F2801" s="535"/>
      <c r="G2801" s="535"/>
      <c r="H2801" s="535"/>
      <c r="I2801" s="536"/>
      <c r="J2801" s="537">
        <f t="shared" ref="J2801" si="8233">G2817-Q2817</f>
        <v>0</v>
      </c>
      <c r="K2801" s="11" t="s">
        <v>4</v>
      </c>
      <c r="L2801" s="535"/>
      <c r="M2801" s="535"/>
      <c r="N2801" s="535"/>
      <c r="O2801" s="535"/>
      <c r="P2801" s="535"/>
      <c r="Q2801" s="535"/>
      <c r="R2801" s="535"/>
      <c r="S2801" s="536"/>
      <c r="T2801" s="191"/>
    </row>
    <row r="2802" spans="1:25" ht="15.75" thickBot="1" x14ac:dyDescent="0.3">
      <c r="A2802" s="7"/>
      <c r="B2802" s="2"/>
      <c r="C2802" s="2"/>
      <c r="D2802" s="2"/>
      <c r="E2802" s="2"/>
      <c r="F2802" s="2"/>
      <c r="G2802" s="2"/>
      <c r="H2802" s="2"/>
      <c r="I2802" s="2"/>
      <c r="J2802" s="538"/>
      <c r="K2802" s="2"/>
      <c r="L2802" s="2"/>
      <c r="M2802" s="2"/>
      <c r="N2802" s="2"/>
      <c r="O2802" s="2"/>
      <c r="P2802" s="2"/>
      <c r="Q2802" s="2"/>
      <c r="R2802" s="2"/>
      <c r="S2802" s="2"/>
      <c r="T2802" s="191"/>
    </row>
    <row r="2803" spans="1:25" x14ac:dyDescent="0.25">
      <c r="A2803" s="540" t="s">
        <v>5</v>
      </c>
      <c r="B2803" s="541"/>
      <c r="C2803" s="542" t="s">
        <v>6</v>
      </c>
      <c r="D2803" s="544" t="s">
        <v>7</v>
      </c>
      <c r="E2803" s="545"/>
      <c r="F2803" s="545"/>
      <c r="G2803" s="546"/>
      <c r="H2803" s="544" t="s">
        <v>8</v>
      </c>
      <c r="I2803" s="546"/>
      <c r="J2803" s="538"/>
      <c r="K2803" s="540" t="s">
        <v>5</v>
      </c>
      <c r="L2803" s="541"/>
      <c r="M2803" s="542" t="s">
        <v>6</v>
      </c>
      <c r="N2803" s="544" t="s">
        <v>7</v>
      </c>
      <c r="O2803" s="545"/>
      <c r="P2803" s="545"/>
      <c r="Q2803" s="546"/>
      <c r="R2803" s="544" t="s">
        <v>8</v>
      </c>
      <c r="S2803" s="546"/>
      <c r="T2803" s="191"/>
    </row>
    <row r="2804" spans="1:25" ht="15.75" thickBot="1" x14ac:dyDescent="0.3">
      <c r="A2804" s="547"/>
      <c r="B2804" s="548"/>
      <c r="C2804" s="543"/>
      <c r="D2804" s="110" t="s">
        <v>9</v>
      </c>
      <c r="E2804" s="111" t="s">
        <v>10</v>
      </c>
      <c r="F2804" s="111" t="s">
        <v>11</v>
      </c>
      <c r="G2804" s="112" t="s">
        <v>12</v>
      </c>
      <c r="H2804" s="113" t="s">
        <v>13</v>
      </c>
      <c r="I2804" s="114" t="s">
        <v>14</v>
      </c>
      <c r="J2804" s="539"/>
      <c r="K2804" s="547"/>
      <c r="L2804" s="548"/>
      <c r="M2804" s="543"/>
      <c r="N2804" s="110" t="s">
        <v>9</v>
      </c>
      <c r="O2804" s="111" t="s">
        <v>10</v>
      </c>
      <c r="P2804" s="111" t="s">
        <v>11</v>
      </c>
      <c r="Q2804" s="112" t="s">
        <v>12</v>
      </c>
      <c r="R2804" s="113" t="s">
        <v>13</v>
      </c>
      <c r="S2804" s="114" t="s">
        <v>14</v>
      </c>
      <c r="T2804" s="191"/>
    </row>
    <row r="2805" spans="1:25" ht="15.75" thickBot="1" x14ac:dyDescent="0.3">
      <c r="A2805" s="7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191"/>
    </row>
    <row r="2806" spans="1:25" x14ac:dyDescent="0.25">
      <c r="A2806" s="531"/>
      <c r="B2806" s="532"/>
      <c r="C2806" s="3"/>
      <c r="D2806" s="193"/>
      <c r="E2806" s="194"/>
      <c r="F2806" s="194"/>
      <c r="G2806" s="32">
        <f t="shared" ref="G2806:G2809" si="8234">D2806+E2806</f>
        <v>0</v>
      </c>
      <c r="H2806" s="33">
        <f t="shared" ref="H2806:H2809" si="8235">IF(AND(G2806=Q2806,G2806&gt;1),0.5,IF(G2806&gt;Q2806,1,0))</f>
        <v>0</v>
      </c>
      <c r="I2806" s="8"/>
      <c r="J2806" s="2"/>
      <c r="K2806" s="531"/>
      <c r="L2806" s="532"/>
      <c r="M2806" s="3"/>
      <c r="N2806" s="193"/>
      <c r="O2806" s="194"/>
      <c r="P2806" s="194"/>
      <c r="Q2806" s="32">
        <f t="shared" ref="Q2806" si="8236">SUM(N2806:O2806)</f>
        <v>0</v>
      </c>
      <c r="R2806" s="33">
        <f t="shared" ref="R2806:R2809" si="8237">IF(AND(Q2806=G2806,Q2806&gt;1),0.5,IF(Q2806&gt;G2806,1,0))</f>
        <v>0</v>
      </c>
      <c r="S2806" s="8"/>
      <c r="U2806" s="195" t="s">
        <v>124</v>
      </c>
      <c r="V2806" s="195">
        <f t="shared" ref="V2806" si="8238">G2806</f>
        <v>0</v>
      </c>
      <c r="W2806" s="195">
        <f t="shared" ref="W2806" si="8239">G2807</f>
        <v>0</v>
      </c>
      <c r="X2806" s="195">
        <f t="shared" ref="X2806" si="8240">G2808</f>
        <v>0</v>
      </c>
      <c r="Y2806" s="195">
        <f t="shared" ref="Y2806" si="8241">G2809</f>
        <v>0</v>
      </c>
    </row>
    <row r="2807" spans="1:25" x14ac:dyDescent="0.25">
      <c r="A2807" s="533"/>
      <c r="B2807" s="534"/>
      <c r="C2807" s="4"/>
      <c r="D2807" s="196"/>
      <c r="E2807" s="197"/>
      <c r="F2807" s="197"/>
      <c r="G2807" s="34">
        <f t="shared" si="8234"/>
        <v>0</v>
      </c>
      <c r="H2807" s="35">
        <f t="shared" si="8235"/>
        <v>0</v>
      </c>
      <c r="I2807" s="8"/>
      <c r="J2807" s="2"/>
      <c r="K2807" s="533"/>
      <c r="L2807" s="534"/>
      <c r="M2807" s="4"/>
      <c r="N2807" s="196"/>
      <c r="O2807" s="197"/>
      <c r="P2807" s="197"/>
      <c r="Q2807" s="34">
        <f t="shared" ref="Q2807:Q2809" si="8242">SUM(N2807:O2807)</f>
        <v>0</v>
      </c>
      <c r="R2807" s="35">
        <f t="shared" si="8237"/>
        <v>0</v>
      </c>
      <c r="S2807" s="8"/>
      <c r="U2807" s="195" t="s">
        <v>125</v>
      </c>
      <c r="V2807" s="195">
        <f t="shared" ref="V2807" si="8243">G2811</f>
        <v>0</v>
      </c>
      <c r="W2807" s="195">
        <f t="shared" ref="W2807" si="8244">G2812</f>
        <v>0</v>
      </c>
      <c r="X2807" s="195">
        <f t="shared" ref="X2807" si="8245">G2813</f>
        <v>0</v>
      </c>
      <c r="Y2807" s="195">
        <f t="shared" ref="Y2807" si="8246">G2814</f>
        <v>0</v>
      </c>
    </row>
    <row r="2808" spans="1:25" ht="15.75" thickBot="1" x14ac:dyDescent="0.3">
      <c r="A2808" s="517"/>
      <c r="B2808" s="518"/>
      <c r="C2808" s="4"/>
      <c r="D2808" s="196"/>
      <c r="E2808" s="197"/>
      <c r="F2808" s="197"/>
      <c r="G2808" s="34">
        <f t="shared" si="8234"/>
        <v>0</v>
      </c>
      <c r="H2808" s="35">
        <f t="shared" si="8235"/>
        <v>0</v>
      </c>
      <c r="I2808" s="13">
        <f t="shared" ref="I2808" si="8247">H2810*1000+G2810</f>
        <v>0</v>
      </c>
      <c r="J2808" s="2"/>
      <c r="K2808" s="517"/>
      <c r="L2808" s="518"/>
      <c r="M2808" s="4"/>
      <c r="N2808" s="196"/>
      <c r="O2808" s="197"/>
      <c r="P2808" s="197"/>
      <c r="Q2808" s="34">
        <f t="shared" si="8242"/>
        <v>0</v>
      </c>
      <c r="R2808" s="35">
        <f t="shared" si="8237"/>
        <v>0</v>
      </c>
      <c r="S2808" s="13">
        <f t="shared" ref="S2808" si="8248">R2810*1000+Q2810</f>
        <v>0</v>
      </c>
      <c r="T2808" s="191"/>
      <c r="U2808" s="195" t="s">
        <v>126</v>
      </c>
      <c r="V2808" s="195">
        <f t="shared" ref="V2808" si="8249">Q2806</f>
        <v>0</v>
      </c>
      <c r="W2808" s="195">
        <f t="shared" ref="W2808" si="8250">Q2807</f>
        <v>0</v>
      </c>
      <c r="X2808" s="195">
        <f t="shared" ref="X2808" si="8251">Q2808</f>
        <v>0</v>
      </c>
      <c r="Y2808" s="195">
        <f t="shared" ref="Y2808" si="8252">Q2809</f>
        <v>0</v>
      </c>
    </row>
    <row r="2809" spans="1:25" x14ac:dyDescent="0.25">
      <c r="A2809" s="519"/>
      <c r="B2809" s="520"/>
      <c r="C2809" s="5"/>
      <c r="D2809" s="198"/>
      <c r="E2809" s="199"/>
      <c r="F2809" s="199"/>
      <c r="G2809" s="36">
        <f t="shared" si="8234"/>
        <v>0</v>
      </c>
      <c r="H2809" s="35">
        <f t="shared" si="8235"/>
        <v>0</v>
      </c>
      <c r="I2809" s="521">
        <f t="shared" ref="I2809" si="8253">IF(AND(I2808=S2808,I2808&gt;0.1),1,IF(I2808&gt;S2808,2,0))</f>
        <v>0</v>
      </c>
      <c r="J2809" s="2"/>
      <c r="K2809" s="519"/>
      <c r="L2809" s="520"/>
      <c r="M2809" s="5"/>
      <c r="N2809" s="198"/>
      <c r="O2809" s="199"/>
      <c r="P2809" s="199"/>
      <c r="Q2809" s="34">
        <f t="shared" si="8242"/>
        <v>0</v>
      </c>
      <c r="R2809" s="39">
        <f t="shared" si="8237"/>
        <v>0</v>
      </c>
      <c r="S2809" s="521">
        <f t="shared" ref="S2809" si="8254">IF(AND(S2808=I2808,S2808&gt;0.1),1,IF(S2808&gt;I2808,2,0))</f>
        <v>0</v>
      </c>
      <c r="T2809" s="191"/>
      <c r="U2809" s="195" t="s">
        <v>127</v>
      </c>
      <c r="V2809" s="195">
        <f t="shared" ref="V2809" si="8255">Q2811</f>
        <v>0</v>
      </c>
      <c r="W2809" s="195">
        <f t="shared" ref="W2809" si="8256">Q2812</f>
        <v>0</v>
      </c>
      <c r="X2809" s="195">
        <f t="shared" ref="X2809" si="8257">Q2813</f>
        <v>0</v>
      </c>
      <c r="Y2809" s="195">
        <f t="shared" ref="Y2809" si="8258">Q2814</f>
        <v>0</v>
      </c>
    </row>
    <row r="2810" spans="1:25" ht="16.5" thickBot="1" x14ac:dyDescent="0.3">
      <c r="A2810" s="529">
        <v>127</v>
      </c>
      <c r="B2810" s="530"/>
      <c r="C2810" s="26" t="s">
        <v>12</v>
      </c>
      <c r="D2810" s="27">
        <f t="shared" ref="D2810" si="8259">D2806+D2807+D2808+D2809</f>
        <v>0</v>
      </c>
      <c r="E2810" s="28">
        <f t="shared" ref="E2810:H2810" si="8260">SUM(E2806:E2809)</f>
        <v>0</v>
      </c>
      <c r="F2810" s="28">
        <f t="shared" si="8260"/>
        <v>0</v>
      </c>
      <c r="G2810" s="29">
        <f t="shared" si="8260"/>
        <v>0</v>
      </c>
      <c r="H2810" s="30">
        <f t="shared" si="8260"/>
        <v>0</v>
      </c>
      <c r="I2810" s="522">
        <f t="shared" ref="I2810" si="8261">IF(AND(G2810=N2810,G2810&gt;1),1,IF(G2810&gt;N2810,2,0))</f>
        <v>0</v>
      </c>
      <c r="J2810" s="2"/>
      <c r="K2810" s="529">
        <v>127</v>
      </c>
      <c r="L2810" s="530"/>
      <c r="M2810" s="26" t="s">
        <v>12</v>
      </c>
      <c r="N2810" s="31">
        <f t="shared" ref="N2810" si="8262">SUM(N2806:N2809)</f>
        <v>0</v>
      </c>
      <c r="O2810" s="31">
        <f t="shared" ref="O2810:R2810" si="8263">SUM(O2806:O2809)</f>
        <v>0</v>
      </c>
      <c r="P2810" s="31">
        <f t="shared" si="8263"/>
        <v>0</v>
      </c>
      <c r="Q2810" s="31">
        <f t="shared" si="8263"/>
        <v>0</v>
      </c>
      <c r="R2810" s="30">
        <f t="shared" si="8263"/>
        <v>0</v>
      </c>
      <c r="S2810" s="522">
        <f t="shared" ref="S2810" si="8264">IF(AND(Q2810=J2810,Q2810&gt;1),1,IF(Q2810&gt;J2810,2,0))</f>
        <v>0</v>
      </c>
      <c r="T2810" s="191"/>
    </row>
    <row r="2811" spans="1:25" x14ac:dyDescent="0.25">
      <c r="A2811" s="531"/>
      <c r="B2811" s="532"/>
      <c r="C2811" s="3"/>
      <c r="D2811" s="193"/>
      <c r="E2811" s="194"/>
      <c r="F2811" s="194"/>
      <c r="G2811" s="37">
        <f t="shared" ref="G2811" si="8265">SUM(D2811:E2811)</f>
        <v>0</v>
      </c>
      <c r="H2811" s="33">
        <f t="shared" ref="H2811:H2814" si="8266">IF(AND(G2811=Q2811,G2811&gt;1),0.5,IF(G2811&gt;Q2811,1,0))</f>
        <v>0</v>
      </c>
      <c r="I2811" s="8"/>
      <c r="J2811" s="2"/>
      <c r="K2811" s="531"/>
      <c r="L2811" s="532"/>
      <c r="M2811" s="3"/>
      <c r="N2811" s="193"/>
      <c r="O2811" s="194"/>
      <c r="P2811" s="194"/>
      <c r="Q2811" s="32">
        <f t="shared" ref="Q2811:Q2814" si="8267">N2811+O2811</f>
        <v>0</v>
      </c>
      <c r="R2811" s="33">
        <f t="shared" ref="R2811:R2814" si="8268">IF(AND(Q2811=G2811,Q2811&gt;1),0.5,IF(Q2811&gt;G2811,1,0))</f>
        <v>0</v>
      </c>
      <c r="S2811" s="8"/>
      <c r="T2811" s="191"/>
      <c r="U2811" s="200" t="s">
        <v>92</v>
      </c>
      <c r="V2811" s="201" t="s">
        <v>93</v>
      </c>
      <c r="W2811" s="200" t="s">
        <v>93</v>
      </c>
      <c r="X2811" s="201" t="s">
        <v>92</v>
      </c>
    </row>
    <row r="2812" spans="1:25" x14ac:dyDescent="0.25">
      <c r="A2812" s="533"/>
      <c r="B2812" s="534"/>
      <c r="C2812" s="4"/>
      <c r="D2812" s="196"/>
      <c r="E2812" s="197"/>
      <c r="F2812" s="197"/>
      <c r="G2812" s="34">
        <f t="shared" ref="G2812:G2814" si="8269">SUM(D2812:E2812)</f>
        <v>0</v>
      </c>
      <c r="H2812" s="35">
        <f t="shared" si="8266"/>
        <v>0</v>
      </c>
      <c r="I2812" s="8"/>
      <c r="J2812" s="2"/>
      <c r="K2812" s="533"/>
      <c r="L2812" s="534"/>
      <c r="M2812" s="4"/>
      <c r="N2812" s="196"/>
      <c r="O2812" s="197"/>
      <c r="P2812" s="197"/>
      <c r="Q2812" s="34">
        <f t="shared" si="8267"/>
        <v>0</v>
      </c>
      <c r="R2812" s="35">
        <f t="shared" si="8268"/>
        <v>0</v>
      </c>
      <c r="S2812" s="8"/>
      <c r="T2812" s="191"/>
      <c r="U2812" s="202">
        <f t="shared" ref="U2812" si="8270">I2817</f>
        <v>0</v>
      </c>
      <c r="V2812" s="203">
        <f t="shared" ref="V2812" si="8271">S2817</f>
        <v>0</v>
      </c>
      <c r="W2812" s="202">
        <f t="shared" ref="W2812" si="8272">S2817</f>
        <v>0</v>
      </c>
      <c r="X2812" s="203">
        <f t="shared" ref="X2812" si="8273">I2817</f>
        <v>0</v>
      </c>
    </row>
    <row r="2813" spans="1:25" ht="15.75" thickBot="1" x14ac:dyDescent="0.3">
      <c r="A2813" s="517"/>
      <c r="B2813" s="518"/>
      <c r="C2813" s="4"/>
      <c r="D2813" s="196"/>
      <c r="E2813" s="197"/>
      <c r="F2813" s="197"/>
      <c r="G2813" s="34">
        <f t="shared" si="8269"/>
        <v>0</v>
      </c>
      <c r="H2813" s="35">
        <f t="shared" si="8266"/>
        <v>0</v>
      </c>
      <c r="I2813" s="13">
        <f t="shared" ref="I2813" si="8274">H2815*1000+G2815</f>
        <v>0</v>
      </c>
      <c r="J2813" s="2"/>
      <c r="K2813" s="517"/>
      <c r="L2813" s="518"/>
      <c r="M2813" s="4"/>
      <c r="N2813" s="196"/>
      <c r="O2813" s="197"/>
      <c r="P2813" s="197"/>
      <c r="Q2813" s="34">
        <f t="shared" si="8267"/>
        <v>0</v>
      </c>
      <c r="R2813" s="35">
        <f t="shared" si="8268"/>
        <v>0</v>
      </c>
      <c r="S2813" s="13">
        <f t="shared" ref="S2813" si="8275">R2815*1000+Q2815</f>
        <v>0</v>
      </c>
      <c r="T2813" s="191"/>
      <c r="U2813" s="202">
        <f t="shared" ref="U2813" si="8276">H2817</f>
        <v>0</v>
      </c>
      <c r="V2813" s="203">
        <f t="shared" ref="V2813" si="8277">R2817</f>
        <v>0</v>
      </c>
      <c r="W2813" s="202">
        <f t="shared" ref="W2813" si="8278">R2817</f>
        <v>0</v>
      </c>
      <c r="X2813" s="203">
        <f t="shared" ref="X2813" si="8279">H2817</f>
        <v>0</v>
      </c>
    </row>
    <row r="2814" spans="1:25" x14ac:dyDescent="0.25">
      <c r="A2814" s="519"/>
      <c r="B2814" s="520"/>
      <c r="C2814" s="5"/>
      <c r="D2814" s="198"/>
      <c r="E2814" s="199"/>
      <c r="F2814" s="199"/>
      <c r="G2814" s="38">
        <f t="shared" si="8269"/>
        <v>0</v>
      </c>
      <c r="H2814" s="35">
        <f t="shared" si="8266"/>
        <v>0</v>
      </c>
      <c r="I2814" s="521">
        <f t="shared" ref="I2814" si="8280">IF(AND(I2813=S2813,I2813&gt;0.1),1,IF(I2813&gt;S2813,2,0))</f>
        <v>0</v>
      </c>
      <c r="J2814" s="2"/>
      <c r="K2814" s="519"/>
      <c r="L2814" s="520"/>
      <c r="M2814" s="5"/>
      <c r="N2814" s="198"/>
      <c r="O2814" s="199"/>
      <c r="P2814" s="199"/>
      <c r="Q2814" s="34">
        <f t="shared" si="8267"/>
        <v>0</v>
      </c>
      <c r="R2814" s="39">
        <f t="shared" si="8268"/>
        <v>0</v>
      </c>
      <c r="S2814" s="521">
        <f t="shared" ref="S2814" si="8281">IF(AND(S2813=I2813,S2813&gt;0.1),1,IF(S2813&gt;I2813,2,0))</f>
        <v>0</v>
      </c>
      <c r="T2814" s="191"/>
      <c r="U2814" s="204">
        <f t="shared" ref="U2814" si="8282">G2817</f>
        <v>0</v>
      </c>
      <c r="V2814" s="205">
        <f t="shared" ref="V2814" si="8283">Q2817</f>
        <v>0</v>
      </c>
      <c r="W2814" s="204">
        <f t="shared" ref="W2814" si="8284">Q2817</f>
        <v>0</v>
      </c>
      <c r="X2814" s="205">
        <f t="shared" ref="X2814" si="8285">G2817</f>
        <v>0</v>
      </c>
    </row>
    <row r="2815" spans="1:25" ht="16.5" thickBot="1" x14ac:dyDescent="0.3">
      <c r="A2815" s="529">
        <v>128</v>
      </c>
      <c r="B2815" s="530"/>
      <c r="C2815" s="26" t="s">
        <v>12</v>
      </c>
      <c r="D2815" s="31">
        <f t="shared" ref="D2815" si="8286">SUM(D2811:D2814)</f>
        <v>0</v>
      </c>
      <c r="E2815" s="31">
        <f t="shared" ref="E2815:H2815" si="8287">SUM(E2811:E2814)</f>
        <v>0</v>
      </c>
      <c r="F2815" s="31">
        <f t="shared" si="8287"/>
        <v>0</v>
      </c>
      <c r="G2815" s="31">
        <f t="shared" si="8287"/>
        <v>0</v>
      </c>
      <c r="H2815" s="30">
        <f t="shared" si="8287"/>
        <v>0</v>
      </c>
      <c r="I2815" s="522">
        <f t="shared" ref="I2815" si="8288">IF(AND(G2815=N2815,G2815&gt;1),1,IF(G2815&gt;N2815,2,0))</f>
        <v>0</v>
      </c>
      <c r="J2815" s="2"/>
      <c r="K2815" s="529">
        <v>128</v>
      </c>
      <c r="L2815" s="530"/>
      <c r="M2815" s="26" t="s">
        <v>12</v>
      </c>
      <c r="N2815" s="31">
        <f t="shared" ref="N2815" si="8289">SUM(N2811:N2814)</f>
        <v>0</v>
      </c>
      <c r="O2815" s="31">
        <f t="shared" ref="O2815:R2815" si="8290">SUM(O2811:O2814)</f>
        <v>0</v>
      </c>
      <c r="P2815" s="31">
        <f t="shared" si="8290"/>
        <v>0</v>
      </c>
      <c r="Q2815" s="40">
        <f t="shared" si="8290"/>
        <v>0</v>
      </c>
      <c r="R2815" s="30">
        <f t="shared" si="8290"/>
        <v>0</v>
      </c>
      <c r="S2815" s="522">
        <f t="shared" ref="S2815" si="8291">IF(AND(Q2815=X2815,Q2815&gt;1),1,IF(Q2815&gt;X2815,2,0))</f>
        <v>0</v>
      </c>
      <c r="T2815" s="191"/>
    </row>
    <row r="2816" spans="1:25" ht="15.75" thickBot="1" x14ac:dyDescent="0.3">
      <c r="A2816" s="7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191"/>
    </row>
    <row r="2817" spans="1:25" ht="21" thickBot="1" x14ac:dyDescent="0.3">
      <c r="A2817" s="17"/>
      <c r="B2817" s="18"/>
      <c r="C2817" s="19" t="s">
        <v>15</v>
      </c>
      <c r="D2817" s="20">
        <f t="shared" ref="D2817:H2817" si="8292">D2810+D2815</f>
        <v>0</v>
      </c>
      <c r="E2817" s="21">
        <f t="shared" si="8292"/>
        <v>0</v>
      </c>
      <c r="F2817" s="21">
        <f t="shared" si="8292"/>
        <v>0</v>
      </c>
      <c r="G2817" s="22">
        <f t="shared" si="8292"/>
        <v>0</v>
      </c>
      <c r="H2817" s="22">
        <f t="shared" si="8292"/>
        <v>0</v>
      </c>
      <c r="I2817" s="23">
        <f t="shared" ref="I2817" si="8293">I2809+I2814+J2817</f>
        <v>0</v>
      </c>
      <c r="J2817" s="206">
        <f t="shared" ref="J2817" si="8294">IF(AND(G2817=Q2817,G2817&gt;0.1),1,IF(G2817&gt;Q2817,2,0))</f>
        <v>0</v>
      </c>
      <c r="K2817" s="17"/>
      <c r="L2817" s="18"/>
      <c r="M2817" s="24" t="s">
        <v>15</v>
      </c>
      <c r="N2817" s="20">
        <f t="shared" ref="N2817:R2817" si="8295">N2810+N2815</f>
        <v>0</v>
      </c>
      <c r="O2817" s="21">
        <f t="shared" si="8295"/>
        <v>0</v>
      </c>
      <c r="P2817" s="21">
        <f t="shared" si="8295"/>
        <v>0</v>
      </c>
      <c r="Q2817" s="22">
        <f t="shared" si="8295"/>
        <v>0</v>
      </c>
      <c r="R2817" s="22">
        <f t="shared" si="8295"/>
        <v>0</v>
      </c>
      <c r="S2817" s="25">
        <f t="shared" ref="S2817" si="8296">S2809+S2814+T2817</f>
        <v>0</v>
      </c>
      <c r="T2817" s="206">
        <f t="shared" ref="T2817" si="8297">IF(AND(Q2817=G2817,Q2817&gt;0.1),1,IF(Q2817&gt;G2817,2,0))</f>
        <v>0</v>
      </c>
    </row>
    <row r="2818" spans="1:25" ht="15.75" thickBot="1" x14ac:dyDescent="0.3">
      <c r="A2818" s="7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191"/>
    </row>
    <row r="2819" spans="1:25" ht="21" thickBot="1" x14ac:dyDescent="0.3">
      <c r="A2819" s="109" t="s">
        <v>19</v>
      </c>
      <c r="B2819" s="9" t="s">
        <v>16</v>
      </c>
      <c r="C2819" s="515"/>
      <c r="D2819" s="515"/>
      <c r="E2819" s="515"/>
      <c r="F2819" s="10"/>
      <c r="G2819" s="516" t="s">
        <v>17</v>
      </c>
      <c r="H2819" s="516"/>
      <c r="I2819" s="23">
        <f t="shared" ref="I2819" si="8298">IF(AND(I2817=S2817,I2817&gt;0.1),1,IF(I2817&gt;S2817,2,0))</f>
        <v>0</v>
      </c>
      <c r="J2819" s="12"/>
      <c r="K2819" s="14" t="s">
        <v>19</v>
      </c>
      <c r="L2819" s="9" t="s">
        <v>20</v>
      </c>
      <c r="M2819" s="515"/>
      <c r="N2819" s="515"/>
      <c r="O2819" s="515"/>
      <c r="P2819" s="10"/>
      <c r="Q2819" s="516" t="s">
        <v>17</v>
      </c>
      <c r="R2819" s="516"/>
      <c r="S2819" s="23">
        <f t="shared" ref="S2819" si="8299">IF(AND(S2817=I2817,S2817&gt;0.1),1,IF(S2817&gt;I2817,2,0))</f>
        <v>0</v>
      </c>
      <c r="T2819" s="191"/>
    </row>
    <row r="2820" spans="1:25" ht="23.25" x14ac:dyDescent="0.35">
      <c r="A2820" s="6"/>
      <c r="B2820" s="523" t="s">
        <v>179</v>
      </c>
      <c r="C2820" s="523"/>
      <c r="D2820" s="524" t="s">
        <v>0</v>
      </c>
      <c r="E2820" s="524"/>
      <c r="F2820" s="524"/>
      <c r="G2820" s="524"/>
      <c r="H2820" s="524"/>
      <c r="I2820" s="524"/>
      <c r="J2820" s="94" t="s">
        <v>178</v>
      </c>
      <c r="K2820" s="190" t="s">
        <v>1</v>
      </c>
      <c r="L2820" s="525" t="s">
        <v>21</v>
      </c>
      <c r="M2820" s="525"/>
      <c r="N2820" s="525"/>
      <c r="O2820" s="526" t="s">
        <v>2</v>
      </c>
      <c r="P2820" s="526"/>
      <c r="Q2820" s="527"/>
      <c r="R2820" s="528"/>
      <c r="S2820" s="528"/>
      <c r="T2820" s="191"/>
    </row>
    <row r="2821" spans="1:25" ht="24" thickBot="1" x14ac:dyDescent="0.3">
      <c r="A2821" s="7"/>
      <c r="B2821" s="16"/>
      <c r="C2821" s="16"/>
      <c r="D2821" s="15"/>
      <c r="E2821" s="15"/>
      <c r="F2821" s="15"/>
      <c r="G2821" s="15"/>
      <c r="H2821" s="15"/>
      <c r="I2821" s="15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191"/>
    </row>
    <row r="2822" spans="1:25" ht="18.75" thickBot="1" x14ac:dyDescent="0.3">
      <c r="A2822" s="1" t="s">
        <v>3</v>
      </c>
      <c r="B2822" s="535"/>
      <c r="C2822" s="535"/>
      <c r="D2822" s="535"/>
      <c r="E2822" s="535"/>
      <c r="F2822" s="535"/>
      <c r="G2822" s="535"/>
      <c r="H2822" s="535"/>
      <c r="I2822" s="536"/>
      <c r="J2822" s="537">
        <f t="shared" ref="J2822" si="8300">G2838-Q2838</f>
        <v>0</v>
      </c>
      <c r="K2822" s="11" t="s">
        <v>4</v>
      </c>
      <c r="L2822" s="535"/>
      <c r="M2822" s="535"/>
      <c r="N2822" s="535"/>
      <c r="O2822" s="535"/>
      <c r="P2822" s="535"/>
      <c r="Q2822" s="535"/>
      <c r="R2822" s="535"/>
      <c r="S2822" s="536"/>
      <c r="T2822" s="191"/>
    </row>
    <row r="2823" spans="1:25" ht="15.75" thickBot="1" x14ac:dyDescent="0.3">
      <c r="A2823" s="7"/>
      <c r="B2823" s="2"/>
      <c r="C2823" s="2"/>
      <c r="D2823" s="2"/>
      <c r="E2823" s="2"/>
      <c r="F2823" s="2"/>
      <c r="G2823" s="2"/>
      <c r="H2823" s="2"/>
      <c r="I2823" s="2"/>
      <c r="J2823" s="538"/>
      <c r="K2823" s="2"/>
      <c r="L2823" s="2"/>
      <c r="M2823" s="2"/>
      <c r="N2823" s="2"/>
      <c r="O2823" s="2"/>
      <c r="P2823" s="2"/>
      <c r="Q2823" s="2"/>
      <c r="R2823" s="2"/>
      <c r="S2823" s="2"/>
      <c r="T2823" s="191"/>
    </row>
    <row r="2824" spans="1:25" x14ac:dyDescent="0.25">
      <c r="A2824" s="540" t="s">
        <v>5</v>
      </c>
      <c r="B2824" s="541"/>
      <c r="C2824" s="542" t="s">
        <v>6</v>
      </c>
      <c r="D2824" s="544" t="s">
        <v>7</v>
      </c>
      <c r="E2824" s="545"/>
      <c r="F2824" s="545"/>
      <c r="G2824" s="546"/>
      <c r="H2824" s="544" t="s">
        <v>8</v>
      </c>
      <c r="I2824" s="546"/>
      <c r="J2824" s="538"/>
      <c r="K2824" s="540" t="s">
        <v>5</v>
      </c>
      <c r="L2824" s="541"/>
      <c r="M2824" s="542" t="s">
        <v>6</v>
      </c>
      <c r="N2824" s="544" t="s">
        <v>7</v>
      </c>
      <c r="O2824" s="545"/>
      <c r="P2824" s="545"/>
      <c r="Q2824" s="546"/>
      <c r="R2824" s="544" t="s">
        <v>8</v>
      </c>
      <c r="S2824" s="546"/>
      <c r="T2824" s="191"/>
    </row>
    <row r="2825" spans="1:25" ht="15.75" thickBot="1" x14ac:dyDescent="0.3">
      <c r="A2825" s="547"/>
      <c r="B2825" s="548"/>
      <c r="C2825" s="543"/>
      <c r="D2825" s="110" t="s">
        <v>9</v>
      </c>
      <c r="E2825" s="111" t="s">
        <v>10</v>
      </c>
      <c r="F2825" s="111" t="s">
        <v>11</v>
      </c>
      <c r="G2825" s="112" t="s">
        <v>12</v>
      </c>
      <c r="H2825" s="113" t="s">
        <v>13</v>
      </c>
      <c r="I2825" s="114" t="s">
        <v>14</v>
      </c>
      <c r="J2825" s="539"/>
      <c r="K2825" s="547"/>
      <c r="L2825" s="548"/>
      <c r="M2825" s="543"/>
      <c r="N2825" s="110" t="s">
        <v>9</v>
      </c>
      <c r="O2825" s="111" t="s">
        <v>10</v>
      </c>
      <c r="P2825" s="111" t="s">
        <v>11</v>
      </c>
      <c r="Q2825" s="112" t="s">
        <v>12</v>
      </c>
      <c r="R2825" s="113" t="s">
        <v>13</v>
      </c>
      <c r="S2825" s="114" t="s">
        <v>14</v>
      </c>
      <c r="T2825" s="191"/>
    </row>
    <row r="2826" spans="1:25" ht="15.75" thickBot="1" x14ac:dyDescent="0.3">
      <c r="A2826" s="7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191"/>
    </row>
    <row r="2827" spans="1:25" x14ac:dyDescent="0.25">
      <c r="A2827" s="531"/>
      <c r="B2827" s="532"/>
      <c r="C2827" s="3"/>
      <c r="D2827" s="207"/>
      <c r="E2827" s="208"/>
      <c r="F2827" s="194"/>
      <c r="G2827" s="32">
        <f t="shared" ref="G2827:G2830" si="8301">D2827+E2827</f>
        <v>0</v>
      </c>
      <c r="H2827" s="33">
        <f t="shared" ref="H2827:H2830" si="8302">IF(AND(G2827=Q2827,G2827&gt;1),0.5,IF(G2827&gt;Q2827,1,0))</f>
        <v>0</v>
      </c>
      <c r="I2827" s="8"/>
      <c r="J2827" s="2"/>
      <c r="K2827" s="531"/>
      <c r="L2827" s="532"/>
      <c r="M2827" s="3"/>
      <c r="N2827" s="207"/>
      <c r="O2827" s="208"/>
      <c r="P2827" s="194"/>
      <c r="Q2827" s="32">
        <f t="shared" ref="Q2827" si="8303">SUM(N2827:O2827)</f>
        <v>0</v>
      </c>
      <c r="R2827" s="33">
        <f t="shared" ref="R2827:R2830" si="8304">IF(AND(Q2827=G2827,Q2827&gt;1),0.5,IF(Q2827&gt;G2827,1,0))</f>
        <v>0</v>
      </c>
      <c r="S2827" s="8"/>
      <c r="U2827" s="195" t="s">
        <v>124</v>
      </c>
      <c r="V2827" s="195">
        <f t="shared" ref="V2827" si="8305">G2827</f>
        <v>0</v>
      </c>
      <c r="W2827" s="195">
        <f t="shared" ref="W2827" si="8306">G2828</f>
        <v>0</v>
      </c>
      <c r="X2827" s="195">
        <f t="shared" ref="X2827" si="8307">G2829</f>
        <v>0</v>
      </c>
      <c r="Y2827" s="195">
        <f t="shared" ref="Y2827" si="8308">G2830</f>
        <v>0</v>
      </c>
    </row>
    <row r="2828" spans="1:25" x14ac:dyDescent="0.25">
      <c r="A2828" s="533"/>
      <c r="B2828" s="534"/>
      <c r="C2828" s="4"/>
      <c r="D2828" s="209"/>
      <c r="E2828" s="197"/>
      <c r="F2828" s="210"/>
      <c r="G2828" s="34">
        <f t="shared" si="8301"/>
        <v>0</v>
      </c>
      <c r="H2828" s="35">
        <f t="shared" si="8302"/>
        <v>0</v>
      </c>
      <c r="I2828" s="8"/>
      <c r="J2828" s="2"/>
      <c r="K2828" s="533"/>
      <c r="L2828" s="534"/>
      <c r="M2828" s="4"/>
      <c r="N2828" s="210"/>
      <c r="O2828" s="197"/>
      <c r="P2828" s="210"/>
      <c r="Q2828" s="34">
        <f t="shared" ref="Q2828:Q2830" si="8309">SUM(N2828:O2828)</f>
        <v>0</v>
      </c>
      <c r="R2828" s="35">
        <f t="shared" si="8304"/>
        <v>0</v>
      </c>
      <c r="S2828" s="8"/>
      <c r="U2828" s="195" t="s">
        <v>125</v>
      </c>
      <c r="V2828" s="195">
        <f t="shared" ref="V2828" si="8310">G2832</f>
        <v>0</v>
      </c>
      <c r="W2828" s="195">
        <f t="shared" ref="W2828" si="8311">G2833</f>
        <v>0</v>
      </c>
      <c r="X2828" s="195">
        <f t="shared" ref="X2828" si="8312">G2834</f>
        <v>0</v>
      </c>
      <c r="Y2828" s="195">
        <f t="shared" ref="Y2828" si="8313">G2835</f>
        <v>0</v>
      </c>
    </row>
    <row r="2829" spans="1:25" ht="15.75" thickBot="1" x14ac:dyDescent="0.3">
      <c r="A2829" s="517"/>
      <c r="B2829" s="518"/>
      <c r="C2829" s="4"/>
      <c r="D2829" s="209"/>
      <c r="E2829" s="197"/>
      <c r="F2829" s="210"/>
      <c r="G2829" s="34">
        <f t="shared" si="8301"/>
        <v>0</v>
      </c>
      <c r="H2829" s="35">
        <f t="shared" si="8302"/>
        <v>0</v>
      </c>
      <c r="I2829" s="13">
        <f t="shared" ref="I2829" si="8314">H2831*1000+G2831</f>
        <v>0</v>
      </c>
      <c r="J2829" s="2"/>
      <c r="K2829" s="517"/>
      <c r="L2829" s="518"/>
      <c r="M2829" s="4"/>
      <c r="N2829" s="210"/>
      <c r="O2829" s="197"/>
      <c r="P2829" s="210"/>
      <c r="Q2829" s="34">
        <f t="shared" si="8309"/>
        <v>0</v>
      </c>
      <c r="R2829" s="35">
        <f t="shared" si="8304"/>
        <v>0</v>
      </c>
      <c r="S2829" s="13">
        <f t="shared" ref="S2829" si="8315">R2831*1000+Q2831</f>
        <v>0</v>
      </c>
      <c r="T2829" s="191"/>
      <c r="U2829" s="195" t="s">
        <v>126</v>
      </c>
      <c r="V2829" s="195">
        <f t="shared" ref="V2829" si="8316">Q2827</f>
        <v>0</v>
      </c>
      <c r="W2829" s="195">
        <f t="shared" ref="W2829" si="8317">Q2828</f>
        <v>0</v>
      </c>
      <c r="X2829" s="195">
        <f t="shared" ref="X2829" si="8318">Q2829</f>
        <v>0</v>
      </c>
      <c r="Y2829" s="195">
        <f t="shared" ref="Y2829" si="8319">Q2830</f>
        <v>0</v>
      </c>
    </row>
    <row r="2830" spans="1:25" x14ac:dyDescent="0.25">
      <c r="A2830" s="519"/>
      <c r="B2830" s="520"/>
      <c r="C2830" s="5"/>
      <c r="D2830" s="211"/>
      <c r="E2830" s="197"/>
      <c r="F2830" s="199"/>
      <c r="G2830" s="36">
        <f t="shared" si="8301"/>
        <v>0</v>
      </c>
      <c r="H2830" s="35">
        <f t="shared" si="8302"/>
        <v>0</v>
      </c>
      <c r="I2830" s="521">
        <f t="shared" ref="I2830" si="8320">IF(AND(I2829=S2829,I2829&gt;0.1),1,IF(I2829&gt;S2829,2,0))</f>
        <v>0</v>
      </c>
      <c r="J2830" s="2"/>
      <c r="K2830" s="519"/>
      <c r="L2830" s="520"/>
      <c r="M2830" s="5"/>
      <c r="N2830" s="211"/>
      <c r="O2830" s="212"/>
      <c r="P2830" s="199"/>
      <c r="Q2830" s="34">
        <f t="shared" si="8309"/>
        <v>0</v>
      </c>
      <c r="R2830" s="39">
        <f t="shared" si="8304"/>
        <v>0</v>
      </c>
      <c r="S2830" s="521">
        <f t="shared" ref="S2830" si="8321">IF(AND(S2829=I2829,S2829&gt;0.1),1,IF(S2829&gt;I2829,2,0))</f>
        <v>0</v>
      </c>
      <c r="T2830" s="191"/>
      <c r="U2830" s="195" t="s">
        <v>127</v>
      </c>
      <c r="V2830" s="195">
        <f t="shared" ref="V2830" si="8322">Q2832</f>
        <v>0</v>
      </c>
      <c r="W2830" s="195">
        <f t="shared" ref="W2830" si="8323">Q2833</f>
        <v>0</v>
      </c>
      <c r="X2830" s="195">
        <f t="shared" ref="X2830" si="8324">Q2834</f>
        <v>0</v>
      </c>
      <c r="Y2830" s="195">
        <f t="shared" ref="Y2830" si="8325">Q2835</f>
        <v>0</v>
      </c>
    </row>
    <row r="2831" spans="1:25" ht="16.5" thickBot="1" x14ac:dyDescent="0.3">
      <c r="A2831" s="529">
        <v>129</v>
      </c>
      <c r="B2831" s="530"/>
      <c r="C2831" s="26" t="s">
        <v>12</v>
      </c>
      <c r="D2831" s="122">
        <f t="shared" ref="D2831" si="8326">D2827+D2828+D2829+D2830</f>
        <v>0</v>
      </c>
      <c r="E2831" s="28">
        <f t="shared" ref="E2831:H2831" si="8327">SUM(E2827:E2830)</f>
        <v>0</v>
      </c>
      <c r="F2831" s="28">
        <f t="shared" si="8327"/>
        <v>0</v>
      </c>
      <c r="G2831" s="29">
        <f t="shared" si="8327"/>
        <v>0</v>
      </c>
      <c r="H2831" s="30">
        <f t="shared" si="8327"/>
        <v>0</v>
      </c>
      <c r="I2831" s="522">
        <f t="shared" ref="I2831" si="8328">IF(AND(G2831=N2831,G2831&gt;1),1,IF(G2831&gt;N2831,2,0))</f>
        <v>0</v>
      </c>
      <c r="J2831" s="2"/>
      <c r="K2831" s="529">
        <v>129</v>
      </c>
      <c r="L2831" s="530"/>
      <c r="M2831" s="26" t="s">
        <v>12</v>
      </c>
      <c r="N2831" s="31">
        <f t="shared" ref="N2831" si="8329">SUM(N2827:N2830)</f>
        <v>0</v>
      </c>
      <c r="O2831" s="31">
        <f t="shared" ref="O2831:R2831" si="8330">SUM(O2827:O2830)</f>
        <v>0</v>
      </c>
      <c r="P2831" s="31">
        <f t="shared" si="8330"/>
        <v>0</v>
      </c>
      <c r="Q2831" s="31">
        <f t="shared" si="8330"/>
        <v>0</v>
      </c>
      <c r="R2831" s="30">
        <f t="shared" si="8330"/>
        <v>0</v>
      </c>
      <c r="S2831" s="522">
        <f t="shared" ref="S2831" si="8331">IF(AND(Q2831=J2831,Q2831&gt;1),1,IF(Q2831&gt;J2831,2,0))</f>
        <v>0</v>
      </c>
      <c r="T2831" s="191"/>
    </row>
    <row r="2832" spans="1:25" x14ac:dyDescent="0.25">
      <c r="A2832" s="531"/>
      <c r="B2832" s="532"/>
      <c r="C2832" s="3"/>
      <c r="D2832" s="207"/>
      <c r="E2832" s="208"/>
      <c r="F2832" s="194"/>
      <c r="G2832" s="37">
        <f t="shared" ref="G2832" si="8332">SUM(D2832:E2832)</f>
        <v>0</v>
      </c>
      <c r="H2832" s="33">
        <f t="shared" ref="H2832:H2835" si="8333">IF(AND(G2832=Q2832,G2832&gt;1),0.5,IF(G2832&gt;Q2832,1,0))</f>
        <v>0</v>
      </c>
      <c r="I2832" s="8"/>
      <c r="J2832" s="2"/>
      <c r="K2832" s="531"/>
      <c r="L2832" s="532"/>
      <c r="M2832" s="3"/>
      <c r="N2832" s="207"/>
      <c r="O2832" s="208"/>
      <c r="P2832" s="194"/>
      <c r="Q2832" s="32">
        <f t="shared" ref="Q2832:Q2835" si="8334">N2832+O2832</f>
        <v>0</v>
      </c>
      <c r="R2832" s="33">
        <f t="shared" ref="R2832:R2835" si="8335">IF(AND(Q2832=G2832,Q2832&gt;1),0.5,IF(Q2832&gt;G2832,1,0))</f>
        <v>0</v>
      </c>
      <c r="S2832" s="8"/>
      <c r="T2832" s="191"/>
      <c r="U2832" s="200" t="s">
        <v>92</v>
      </c>
      <c r="V2832" s="201" t="s">
        <v>93</v>
      </c>
      <c r="W2832" s="200" t="s">
        <v>93</v>
      </c>
      <c r="X2832" s="201" t="s">
        <v>92</v>
      </c>
    </row>
    <row r="2833" spans="1:24" x14ac:dyDescent="0.25">
      <c r="A2833" s="533"/>
      <c r="B2833" s="534"/>
      <c r="C2833" s="4"/>
      <c r="D2833" s="210"/>
      <c r="E2833" s="197"/>
      <c r="F2833" s="210"/>
      <c r="G2833" s="34">
        <f t="shared" ref="G2833:G2835" si="8336">SUM(D2833:E2833)</f>
        <v>0</v>
      </c>
      <c r="H2833" s="35">
        <f t="shared" si="8333"/>
        <v>0</v>
      </c>
      <c r="I2833" s="8"/>
      <c r="J2833" s="2"/>
      <c r="K2833" s="533"/>
      <c r="L2833" s="534"/>
      <c r="M2833" s="4"/>
      <c r="N2833" s="210"/>
      <c r="O2833" s="197"/>
      <c r="P2833" s="210"/>
      <c r="Q2833" s="34">
        <f t="shared" si="8334"/>
        <v>0</v>
      </c>
      <c r="R2833" s="35">
        <f t="shared" si="8335"/>
        <v>0</v>
      </c>
      <c r="S2833" s="8"/>
      <c r="T2833" s="191"/>
      <c r="U2833" s="202">
        <f t="shared" ref="U2833" si="8337">I2838</f>
        <v>0</v>
      </c>
      <c r="V2833" s="203">
        <f t="shared" ref="V2833" si="8338">S2838</f>
        <v>0</v>
      </c>
      <c r="W2833" s="202">
        <f t="shared" ref="W2833" si="8339">S2838</f>
        <v>0</v>
      </c>
      <c r="X2833" s="203">
        <f t="shared" ref="X2833" si="8340">I2838</f>
        <v>0</v>
      </c>
    </row>
    <row r="2834" spans="1:24" ht="15.75" thickBot="1" x14ac:dyDescent="0.3">
      <c r="A2834" s="517"/>
      <c r="B2834" s="518"/>
      <c r="C2834" s="4"/>
      <c r="D2834" s="210"/>
      <c r="E2834" s="197"/>
      <c r="F2834" s="210"/>
      <c r="G2834" s="34">
        <f t="shared" si="8336"/>
        <v>0</v>
      </c>
      <c r="H2834" s="35">
        <f t="shared" si="8333"/>
        <v>0</v>
      </c>
      <c r="I2834" s="13">
        <f t="shared" ref="I2834" si="8341">H2836*1000+G2836</f>
        <v>0</v>
      </c>
      <c r="J2834" s="2"/>
      <c r="K2834" s="517"/>
      <c r="L2834" s="518"/>
      <c r="M2834" s="4"/>
      <c r="N2834" s="210"/>
      <c r="O2834" s="197"/>
      <c r="P2834" s="210"/>
      <c r="Q2834" s="34">
        <f t="shared" si="8334"/>
        <v>0</v>
      </c>
      <c r="R2834" s="35">
        <f t="shared" si="8335"/>
        <v>0</v>
      </c>
      <c r="S2834" s="13">
        <f t="shared" ref="S2834" si="8342">R2836*1000+Q2836</f>
        <v>0</v>
      </c>
      <c r="T2834" s="191"/>
      <c r="U2834" s="202">
        <f t="shared" ref="U2834" si="8343">H2838</f>
        <v>0</v>
      </c>
      <c r="V2834" s="203">
        <f t="shared" ref="V2834" si="8344">R2838</f>
        <v>0</v>
      </c>
      <c r="W2834" s="202">
        <f t="shared" ref="W2834" si="8345">R2838</f>
        <v>0</v>
      </c>
      <c r="X2834" s="203">
        <f t="shared" ref="X2834" si="8346">H2838</f>
        <v>0</v>
      </c>
    </row>
    <row r="2835" spans="1:24" x14ac:dyDescent="0.25">
      <c r="A2835" s="519"/>
      <c r="B2835" s="520"/>
      <c r="C2835" s="5"/>
      <c r="D2835" s="211"/>
      <c r="E2835" s="212"/>
      <c r="F2835" s="199"/>
      <c r="G2835" s="38">
        <f t="shared" si="8336"/>
        <v>0</v>
      </c>
      <c r="H2835" s="35">
        <f t="shared" si="8333"/>
        <v>0</v>
      </c>
      <c r="I2835" s="521">
        <f t="shared" ref="I2835" si="8347">IF(AND(I2834=S2834,I2834&gt;0.1),1,IF(I2834&gt;S2834,2,0))</f>
        <v>0</v>
      </c>
      <c r="J2835" s="2"/>
      <c r="K2835" s="519"/>
      <c r="L2835" s="520"/>
      <c r="M2835" s="5"/>
      <c r="N2835" s="211"/>
      <c r="O2835" s="212"/>
      <c r="P2835" s="199"/>
      <c r="Q2835" s="34">
        <f t="shared" si="8334"/>
        <v>0</v>
      </c>
      <c r="R2835" s="39">
        <f t="shared" si="8335"/>
        <v>0</v>
      </c>
      <c r="S2835" s="521">
        <f t="shared" ref="S2835" si="8348">IF(AND(S2834=I2834,S2834&gt;0.1),1,IF(S2834&gt;I2834,2,0))</f>
        <v>0</v>
      </c>
      <c r="T2835" s="191"/>
      <c r="U2835" s="204">
        <f t="shared" ref="U2835" si="8349">G2838</f>
        <v>0</v>
      </c>
      <c r="V2835" s="205">
        <f t="shared" ref="V2835" si="8350">Q2838</f>
        <v>0</v>
      </c>
      <c r="W2835" s="204">
        <f t="shared" ref="W2835" si="8351">Q2838</f>
        <v>0</v>
      </c>
      <c r="X2835" s="205">
        <f t="shared" ref="X2835" si="8352">G2838</f>
        <v>0</v>
      </c>
    </row>
    <row r="2836" spans="1:24" ht="16.5" thickBot="1" x14ac:dyDescent="0.3">
      <c r="A2836" s="529">
        <v>130</v>
      </c>
      <c r="B2836" s="530"/>
      <c r="C2836" s="26" t="s">
        <v>12</v>
      </c>
      <c r="D2836" s="31">
        <f t="shared" ref="D2836" si="8353">SUM(D2832:D2835)</f>
        <v>0</v>
      </c>
      <c r="E2836" s="31">
        <f t="shared" ref="E2836:H2836" si="8354">SUM(E2832:E2835)</f>
        <v>0</v>
      </c>
      <c r="F2836" s="31">
        <f t="shared" si="8354"/>
        <v>0</v>
      </c>
      <c r="G2836" s="31">
        <f t="shared" si="8354"/>
        <v>0</v>
      </c>
      <c r="H2836" s="30">
        <f t="shared" si="8354"/>
        <v>0</v>
      </c>
      <c r="I2836" s="522">
        <f t="shared" ref="I2836" si="8355">IF(AND(G2836=N2836,G2836&gt;1),1,IF(G2836&gt;N2836,2,0))</f>
        <v>0</v>
      </c>
      <c r="J2836" s="2"/>
      <c r="K2836" s="529">
        <v>130</v>
      </c>
      <c r="L2836" s="530"/>
      <c r="M2836" s="26" t="s">
        <v>12</v>
      </c>
      <c r="N2836" s="31">
        <f t="shared" ref="N2836" si="8356">SUM(N2832:N2835)</f>
        <v>0</v>
      </c>
      <c r="O2836" s="31">
        <f t="shared" ref="O2836:R2836" si="8357">SUM(O2832:O2835)</f>
        <v>0</v>
      </c>
      <c r="P2836" s="31">
        <f t="shared" si="8357"/>
        <v>0</v>
      </c>
      <c r="Q2836" s="40">
        <f t="shared" si="8357"/>
        <v>0</v>
      </c>
      <c r="R2836" s="30">
        <f t="shared" si="8357"/>
        <v>0</v>
      </c>
      <c r="S2836" s="522">
        <f t="shared" ref="S2836" si="8358">IF(AND(Q2836=X2836,Q2836&gt;1),1,IF(Q2836&gt;X2836,2,0))</f>
        <v>0</v>
      </c>
      <c r="T2836" s="191"/>
    </row>
    <row r="2837" spans="1:24" ht="15.75" thickBot="1" x14ac:dyDescent="0.3">
      <c r="A2837" s="7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191"/>
    </row>
    <row r="2838" spans="1:24" ht="21" thickBot="1" x14ac:dyDescent="0.3">
      <c r="A2838" s="17"/>
      <c r="B2838" s="18"/>
      <c r="C2838" s="19" t="s">
        <v>15</v>
      </c>
      <c r="D2838" s="20">
        <f t="shared" ref="D2838:H2838" si="8359">D2831+D2836</f>
        <v>0</v>
      </c>
      <c r="E2838" s="21">
        <f t="shared" si="8359"/>
        <v>0</v>
      </c>
      <c r="F2838" s="21">
        <f t="shared" si="8359"/>
        <v>0</v>
      </c>
      <c r="G2838" s="22">
        <f t="shared" si="8359"/>
        <v>0</v>
      </c>
      <c r="H2838" s="22">
        <f t="shared" si="8359"/>
        <v>0</v>
      </c>
      <c r="I2838" s="23">
        <f t="shared" ref="I2838" si="8360">I2830+I2835+J2838</f>
        <v>0</v>
      </c>
      <c r="J2838" s="206">
        <f t="shared" ref="J2838" si="8361">IF(AND(G2838=Q2838,G2838&gt;0.1),1,IF(G2838&gt;Q2838,2,0))</f>
        <v>0</v>
      </c>
      <c r="K2838" s="17"/>
      <c r="L2838" s="18"/>
      <c r="M2838" s="24" t="s">
        <v>15</v>
      </c>
      <c r="N2838" s="20">
        <f t="shared" ref="N2838:R2838" si="8362">N2831+N2836</f>
        <v>0</v>
      </c>
      <c r="O2838" s="21">
        <f t="shared" si="8362"/>
        <v>0</v>
      </c>
      <c r="P2838" s="21">
        <f t="shared" si="8362"/>
        <v>0</v>
      </c>
      <c r="Q2838" s="22">
        <f t="shared" si="8362"/>
        <v>0</v>
      </c>
      <c r="R2838" s="22">
        <f t="shared" si="8362"/>
        <v>0</v>
      </c>
      <c r="S2838" s="25">
        <f t="shared" ref="S2838" si="8363">S2830+S2835+T2838</f>
        <v>0</v>
      </c>
      <c r="T2838" s="206">
        <f t="shared" ref="T2838" si="8364">IF(AND(Q2838=G2838,Q2838&gt;0.1),1,IF(Q2838&gt;G2838,2,0))</f>
        <v>0</v>
      </c>
    </row>
    <row r="2839" spans="1:24" ht="15.75" thickBot="1" x14ac:dyDescent="0.3">
      <c r="A2839" s="7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191"/>
    </row>
    <row r="2840" spans="1:24" ht="21" thickBot="1" x14ac:dyDescent="0.3">
      <c r="A2840" s="109" t="s">
        <v>19</v>
      </c>
      <c r="B2840" s="9" t="s">
        <v>16</v>
      </c>
      <c r="C2840" s="515"/>
      <c r="D2840" s="515"/>
      <c r="E2840" s="515"/>
      <c r="F2840" s="10"/>
      <c r="G2840" s="516" t="s">
        <v>17</v>
      </c>
      <c r="H2840" s="516"/>
      <c r="I2840" s="23">
        <f t="shared" ref="I2840" si="8365">IF(AND(I2838=S2838,I2838&gt;0.1),1,IF(I2838&gt;S2838,2,0))</f>
        <v>0</v>
      </c>
      <c r="J2840" s="12"/>
      <c r="K2840" s="14" t="s">
        <v>19</v>
      </c>
      <c r="L2840" s="9" t="s">
        <v>20</v>
      </c>
      <c r="M2840" s="515"/>
      <c r="N2840" s="515"/>
      <c r="O2840" s="515"/>
      <c r="P2840" s="10"/>
      <c r="Q2840" s="516" t="s">
        <v>17</v>
      </c>
      <c r="R2840" s="516"/>
      <c r="S2840" s="23">
        <f t="shared" ref="S2840" si="8366">IF(AND(S2838=I2838,S2838&gt;0.1),1,IF(S2838&gt;I2838,2,0))</f>
        <v>0</v>
      </c>
      <c r="T2840" s="191"/>
    </row>
    <row r="2842" spans="1:24" ht="15.75" thickBot="1" x14ac:dyDescent="0.3"/>
    <row r="2843" spans="1:24" ht="23.25" x14ac:dyDescent="0.35">
      <c r="A2843" s="6"/>
      <c r="B2843" s="523" t="s">
        <v>179</v>
      </c>
      <c r="C2843" s="523"/>
      <c r="D2843" s="524" t="s">
        <v>0</v>
      </c>
      <c r="E2843" s="524"/>
      <c r="F2843" s="524"/>
      <c r="G2843" s="524"/>
      <c r="H2843" s="524"/>
      <c r="I2843" s="524"/>
      <c r="J2843" s="94" t="s">
        <v>180</v>
      </c>
      <c r="K2843" s="190" t="s">
        <v>1</v>
      </c>
      <c r="L2843" s="525" t="s">
        <v>21</v>
      </c>
      <c r="M2843" s="525"/>
      <c r="N2843" s="525"/>
      <c r="O2843" s="526" t="s">
        <v>2</v>
      </c>
      <c r="P2843" s="526"/>
      <c r="Q2843" s="527"/>
      <c r="R2843" s="528"/>
      <c r="S2843" s="528"/>
      <c r="T2843" s="191"/>
    </row>
    <row r="2844" spans="1:24" ht="24" thickBot="1" x14ac:dyDescent="0.3">
      <c r="A2844" s="7"/>
      <c r="B2844" s="16"/>
      <c r="C2844" s="16"/>
      <c r="D2844" s="15"/>
      <c r="E2844" s="15"/>
      <c r="F2844" s="15"/>
      <c r="G2844" s="15"/>
      <c r="H2844" s="15"/>
      <c r="I2844" s="15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191"/>
    </row>
    <row r="2845" spans="1:24" ht="18.75" thickBot="1" x14ac:dyDescent="0.3">
      <c r="A2845" s="1" t="s">
        <v>3</v>
      </c>
      <c r="B2845" s="535"/>
      <c r="C2845" s="535"/>
      <c r="D2845" s="535"/>
      <c r="E2845" s="535"/>
      <c r="F2845" s="535"/>
      <c r="G2845" s="535"/>
      <c r="H2845" s="535"/>
      <c r="I2845" s="536"/>
      <c r="J2845" s="537">
        <f t="shared" ref="J2845" si="8367">G2861-Q2861</f>
        <v>0</v>
      </c>
      <c r="K2845" s="11" t="s">
        <v>4</v>
      </c>
      <c r="L2845" s="535"/>
      <c r="M2845" s="535"/>
      <c r="N2845" s="535"/>
      <c r="O2845" s="535"/>
      <c r="P2845" s="535"/>
      <c r="Q2845" s="535"/>
      <c r="R2845" s="535"/>
      <c r="S2845" s="536"/>
      <c r="T2845" s="191"/>
    </row>
    <row r="2846" spans="1:24" ht="15.75" thickBot="1" x14ac:dyDescent="0.3">
      <c r="A2846" s="7"/>
      <c r="B2846" s="2"/>
      <c r="C2846" s="2"/>
      <c r="D2846" s="2"/>
      <c r="E2846" s="2"/>
      <c r="F2846" s="2"/>
      <c r="G2846" s="2"/>
      <c r="H2846" s="2"/>
      <c r="I2846" s="2"/>
      <c r="J2846" s="538"/>
      <c r="K2846" s="2"/>
      <c r="L2846" s="2"/>
      <c r="M2846" s="2"/>
      <c r="N2846" s="2"/>
      <c r="O2846" s="2"/>
      <c r="P2846" s="2"/>
      <c r="Q2846" s="2"/>
      <c r="R2846" s="2"/>
      <c r="S2846" s="2"/>
      <c r="T2846" s="191"/>
    </row>
    <row r="2847" spans="1:24" x14ac:dyDescent="0.25">
      <c r="A2847" s="540" t="s">
        <v>5</v>
      </c>
      <c r="B2847" s="541"/>
      <c r="C2847" s="542" t="s">
        <v>6</v>
      </c>
      <c r="D2847" s="544" t="s">
        <v>7</v>
      </c>
      <c r="E2847" s="545"/>
      <c r="F2847" s="545"/>
      <c r="G2847" s="546"/>
      <c r="H2847" s="544" t="s">
        <v>8</v>
      </c>
      <c r="I2847" s="546"/>
      <c r="J2847" s="538"/>
      <c r="K2847" s="540" t="s">
        <v>5</v>
      </c>
      <c r="L2847" s="541"/>
      <c r="M2847" s="542" t="s">
        <v>6</v>
      </c>
      <c r="N2847" s="544" t="s">
        <v>7</v>
      </c>
      <c r="O2847" s="545"/>
      <c r="P2847" s="545"/>
      <c r="Q2847" s="546"/>
      <c r="R2847" s="544" t="s">
        <v>8</v>
      </c>
      <c r="S2847" s="546"/>
      <c r="T2847" s="191"/>
    </row>
    <row r="2848" spans="1:24" ht="15.75" thickBot="1" x14ac:dyDescent="0.3">
      <c r="A2848" s="547"/>
      <c r="B2848" s="548"/>
      <c r="C2848" s="543"/>
      <c r="D2848" s="110" t="s">
        <v>9</v>
      </c>
      <c r="E2848" s="111" t="s">
        <v>10</v>
      </c>
      <c r="F2848" s="111" t="s">
        <v>11</v>
      </c>
      <c r="G2848" s="112" t="s">
        <v>12</v>
      </c>
      <c r="H2848" s="113" t="s">
        <v>13</v>
      </c>
      <c r="I2848" s="114" t="s">
        <v>14</v>
      </c>
      <c r="J2848" s="539"/>
      <c r="K2848" s="547"/>
      <c r="L2848" s="548"/>
      <c r="M2848" s="543"/>
      <c r="N2848" s="110" t="s">
        <v>9</v>
      </c>
      <c r="O2848" s="111" t="s">
        <v>10</v>
      </c>
      <c r="P2848" s="111" t="s">
        <v>11</v>
      </c>
      <c r="Q2848" s="112" t="s">
        <v>12</v>
      </c>
      <c r="R2848" s="113" t="s">
        <v>13</v>
      </c>
      <c r="S2848" s="114" t="s">
        <v>14</v>
      </c>
      <c r="T2848" s="191"/>
    </row>
    <row r="2849" spans="1:25" ht="15.75" thickBot="1" x14ac:dyDescent="0.3">
      <c r="A2849" s="7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191"/>
    </row>
    <row r="2850" spans="1:25" x14ac:dyDescent="0.25">
      <c r="A2850" s="531"/>
      <c r="B2850" s="532"/>
      <c r="C2850" s="3"/>
      <c r="D2850" s="193"/>
      <c r="E2850" s="194"/>
      <c r="F2850" s="194"/>
      <c r="G2850" s="32">
        <f t="shared" ref="G2850:G2853" si="8368">D2850+E2850</f>
        <v>0</v>
      </c>
      <c r="H2850" s="33">
        <f t="shared" ref="H2850:H2853" si="8369">IF(AND(G2850=Q2850,G2850&gt;1),0.5,IF(G2850&gt;Q2850,1,0))</f>
        <v>0</v>
      </c>
      <c r="I2850" s="8"/>
      <c r="J2850" s="2"/>
      <c r="K2850" s="531"/>
      <c r="L2850" s="532"/>
      <c r="M2850" s="3"/>
      <c r="N2850" s="193"/>
      <c r="O2850" s="194"/>
      <c r="P2850" s="194"/>
      <c r="Q2850" s="32">
        <f t="shared" ref="Q2850" si="8370">SUM(N2850:O2850)</f>
        <v>0</v>
      </c>
      <c r="R2850" s="33">
        <f t="shared" ref="R2850:R2853" si="8371">IF(AND(Q2850=G2850,Q2850&gt;1),0.5,IF(Q2850&gt;G2850,1,0))</f>
        <v>0</v>
      </c>
      <c r="S2850" s="8"/>
      <c r="U2850" s="195" t="s">
        <v>124</v>
      </c>
      <c r="V2850" s="195">
        <f t="shared" ref="V2850" si="8372">G2850</f>
        <v>0</v>
      </c>
      <c r="W2850" s="195">
        <f t="shared" ref="W2850" si="8373">G2851</f>
        <v>0</v>
      </c>
      <c r="X2850" s="195">
        <f t="shared" ref="X2850" si="8374">G2852</f>
        <v>0</v>
      </c>
      <c r="Y2850" s="195">
        <f t="shared" ref="Y2850" si="8375">G2853</f>
        <v>0</v>
      </c>
    </row>
    <row r="2851" spans="1:25" x14ac:dyDescent="0.25">
      <c r="A2851" s="533"/>
      <c r="B2851" s="534"/>
      <c r="C2851" s="4"/>
      <c r="D2851" s="196"/>
      <c r="E2851" s="197"/>
      <c r="F2851" s="197"/>
      <c r="G2851" s="34">
        <f t="shared" si="8368"/>
        <v>0</v>
      </c>
      <c r="H2851" s="35">
        <f t="shared" si="8369"/>
        <v>0</v>
      </c>
      <c r="I2851" s="8"/>
      <c r="J2851" s="2"/>
      <c r="K2851" s="533"/>
      <c r="L2851" s="534"/>
      <c r="M2851" s="4"/>
      <c r="N2851" s="196"/>
      <c r="O2851" s="197"/>
      <c r="P2851" s="197"/>
      <c r="Q2851" s="34">
        <f t="shared" ref="Q2851:Q2853" si="8376">SUM(N2851:O2851)</f>
        <v>0</v>
      </c>
      <c r="R2851" s="35">
        <f t="shared" si="8371"/>
        <v>0</v>
      </c>
      <c r="S2851" s="8"/>
      <c r="U2851" s="195" t="s">
        <v>125</v>
      </c>
      <c r="V2851" s="195">
        <f t="shared" ref="V2851" si="8377">G2855</f>
        <v>0</v>
      </c>
      <c r="W2851" s="195">
        <f t="shared" ref="W2851" si="8378">G2856</f>
        <v>0</v>
      </c>
      <c r="X2851" s="195">
        <f t="shared" ref="X2851" si="8379">G2857</f>
        <v>0</v>
      </c>
      <c r="Y2851" s="195">
        <f t="shared" ref="Y2851" si="8380">G2858</f>
        <v>0</v>
      </c>
    </row>
    <row r="2852" spans="1:25" ht="15.75" thickBot="1" x14ac:dyDescent="0.3">
      <c r="A2852" s="517"/>
      <c r="B2852" s="518"/>
      <c r="C2852" s="4"/>
      <c r="D2852" s="196"/>
      <c r="E2852" s="197"/>
      <c r="F2852" s="197"/>
      <c r="G2852" s="34">
        <f t="shared" si="8368"/>
        <v>0</v>
      </c>
      <c r="H2852" s="35">
        <f t="shared" si="8369"/>
        <v>0</v>
      </c>
      <c r="I2852" s="13">
        <f t="shared" ref="I2852" si="8381">H2854*1000+G2854</f>
        <v>0</v>
      </c>
      <c r="J2852" s="2"/>
      <c r="K2852" s="517"/>
      <c r="L2852" s="518"/>
      <c r="M2852" s="4"/>
      <c r="N2852" s="196"/>
      <c r="O2852" s="197"/>
      <c r="P2852" s="197"/>
      <c r="Q2852" s="34">
        <f t="shared" si="8376"/>
        <v>0</v>
      </c>
      <c r="R2852" s="35">
        <f t="shared" si="8371"/>
        <v>0</v>
      </c>
      <c r="S2852" s="13">
        <f t="shared" ref="S2852" si="8382">R2854*1000+Q2854</f>
        <v>0</v>
      </c>
      <c r="T2852" s="191"/>
      <c r="U2852" s="195" t="s">
        <v>126</v>
      </c>
      <c r="V2852" s="195">
        <f t="shared" ref="V2852" si="8383">Q2850</f>
        <v>0</v>
      </c>
      <c r="W2852" s="195">
        <f t="shared" ref="W2852" si="8384">Q2851</f>
        <v>0</v>
      </c>
      <c r="X2852" s="195">
        <f t="shared" ref="X2852" si="8385">Q2852</f>
        <v>0</v>
      </c>
      <c r="Y2852" s="195">
        <f t="shared" ref="Y2852" si="8386">Q2853</f>
        <v>0</v>
      </c>
    </row>
    <row r="2853" spans="1:25" x14ac:dyDescent="0.25">
      <c r="A2853" s="519"/>
      <c r="B2853" s="520"/>
      <c r="C2853" s="5"/>
      <c r="D2853" s="198"/>
      <c r="E2853" s="199"/>
      <c r="F2853" s="199"/>
      <c r="G2853" s="36">
        <f t="shared" si="8368"/>
        <v>0</v>
      </c>
      <c r="H2853" s="35">
        <f t="shared" si="8369"/>
        <v>0</v>
      </c>
      <c r="I2853" s="521">
        <f t="shared" ref="I2853" si="8387">IF(AND(I2852=S2852,I2852&gt;0.1),1,IF(I2852&gt;S2852,2,0))</f>
        <v>0</v>
      </c>
      <c r="J2853" s="2"/>
      <c r="K2853" s="519"/>
      <c r="L2853" s="520"/>
      <c r="M2853" s="5"/>
      <c r="N2853" s="198"/>
      <c r="O2853" s="199"/>
      <c r="P2853" s="199"/>
      <c r="Q2853" s="34">
        <f t="shared" si="8376"/>
        <v>0</v>
      </c>
      <c r="R2853" s="39">
        <f t="shared" si="8371"/>
        <v>0</v>
      </c>
      <c r="S2853" s="521">
        <f t="shared" ref="S2853" si="8388">IF(AND(S2852=I2852,S2852&gt;0.1),1,IF(S2852&gt;I2852,2,0))</f>
        <v>0</v>
      </c>
      <c r="T2853" s="191"/>
      <c r="U2853" s="195" t="s">
        <v>127</v>
      </c>
      <c r="V2853" s="195">
        <f t="shared" ref="V2853" si="8389">Q2855</f>
        <v>0</v>
      </c>
      <c r="W2853" s="195">
        <f t="shared" ref="W2853" si="8390">Q2856</f>
        <v>0</v>
      </c>
      <c r="X2853" s="195">
        <f t="shared" ref="X2853" si="8391">Q2857</f>
        <v>0</v>
      </c>
      <c r="Y2853" s="195">
        <f t="shared" ref="Y2853" si="8392">Q2858</f>
        <v>0</v>
      </c>
    </row>
    <row r="2854" spans="1:25" ht="16.5" thickBot="1" x14ac:dyDescent="0.3">
      <c r="A2854" s="529">
        <v>129</v>
      </c>
      <c r="B2854" s="530"/>
      <c r="C2854" s="26" t="s">
        <v>12</v>
      </c>
      <c r="D2854" s="27">
        <f t="shared" ref="D2854" si="8393">D2850+D2851+D2852+D2853</f>
        <v>0</v>
      </c>
      <c r="E2854" s="28">
        <f t="shared" ref="E2854:H2854" si="8394">SUM(E2850:E2853)</f>
        <v>0</v>
      </c>
      <c r="F2854" s="28">
        <f t="shared" si="8394"/>
        <v>0</v>
      </c>
      <c r="G2854" s="29">
        <f t="shared" si="8394"/>
        <v>0</v>
      </c>
      <c r="H2854" s="30">
        <f t="shared" si="8394"/>
        <v>0</v>
      </c>
      <c r="I2854" s="522">
        <f t="shared" ref="I2854" si="8395">IF(AND(G2854=N2854,G2854&gt;1),1,IF(G2854&gt;N2854,2,0))</f>
        <v>0</v>
      </c>
      <c r="J2854" s="2"/>
      <c r="K2854" s="529">
        <v>129</v>
      </c>
      <c r="L2854" s="530"/>
      <c r="M2854" s="26" t="s">
        <v>12</v>
      </c>
      <c r="N2854" s="31">
        <f t="shared" ref="N2854" si="8396">SUM(N2850:N2853)</f>
        <v>0</v>
      </c>
      <c r="O2854" s="31">
        <f t="shared" ref="O2854:R2854" si="8397">SUM(O2850:O2853)</f>
        <v>0</v>
      </c>
      <c r="P2854" s="31">
        <f t="shared" si="8397"/>
        <v>0</v>
      </c>
      <c r="Q2854" s="31">
        <f t="shared" si="8397"/>
        <v>0</v>
      </c>
      <c r="R2854" s="30">
        <f t="shared" si="8397"/>
        <v>0</v>
      </c>
      <c r="S2854" s="522">
        <f t="shared" ref="S2854" si="8398">IF(AND(Q2854=J2854,Q2854&gt;1),1,IF(Q2854&gt;J2854,2,0))</f>
        <v>0</v>
      </c>
      <c r="T2854" s="191"/>
    </row>
    <row r="2855" spans="1:25" x14ac:dyDescent="0.25">
      <c r="A2855" s="531"/>
      <c r="B2855" s="532"/>
      <c r="C2855" s="3"/>
      <c r="D2855" s="193"/>
      <c r="E2855" s="194"/>
      <c r="F2855" s="194"/>
      <c r="G2855" s="37">
        <f t="shared" ref="G2855" si="8399">SUM(D2855:E2855)</f>
        <v>0</v>
      </c>
      <c r="H2855" s="33">
        <f t="shared" ref="H2855:H2858" si="8400">IF(AND(G2855=Q2855,G2855&gt;1),0.5,IF(G2855&gt;Q2855,1,0))</f>
        <v>0</v>
      </c>
      <c r="I2855" s="8"/>
      <c r="J2855" s="2"/>
      <c r="K2855" s="531"/>
      <c r="L2855" s="532"/>
      <c r="M2855" s="3"/>
      <c r="N2855" s="193"/>
      <c r="O2855" s="194"/>
      <c r="P2855" s="194"/>
      <c r="Q2855" s="32">
        <f t="shared" ref="Q2855:Q2858" si="8401">N2855+O2855</f>
        <v>0</v>
      </c>
      <c r="R2855" s="33">
        <f t="shared" ref="R2855:R2858" si="8402">IF(AND(Q2855=G2855,Q2855&gt;1),0.5,IF(Q2855&gt;G2855,1,0))</f>
        <v>0</v>
      </c>
      <c r="S2855" s="8"/>
      <c r="T2855" s="191"/>
      <c r="U2855" s="200" t="s">
        <v>92</v>
      </c>
      <c r="V2855" s="201" t="s">
        <v>93</v>
      </c>
      <c r="W2855" s="200" t="s">
        <v>93</v>
      </c>
      <c r="X2855" s="201" t="s">
        <v>92</v>
      </c>
    </row>
    <row r="2856" spans="1:25" x14ac:dyDescent="0.25">
      <c r="A2856" s="533"/>
      <c r="B2856" s="534"/>
      <c r="C2856" s="4"/>
      <c r="D2856" s="196"/>
      <c r="E2856" s="197"/>
      <c r="F2856" s="197"/>
      <c r="G2856" s="34">
        <f t="shared" ref="G2856:G2858" si="8403">SUM(D2856:E2856)</f>
        <v>0</v>
      </c>
      <c r="H2856" s="35">
        <f t="shared" si="8400"/>
        <v>0</v>
      </c>
      <c r="I2856" s="8"/>
      <c r="J2856" s="2"/>
      <c r="K2856" s="533"/>
      <c r="L2856" s="534"/>
      <c r="M2856" s="4"/>
      <c r="N2856" s="196"/>
      <c r="O2856" s="197"/>
      <c r="P2856" s="197"/>
      <c r="Q2856" s="34">
        <f t="shared" si="8401"/>
        <v>0</v>
      </c>
      <c r="R2856" s="35">
        <f t="shared" si="8402"/>
        <v>0</v>
      </c>
      <c r="S2856" s="8"/>
      <c r="T2856" s="191"/>
      <c r="U2856" s="202">
        <f t="shared" ref="U2856" si="8404">I2861</f>
        <v>0</v>
      </c>
      <c r="V2856" s="203">
        <f t="shared" ref="V2856" si="8405">S2861</f>
        <v>0</v>
      </c>
      <c r="W2856" s="202">
        <f t="shared" ref="W2856" si="8406">S2861</f>
        <v>0</v>
      </c>
      <c r="X2856" s="203">
        <f t="shared" ref="X2856" si="8407">I2861</f>
        <v>0</v>
      </c>
    </row>
    <row r="2857" spans="1:25" ht="15.75" thickBot="1" x14ac:dyDescent="0.3">
      <c r="A2857" s="517"/>
      <c r="B2857" s="518"/>
      <c r="C2857" s="4"/>
      <c r="D2857" s="196"/>
      <c r="E2857" s="197"/>
      <c r="F2857" s="197"/>
      <c r="G2857" s="34">
        <f t="shared" si="8403"/>
        <v>0</v>
      </c>
      <c r="H2857" s="35">
        <f t="shared" si="8400"/>
        <v>0</v>
      </c>
      <c r="I2857" s="13">
        <f t="shared" ref="I2857" si="8408">H2859*1000+G2859</f>
        <v>0</v>
      </c>
      <c r="J2857" s="2"/>
      <c r="K2857" s="517"/>
      <c r="L2857" s="518"/>
      <c r="M2857" s="4"/>
      <c r="N2857" s="196"/>
      <c r="O2857" s="197"/>
      <c r="P2857" s="197"/>
      <c r="Q2857" s="34">
        <f t="shared" si="8401"/>
        <v>0</v>
      </c>
      <c r="R2857" s="35">
        <f t="shared" si="8402"/>
        <v>0</v>
      </c>
      <c r="S2857" s="13">
        <f t="shared" ref="S2857" si="8409">R2859*1000+Q2859</f>
        <v>0</v>
      </c>
      <c r="T2857" s="191"/>
      <c r="U2857" s="202">
        <f t="shared" ref="U2857" si="8410">H2861</f>
        <v>0</v>
      </c>
      <c r="V2857" s="203">
        <f t="shared" ref="V2857" si="8411">R2861</f>
        <v>0</v>
      </c>
      <c r="W2857" s="202">
        <f t="shared" ref="W2857" si="8412">R2861</f>
        <v>0</v>
      </c>
      <c r="X2857" s="203">
        <f t="shared" ref="X2857" si="8413">H2861</f>
        <v>0</v>
      </c>
    </row>
    <row r="2858" spans="1:25" x14ac:dyDescent="0.25">
      <c r="A2858" s="519"/>
      <c r="B2858" s="520"/>
      <c r="C2858" s="5"/>
      <c r="D2858" s="198"/>
      <c r="E2858" s="199"/>
      <c r="F2858" s="199"/>
      <c r="G2858" s="38">
        <f t="shared" si="8403"/>
        <v>0</v>
      </c>
      <c r="H2858" s="35">
        <f t="shared" si="8400"/>
        <v>0</v>
      </c>
      <c r="I2858" s="521">
        <f t="shared" ref="I2858" si="8414">IF(AND(I2857=S2857,I2857&gt;0.1),1,IF(I2857&gt;S2857,2,0))</f>
        <v>0</v>
      </c>
      <c r="J2858" s="2"/>
      <c r="K2858" s="519"/>
      <c r="L2858" s="520"/>
      <c r="M2858" s="5"/>
      <c r="N2858" s="198"/>
      <c r="O2858" s="199"/>
      <c r="P2858" s="199"/>
      <c r="Q2858" s="34">
        <f t="shared" si="8401"/>
        <v>0</v>
      </c>
      <c r="R2858" s="39">
        <f t="shared" si="8402"/>
        <v>0</v>
      </c>
      <c r="S2858" s="521">
        <f t="shared" ref="S2858" si="8415">IF(AND(S2857=I2857,S2857&gt;0.1),1,IF(S2857&gt;I2857,2,0))</f>
        <v>0</v>
      </c>
      <c r="T2858" s="191"/>
      <c r="U2858" s="204">
        <f t="shared" ref="U2858" si="8416">G2861</f>
        <v>0</v>
      </c>
      <c r="V2858" s="205">
        <f t="shared" ref="V2858" si="8417">Q2861</f>
        <v>0</v>
      </c>
      <c r="W2858" s="204">
        <f t="shared" ref="W2858" si="8418">Q2861</f>
        <v>0</v>
      </c>
      <c r="X2858" s="205">
        <f t="shared" ref="X2858" si="8419">G2861</f>
        <v>0</v>
      </c>
    </row>
    <row r="2859" spans="1:25" ht="16.5" thickBot="1" x14ac:dyDescent="0.3">
      <c r="A2859" s="529">
        <v>130</v>
      </c>
      <c r="B2859" s="530"/>
      <c r="C2859" s="26" t="s">
        <v>12</v>
      </c>
      <c r="D2859" s="31">
        <f t="shared" ref="D2859" si="8420">SUM(D2855:D2858)</f>
        <v>0</v>
      </c>
      <c r="E2859" s="31">
        <f t="shared" ref="E2859:H2859" si="8421">SUM(E2855:E2858)</f>
        <v>0</v>
      </c>
      <c r="F2859" s="31">
        <f t="shared" si="8421"/>
        <v>0</v>
      </c>
      <c r="G2859" s="31">
        <f t="shared" si="8421"/>
        <v>0</v>
      </c>
      <c r="H2859" s="30">
        <f t="shared" si="8421"/>
        <v>0</v>
      </c>
      <c r="I2859" s="522">
        <f t="shared" ref="I2859" si="8422">IF(AND(G2859=N2859,G2859&gt;1),1,IF(G2859&gt;N2859,2,0))</f>
        <v>0</v>
      </c>
      <c r="J2859" s="2"/>
      <c r="K2859" s="529">
        <v>130</v>
      </c>
      <c r="L2859" s="530"/>
      <c r="M2859" s="26" t="s">
        <v>12</v>
      </c>
      <c r="N2859" s="31">
        <f t="shared" ref="N2859" si="8423">SUM(N2855:N2858)</f>
        <v>0</v>
      </c>
      <c r="O2859" s="31">
        <f t="shared" ref="O2859:R2859" si="8424">SUM(O2855:O2858)</f>
        <v>0</v>
      </c>
      <c r="P2859" s="31">
        <f t="shared" si="8424"/>
        <v>0</v>
      </c>
      <c r="Q2859" s="40">
        <f t="shared" si="8424"/>
        <v>0</v>
      </c>
      <c r="R2859" s="30">
        <f t="shared" si="8424"/>
        <v>0</v>
      </c>
      <c r="S2859" s="522">
        <f t="shared" ref="S2859" si="8425">IF(AND(Q2859=X2859,Q2859&gt;1),1,IF(Q2859&gt;X2859,2,0))</f>
        <v>0</v>
      </c>
      <c r="T2859" s="191"/>
    </row>
    <row r="2860" spans="1:25" ht="15.75" thickBot="1" x14ac:dyDescent="0.3">
      <c r="A2860" s="7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191"/>
    </row>
    <row r="2861" spans="1:25" ht="21" thickBot="1" x14ac:dyDescent="0.3">
      <c r="A2861" s="17"/>
      <c r="B2861" s="18"/>
      <c r="C2861" s="19" t="s">
        <v>15</v>
      </c>
      <c r="D2861" s="20">
        <f t="shared" ref="D2861:H2861" si="8426">D2854+D2859</f>
        <v>0</v>
      </c>
      <c r="E2861" s="21">
        <f t="shared" si="8426"/>
        <v>0</v>
      </c>
      <c r="F2861" s="21">
        <f t="shared" si="8426"/>
        <v>0</v>
      </c>
      <c r="G2861" s="22">
        <f t="shared" si="8426"/>
        <v>0</v>
      </c>
      <c r="H2861" s="22">
        <f t="shared" si="8426"/>
        <v>0</v>
      </c>
      <c r="I2861" s="23">
        <f t="shared" ref="I2861" si="8427">I2853+I2858+J2861</f>
        <v>0</v>
      </c>
      <c r="J2861" s="206">
        <f t="shared" ref="J2861" si="8428">IF(AND(G2861=Q2861,G2861&gt;0.1),1,IF(G2861&gt;Q2861,2,0))</f>
        <v>0</v>
      </c>
      <c r="K2861" s="17"/>
      <c r="L2861" s="18"/>
      <c r="M2861" s="24" t="s">
        <v>15</v>
      </c>
      <c r="N2861" s="20">
        <f t="shared" ref="N2861:R2861" si="8429">N2854+N2859</f>
        <v>0</v>
      </c>
      <c r="O2861" s="21">
        <f t="shared" si="8429"/>
        <v>0</v>
      </c>
      <c r="P2861" s="21">
        <f t="shared" si="8429"/>
        <v>0</v>
      </c>
      <c r="Q2861" s="22">
        <f t="shared" si="8429"/>
        <v>0</v>
      </c>
      <c r="R2861" s="22">
        <f t="shared" si="8429"/>
        <v>0</v>
      </c>
      <c r="S2861" s="25">
        <f t="shared" ref="S2861" si="8430">S2853+S2858+T2861</f>
        <v>0</v>
      </c>
      <c r="T2861" s="206">
        <f t="shared" ref="T2861" si="8431">IF(AND(Q2861=G2861,Q2861&gt;0.1),1,IF(Q2861&gt;G2861,2,0))</f>
        <v>0</v>
      </c>
    </row>
    <row r="2862" spans="1:25" ht="15.75" thickBot="1" x14ac:dyDescent="0.3">
      <c r="A2862" s="7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191"/>
    </row>
    <row r="2863" spans="1:25" ht="21" thickBot="1" x14ac:dyDescent="0.3">
      <c r="A2863" s="109" t="s">
        <v>19</v>
      </c>
      <c r="B2863" s="9" t="s">
        <v>16</v>
      </c>
      <c r="C2863" s="515"/>
      <c r="D2863" s="515"/>
      <c r="E2863" s="515"/>
      <c r="F2863" s="10"/>
      <c r="G2863" s="516" t="s">
        <v>17</v>
      </c>
      <c r="H2863" s="516"/>
      <c r="I2863" s="23">
        <f t="shared" ref="I2863" si="8432">IF(AND(I2861=S2861,I2861&gt;0.1),1,IF(I2861&gt;S2861,2,0))</f>
        <v>0</v>
      </c>
      <c r="J2863" s="12"/>
      <c r="K2863" s="14" t="s">
        <v>19</v>
      </c>
      <c r="L2863" s="9" t="s">
        <v>20</v>
      </c>
      <c r="M2863" s="515"/>
      <c r="N2863" s="515"/>
      <c r="O2863" s="515"/>
      <c r="P2863" s="10"/>
      <c r="Q2863" s="516" t="s">
        <v>17</v>
      </c>
      <c r="R2863" s="516"/>
      <c r="S2863" s="23">
        <f t="shared" ref="S2863" si="8433">IF(AND(S2861=I2861,S2861&gt;0.1),1,IF(S2861&gt;I2861,2,0))</f>
        <v>0</v>
      </c>
      <c r="T2863" s="191"/>
    </row>
    <row r="2864" spans="1:25" ht="23.25" x14ac:dyDescent="0.35">
      <c r="A2864" s="6"/>
      <c r="B2864" s="523" t="s">
        <v>181</v>
      </c>
      <c r="C2864" s="523"/>
      <c r="D2864" s="524" t="s">
        <v>0</v>
      </c>
      <c r="E2864" s="524"/>
      <c r="F2864" s="524"/>
      <c r="G2864" s="524"/>
      <c r="H2864" s="524"/>
      <c r="I2864" s="524"/>
      <c r="J2864" s="94" t="s">
        <v>180</v>
      </c>
      <c r="K2864" s="190" t="s">
        <v>1</v>
      </c>
      <c r="L2864" s="525" t="s">
        <v>21</v>
      </c>
      <c r="M2864" s="525"/>
      <c r="N2864" s="525"/>
      <c r="O2864" s="526" t="s">
        <v>2</v>
      </c>
      <c r="P2864" s="526"/>
      <c r="Q2864" s="527"/>
      <c r="R2864" s="528"/>
      <c r="S2864" s="528"/>
      <c r="T2864" s="191"/>
    </row>
    <row r="2865" spans="1:25" ht="24" thickBot="1" x14ac:dyDescent="0.3">
      <c r="A2865" s="7"/>
      <c r="B2865" s="16"/>
      <c r="C2865" s="16"/>
      <c r="D2865" s="15"/>
      <c r="E2865" s="15"/>
      <c r="F2865" s="15"/>
      <c r="G2865" s="15"/>
      <c r="H2865" s="15"/>
      <c r="I2865" s="15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191"/>
    </row>
    <row r="2866" spans="1:25" ht="18.75" thickBot="1" x14ac:dyDescent="0.3">
      <c r="A2866" s="1" t="s">
        <v>3</v>
      </c>
      <c r="B2866" s="535"/>
      <c r="C2866" s="535"/>
      <c r="D2866" s="535"/>
      <c r="E2866" s="535"/>
      <c r="F2866" s="535"/>
      <c r="G2866" s="535"/>
      <c r="H2866" s="535"/>
      <c r="I2866" s="536"/>
      <c r="J2866" s="537">
        <f t="shared" ref="J2866" si="8434">G2882-Q2882</f>
        <v>0</v>
      </c>
      <c r="K2866" s="11" t="s">
        <v>4</v>
      </c>
      <c r="L2866" s="535"/>
      <c r="M2866" s="535"/>
      <c r="N2866" s="535"/>
      <c r="O2866" s="535"/>
      <c r="P2866" s="535"/>
      <c r="Q2866" s="535"/>
      <c r="R2866" s="535"/>
      <c r="S2866" s="536"/>
      <c r="T2866" s="191"/>
    </row>
    <row r="2867" spans="1:25" ht="15.75" thickBot="1" x14ac:dyDescent="0.3">
      <c r="A2867" s="7"/>
      <c r="B2867" s="2"/>
      <c r="C2867" s="2"/>
      <c r="D2867" s="2"/>
      <c r="E2867" s="2"/>
      <c r="F2867" s="2"/>
      <c r="G2867" s="2"/>
      <c r="H2867" s="2"/>
      <c r="I2867" s="2"/>
      <c r="J2867" s="538"/>
      <c r="K2867" s="2"/>
      <c r="L2867" s="2"/>
      <c r="M2867" s="2"/>
      <c r="N2867" s="2"/>
      <c r="O2867" s="2"/>
      <c r="P2867" s="2"/>
      <c r="Q2867" s="2"/>
      <c r="R2867" s="2"/>
      <c r="S2867" s="2"/>
      <c r="T2867" s="191"/>
    </row>
    <row r="2868" spans="1:25" x14ac:dyDescent="0.25">
      <c r="A2868" s="540" t="s">
        <v>5</v>
      </c>
      <c r="B2868" s="541"/>
      <c r="C2868" s="542" t="s">
        <v>6</v>
      </c>
      <c r="D2868" s="544" t="s">
        <v>7</v>
      </c>
      <c r="E2868" s="545"/>
      <c r="F2868" s="545"/>
      <c r="G2868" s="546"/>
      <c r="H2868" s="544" t="s">
        <v>8</v>
      </c>
      <c r="I2868" s="546"/>
      <c r="J2868" s="538"/>
      <c r="K2868" s="540" t="s">
        <v>5</v>
      </c>
      <c r="L2868" s="541"/>
      <c r="M2868" s="542" t="s">
        <v>6</v>
      </c>
      <c r="N2868" s="544" t="s">
        <v>7</v>
      </c>
      <c r="O2868" s="545"/>
      <c r="P2868" s="545"/>
      <c r="Q2868" s="546"/>
      <c r="R2868" s="544" t="s">
        <v>8</v>
      </c>
      <c r="S2868" s="546"/>
      <c r="T2868" s="191"/>
    </row>
    <row r="2869" spans="1:25" ht="15.75" thickBot="1" x14ac:dyDescent="0.3">
      <c r="A2869" s="547"/>
      <c r="B2869" s="548"/>
      <c r="C2869" s="543"/>
      <c r="D2869" s="110" t="s">
        <v>9</v>
      </c>
      <c r="E2869" s="111" t="s">
        <v>10</v>
      </c>
      <c r="F2869" s="111" t="s">
        <v>11</v>
      </c>
      <c r="G2869" s="112" t="s">
        <v>12</v>
      </c>
      <c r="H2869" s="113" t="s">
        <v>13</v>
      </c>
      <c r="I2869" s="114" t="s">
        <v>14</v>
      </c>
      <c r="J2869" s="539"/>
      <c r="K2869" s="547"/>
      <c r="L2869" s="548"/>
      <c r="M2869" s="543"/>
      <c r="N2869" s="110" t="s">
        <v>9</v>
      </c>
      <c r="O2869" s="111" t="s">
        <v>10</v>
      </c>
      <c r="P2869" s="111" t="s">
        <v>11</v>
      </c>
      <c r="Q2869" s="112" t="s">
        <v>12</v>
      </c>
      <c r="R2869" s="113" t="s">
        <v>13</v>
      </c>
      <c r="S2869" s="114" t="s">
        <v>14</v>
      </c>
      <c r="T2869" s="191"/>
    </row>
    <row r="2870" spans="1:25" ht="15.75" thickBot="1" x14ac:dyDescent="0.3">
      <c r="A2870" s="7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191"/>
    </row>
    <row r="2871" spans="1:25" x14ac:dyDescent="0.25">
      <c r="A2871" s="531"/>
      <c r="B2871" s="532"/>
      <c r="C2871" s="3"/>
      <c r="D2871" s="207"/>
      <c r="E2871" s="208"/>
      <c r="F2871" s="194"/>
      <c r="G2871" s="32">
        <f t="shared" ref="G2871:G2874" si="8435">D2871+E2871</f>
        <v>0</v>
      </c>
      <c r="H2871" s="33">
        <f t="shared" ref="H2871:H2874" si="8436">IF(AND(G2871=Q2871,G2871&gt;1),0.5,IF(G2871&gt;Q2871,1,0))</f>
        <v>0</v>
      </c>
      <c r="I2871" s="8"/>
      <c r="J2871" s="2"/>
      <c r="K2871" s="531"/>
      <c r="L2871" s="532"/>
      <c r="M2871" s="3"/>
      <c r="N2871" s="207"/>
      <c r="O2871" s="208"/>
      <c r="P2871" s="194"/>
      <c r="Q2871" s="32">
        <f t="shared" ref="Q2871" si="8437">SUM(N2871:O2871)</f>
        <v>0</v>
      </c>
      <c r="R2871" s="33">
        <f t="shared" ref="R2871:R2874" si="8438">IF(AND(Q2871=G2871,Q2871&gt;1),0.5,IF(Q2871&gt;G2871,1,0))</f>
        <v>0</v>
      </c>
      <c r="S2871" s="8"/>
      <c r="U2871" s="195" t="s">
        <v>124</v>
      </c>
      <c r="V2871" s="195">
        <f t="shared" ref="V2871" si="8439">G2871</f>
        <v>0</v>
      </c>
      <c r="W2871" s="195">
        <f t="shared" ref="W2871" si="8440">G2872</f>
        <v>0</v>
      </c>
      <c r="X2871" s="195">
        <f t="shared" ref="X2871" si="8441">G2873</f>
        <v>0</v>
      </c>
      <c r="Y2871" s="195">
        <f t="shared" ref="Y2871" si="8442">G2874</f>
        <v>0</v>
      </c>
    </row>
    <row r="2872" spans="1:25" x14ac:dyDescent="0.25">
      <c r="A2872" s="533"/>
      <c r="B2872" s="534"/>
      <c r="C2872" s="4"/>
      <c r="D2872" s="209"/>
      <c r="E2872" s="197"/>
      <c r="F2872" s="210"/>
      <c r="G2872" s="34">
        <f t="shared" si="8435"/>
        <v>0</v>
      </c>
      <c r="H2872" s="35">
        <f t="shared" si="8436"/>
        <v>0</v>
      </c>
      <c r="I2872" s="8"/>
      <c r="J2872" s="2"/>
      <c r="K2872" s="533"/>
      <c r="L2872" s="534"/>
      <c r="M2872" s="4"/>
      <c r="N2872" s="210"/>
      <c r="O2872" s="197"/>
      <c r="P2872" s="210"/>
      <c r="Q2872" s="34">
        <f t="shared" ref="Q2872:Q2874" si="8443">SUM(N2872:O2872)</f>
        <v>0</v>
      </c>
      <c r="R2872" s="35">
        <f t="shared" si="8438"/>
        <v>0</v>
      </c>
      <c r="S2872" s="8"/>
      <c r="U2872" s="195" t="s">
        <v>125</v>
      </c>
      <c r="V2872" s="195">
        <f t="shared" ref="V2872" si="8444">G2876</f>
        <v>0</v>
      </c>
      <c r="W2872" s="195">
        <f t="shared" ref="W2872" si="8445">G2877</f>
        <v>0</v>
      </c>
      <c r="X2872" s="195">
        <f t="shared" ref="X2872" si="8446">G2878</f>
        <v>0</v>
      </c>
      <c r="Y2872" s="195">
        <f t="shared" ref="Y2872" si="8447">G2879</f>
        <v>0</v>
      </c>
    </row>
    <row r="2873" spans="1:25" ht="15.75" thickBot="1" x14ac:dyDescent="0.3">
      <c r="A2873" s="517"/>
      <c r="B2873" s="518"/>
      <c r="C2873" s="4"/>
      <c r="D2873" s="209"/>
      <c r="E2873" s="197"/>
      <c r="F2873" s="210"/>
      <c r="G2873" s="34">
        <f t="shared" si="8435"/>
        <v>0</v>
      </c>
      <c r="H2873" s="35">
        <f t="shared" si="8436"/>
        <v>0</v>
      </c>
      <c r="I2873" s="13">
        <f t="shared" ref="I2873" si="8448">H2875*1000+G2875</f>
        <v>0</v>
      </c>
      <c r="J2873" s="2"/>
      <c r="K2873" s="517"/>
      <c r="L2873" s="518"/>
      <c r="M2873" s="4"/>
      <c r="N2873" s="210"/>
      <c r="O2873" s="197"/>
      <c r="P2873" s="210"/>
      <c r="Q2873" s="34">
        <f t="shared" si="8443"/>
        <v>0</v>
      </c>
      <c r="R2873" s="35">
        <f t="shared" si="8438"/>
        <v>0</v>
      </c>
      <c r="S2873" s="13">
        <f t="shared" ref="S2873" si="8449">R2875*1000+Q2875</f>
        <v>0</v>
      </c>
      <c r="T2873" s="191"/>
      <c r="U2873" s="195" t="s">
        <v>126</v>
      </c>
      <c r="V2873" s="195">
        <f t="shared" ref="V2873" si="8450">Q2871</f>
        <v>0</v>
      </c>
      <c r="W2873" s="195">
        <f t="shared" ref="W2873" si="8451">Q2872</f>
        <v>0</v>
      </c>
      <c r="X2873" s="195">
        <f t="shared" ref="X2873" si="8452">Q2873</f>
        <v>0</v>
      </c>
      <c r="Y2873" s="195">
        <f t="shared" ref="Y2873" si="8453">Q2874</f>
        <v>0</v>
      </c>
    </row>
    <row r="2874" spans="1:25" x14ac:dyDescent="0.25">
      <c r="A2874" s="519"/>
      <c r="B2874" s="520"/>
      <c r="C2874" s="5"/>
      <c r="D2874" s="211"/>
      <c r="E2874" s="197"/>
      <c r="F2874" s="199"/>
      <c r="G2874" s="36">
        <f t="shared" si="8435"/>
        <v>0</v>
      </c>
      <c r="H2874" s="35">
        <f t="shared" si="8436"/>
        <v>0</v>
      </c>
      <c r="I2874" s="521">
        <f t="shared" ref="I2874" si="8454">IF(AND(I2873=S2873,I2873&gt;0.1),1,IF(I2873&gt;S2873,2,0))</f>
        <v>0</v>
      </c>
      <c r="J2874" s="2"/>
      <c r="K2874" s="519"/>
      <c r="L2874" s="520"/>
      <c r="M2874" s="5"/>
      <c r="N2874" s="211"/>
      <c r="O2874" s="212"/>
      <c r="P2874" s="199"/>
      <c r="Q2874" s="34">
        <f t="shared" si="8443"/>
        <v>0</v>
      </c>
      <c r="R2874" s="39">
        <f t="shared" si="8438"/>
        <v>0</v>
      </c>
      <c r="S2874" s="521">
        <f t="shared" ref="S2874" si="8455">IF(AND(S2873=I2873,S2873&gt;0.1),1,IF(S2873&gt;I2873,2,0))</f>
        <v>0</v>
      </c>
      <c r="T2874" s="191"/>
      <c r="U2874" s="195" t="s">
        <v>127</v>
      </c>
      <c r="V2874" s="195">
        <f t="shared" ref="V2874" si="8456">Q2876</f>
        <v>0</v>
      </c>
      <c r="W2874" s="195">
        <f t="shared" ref="W2874" si="8457">Q2877</f>
        <v>0</v>
      </c>
      <c r="X2874" s="195">
        <f t="shared" ref="X2874" si="8458">Q2878</f>
        <v>0</v>
      </c>
      <c r="Y2874" s="195">
        <f t="shared" ref="Y2874" si="8459">Q2879</f>
        <v>0</v>
      </c>
    </row>
    <row r="2875" spans="1:25" ht="16.5" thickBot="1" x14ac:dyDescent="0.3">
      <c r="A2875" s="529">
        <v>131</v>
      </c>
      <c r="B2875" s="530"/>
      <c r="C2875" s="26" t="s">
        <v>12</v>
      </c>
      <c r="D2875" s="122">
        <f t="shared" ref="D2875" si="8460">D2871+D2872+D2873+D2874</f>
        <v>0</v>
      </c>
      <c r="E2875" s="28">
        <f t="shared" ref="E2875:H2875" si="8461">SUM(E2871:E2874)</f>
        <v>0</v>
      </c>
      <c r="F2875" s="28">
        <f t="shared" si="8461"/>
        <v>0</v>
      </c>
      <c r="G2875" s="29">
        <f t="shared" si="8461"/>
        <v>0</v>
      </c>
      <c r="H2875" s="30">
        <f t="shared" si="8461"/>
        <v>0</v>
      </c>
      <c r="I2875" s="522">
        <f t="shared" ref="I2875" si="8462">IF(AND(G2875=N2875,G2875&gt;1),1,IF(G2875&gt;N2875,2,0))</f>
        <v>0</v>
      </c>
      <c r="J2875" s="2"/>
      <c r="K2875" s="529">
        <v>131</v>
      </c>
      <c r="L2875" s="530"/>
      <c r="M2875" s="26" t="s">
        <v>12</v>
      </c>
      <c r="N2875" s="31">
        <f t="shared" ref="N2875" si="8463">SUM(N2871:N2874)</f>
        <v>0</v>
      </c>
      <c r="O2875" s="31">
        <f t="shared" ref="O2875:R2875" si="8464">SUM(O2871:O2874)</f>
        <v>0</v>
      </c>
      <c r="P2875" s="31">
        <f t="shared" si="8464"/>
        <v>0</v>
      </c>
      <c r="Q2875" s="31">
        <f t="shared" si="8464"/>
        <v>0</v>
      </c>
      <c r="R2875" s="30">
        <f t="shared" si="8464"/>
        <v>0</v>
      </c>
      <c r="S2875" s="522">
        <f t="shared" ref="S2875" si="8465">IF(AND(Q2875=J2875,Q2875&gt;1),1,IF(Q2875&gt;J2875,2,0))</f>
        <v>0</v>
      </c>
      <c r="T2875" s="191"/>
    </row>
    <row r="2876" spans="1:25" x14ac:dyDescent="0.25">
      <c r="A2876" s="531"/>
      <c r="B2876" s="532"/>
      <c r="C2876" s="3"/>
      <c r="D2876" s="207"/>
      <c r="E2876" s="208"/>
      <c r="F2876" s="194"/>
      <c r="G2876" s="37">
        <f t="shared" ref="G2876" si="8466">SUM(D2876:E2876)</f>
        <v>0</v>
      </c>
      <c r="H2876" s="33">
        <f t="shared" ref="H2876:H2879" si="8467">IF(AND(G2876=Q2876,G2876&gt;1),0.5,IF(G2876&gt;Q2876,1,0))</f>
        <v>0</v>
      </c>
      <c r="I2876" s="8"/>
      <c r="J2876" s="2"/>
      <c r="K2876" s="531"/>
      <c r="L2876" s="532"/>
      <c r="M2876" s="3"/>
      <c r="N2876" s="207"/>
      <c r="O2876" s="208"/>
      <c r="P2876" s="194"/>
      <c r="Q2876" s="32">
        <f t="shared" ref="Q2876:Q2879" si="8468">N2876+O2876</f>
        <v>0</v>
      </c>
      <c r="R2876" s="33">
        <f t="shared" ref="R2876:R2879" si="8469">IF(AND(Q2876=G2876,Q2876&gt;1),0.5,IF(Q2876&gt;G2876,1,0))</f>
        <v>0</v>
      </c>
      <c r="S2876" s="8"/>
      <c r="T2876" s="191"/>
      <c r="U2876" s="200" t="s">
        <v>92</v>
      </c>
      <c r="V2876" s="201" t="s">
        <v>93</v>
      </c>
      <c r="W2876" s="200" t="s">
        <v>93</v>
      </c>
      <c r="X2876" s="201" t="s">
        <v>92</v>
      </c>
    </row>
    <row r="2877" spans="1:25" x14ac:dyDescent="0.25">
      <c r="A2877" s="533"/>
      <c r="B2877" s="534"/>
      <c r="C2877" s="4"/>
      <c r="D2877" s="210"/>
      <c r="E2877" s="197"/>
      <c r="F2877" s="210"/>
      <c r="G2877" s="34">
        <f t="shared" ref="G2877:G2879" si="8470">SUM(D2877:E2877)</f>
        <v>0</v>
      </c>
      <c r="H2877" s="35">
        <f t="shared" si="8467"/>
        <v>0</v>
      </c>
      <c r="I2877" s="8"/>
      <c r="J2877" s="2"/>
      <c r="K2877" s="533"/>
      <c r="L2877" s="534"/>
      <c r="M2877" s="4"/>
      <c r="N2877" s="210"/>
      <c r="O2877" s="197"/>
      <c r="P2877" s="210"/>
      <c r="Q2877" s="34">
        <f t="shared" si="8468"/>
        <v>0</v>
      </c>
      <c r="R2877" s="35">
        <f t="shared" si="8469"/>
        <v>0</v>
      </c>
      <c r="S2877" s="8"/>
      <c r="T2877" s="191"/>
      <c r="U2877" s="202">
        <f t="shared" ref="U2877" si="8471">I2882</f>
        <v>0</v>
      </c>
      <c r="V2877" s="203">
        <f t="shared" ref="V2877" si="8472">S2882</f>
        <v>0</v>
      </c>
      <c r="W2877" s="202">
        <f t="shared" ref="W2877" si="8473">S2882</f>
        <v>0</v>
      </c>
      <c r="X2877" s="203">
        <f t="shared" ref="X2877" si="8474">I2882</f>
        <v>0</v>
      </c>
    </row>
    <row r="2878" spans="1:25" ht="15.75" thickBot="1" x14ac:dyDescent="0.3">
      <c r="A2878" s="517"/>
      <c r="B2878" s="518"/>
      <c r="C2878" s="4"/>
      <c r="D2878" s="210"/>
      <c r="E2878" s="197"/>
      <c r="F2878" s="210"/>
      <c r="G2878" s="34">
        <f t="shared" si="8470"/>
        <v>0</v>
      </c>
      <c r="H2878" s="35">
        <f t="shared" si="8467"/>
        <v>0</v>
      </c>
      <c r="I2878" s="13">
        <f t="shared" ref="I2878" si="8475">H2880*1000+G2880</f>
        <v>0</v>
      </c>
      <c r="J2878" s="2"/>
      <c r="K2878" s="517"/>
      <c r="L2878" s="518"/>
      <c r="M2878" s="4"/>
      <c r="N2878" s="210"/>
      <c r="O2878" s="197"/>
      <c r="P2878" s="210"/>
      <c r="Q2878" s="34">
        <f t="shared" si="8468"/>
        <v>0</v>
      </c>
      <c r="R2878" s="35">
        <f t="shared" si="8469"/>
        <v>0</v>
      </c>
      <c r="S2878" s="13">
        <f t="shared" ref="S2878" si="8476">R2880*1000+Q2880</f>
        <v>0</v>
      </c>
      <c r="T2878" s="191"/>
      <c r="U2878" s="202">
        <f t="shared" ref="U2878" si="8477">H2882</f>
        <v>0</v>
      </c>
      <c r="V2878" s="203">
        <f t="shared" ref="V2878" si="8478">R2882</f>
        <v>0</v>
      </c>
      <c r="W2878" s="202">
        <f t="shared" ref="W2878" si="8479">R2882</f>
        <v>0</v>
      </c>
      <c r="X2878" s="203">
        <f t="shared" ref="X2878" si="8480">H2882</f>
        <v>0</v>
      </c>
    </row>
    <row r="2879" spans="1:25" x14ac:dyDescent="0.25">
      <c r="A2879" s="519"/>
      <c r="B2879" s="520"/>
      <c r="C2879" s="5"/>
      <c r="D2879" s="211"/>
      <c r="E2879" s="212"/>
      <c r="F2879" s="199"/>
      <c r="G2879" s="38">
        <f t="shared" si="8470"/>
        <v>0</v>
      </c>
      <c r="H2879" s="35">
        <f t="shared" si="8467"/>
        <v>0</v>
      </c>
      <c r="I2879" s="521">
        <f t="shared" ref="I2879" si="8481">IF(AND(I2878=S2878,I2878&gt;0.1),1,IF(I2878&gt;S2878,2,0))</f>
        <v>0</v>
      </c>
      <c r="J2879" s="2"/>
      <c r="K2879" s="519"/>
      <c r="L2879" s="520"/>
      <c r="M2879" s="5"/>
      <c r="N2879" s="211"/>
      <c r="O2879" s="212"/>
      <c r="P2879" s="199"/>
      <c r="Q2879" s="34">
        <f t="shared" si="8468"/>
        <v>0</v>
      </c>
      <c r="R2879" s="39">
        <f t="shared" si="8469"/>
        <v>0</v>
      </c>
      <c r="S2879" s="521">
        <f t="shared" ref="S2879" si="8482">IF(AND(S2878=I2878,S2878&gt;0.1),1,IF(S2878&gt;I2878,2,0))</f>
        <v>0</v>
      </c>
      <c r="T2879" s="191"/>
      <c r="U2879" s="204">
        <f t="shared" ref="U2879" si="8483">G2882</f>
        <v>0</v>
      </c>
      <c r="V2879" s="205">
        <f t="shared" ref="V2879" si="8484">Q2882</f>
        <v>0</v>
      </c>
      <c r="W2879" s="204">
        <f t="shared" ref="W2879" si="8485">Q2882</f>
        <v>0</v>
      </c>
      <c r="X2879" s="205">
        <f t="shared" ref="X2879" si="8486">G2882</f>
        <v>0</v>
      </c>
    </row>
    <row r="2880" spans="1:25" ht="16.5" thickBot="1" x14ac:dyDescent="0.3">
      <c r="A2880" s="529">
        <v>132</v>
      </c>
      <c r="B2880" s="530"/>
      <c r="C2880" s="26" t="s">
        <v>12</v>
      </c>
      <c r="D2880" s="31">
        <f t="shared" ref="D2880" si="8487">SUM(D2876:D2879)</f>
        <v>0</v>
      </c>
      <c r="E2880" s="31">
        <f t="shared" ref="E2880:H2880" si="8488">SUM(E2876:E2879)</f>
        <v>0</v>
      </c>
      <c r="F2880" s="31">
        <f t="shared" si="8488"/>
        <v>0</v>
      </c>
      <c r="G2880" s="31">
        <f t="shared" si="8488"/>
        <v>0</v>
      </c>
      <c r="H2880" s="30">
        <f t="shared" si="8488"/>
        <v>0</v>
      </c>
      <c r="I2880" s="522">
        <f t="shared" ref="I2880" si="8489">IF(AND(G2880=N2880,G2880&gt;1),1,IF(G2880&gt;N2880,2,0))</f>
        <v>0</v>
      </c>
      <c r="J2880" s="2"/>
      <c r="K2880" s="529">
        <v>132</v>
      </c>
      <c r="L2880" s="530"/>
      <c r="M2880" s="26" t="s">
        <v>12</v>
      </c>
      <c r="N2880" s="31">
        <f t="shared" ref="N2880" si="8490">SUM(N2876:N2879)</f>
        <v>0</v>
      </c>
      <c r="O2880" s="31">
        <f t="shared" ref="O2880:R2880" si="8491">SUM(O2876:O2879)</f>
        <v>0</v>
      </c>
      <c r="P2880" s="31">
        <f t="shared" si="8491"/>
        <v>0</v>
      </c>
      <c r="Q2880" s="40">
        <f t="shared" si="8491"/>
        <v>0</v>
      </c>
      <c r="R2880" s="30">
        <f t="shared" si="8491"/>
        <v>0</v>
      </c>
      <c r="S2880" s="522">
        <f t="shared" ref="S2880" si="8492">IF(AND(Q2880=X2880,Q2880&gt;1),1,IF(Q2880&gt;X2880,2,0))</f>
        <v>0</v>
      </c>
      <c r="T2880" s="191"/>
    </row>
    <row r="2881" spans="1:25" ht="15.75" thickBot="1" x14ac:dyDescent="0.3">
      <c r="A2881" s="7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191"/>
    </row>
    <row r="2882" spans="1:25" ht="21" thickBot="1" x14ac:dyDescent="0.3">
      <c r="A2882" s="17"/>
      <c r="B2882" s="18"/>
      <c r="C2882" s="19" t="s">
        <v>15</v>
      </c>
      <c r="D2882" s="20">
        <f t="shared" ref="D2882:H2882" si="8493">D2875+D2880</f>
        <v>0</v>
      </c>
      <c r="E2882" s="21">
        <f t="shared" si="8493"/>
        <v>0</v>
      </c>
      <c r="F2882" s="21">
        <f t="shared" si="8493"/>
        <v>0</v>
      </c>
      <c r="G2882" s="22">
        <f t="shared" si="8493"/>
        <v>0</v>
      </c>
      <c r="H2882" s="22">
        <f t="shared" si="8493"/>
        <v>0</v>
      </c>
      <c r="I2882" s="23">
        <f t="shared" ref="I2882" si="8494">I2874+I2879+J2882</f>
        <v>0</v>
      </c>
      <c r="J2882" s="206">
        <f t="shared" ref="J2882" si="8495">IF(AND(G2882=Q2882,G2882&gt;0.1),1,IF(G2882&gt;Q2882,2,0))</f>
        <v>0</v>
      </c>
      <c r="K2882" s="17"/>
      <c r="L2882" s="18"/>
      <c r="M2882" s="24" t="s">
        <v>15</v>
      </c>
      <c r="N2882" s="20">
        <f t="shared" ref="N2882:R2882" si="8496">N2875+N2880</f>
        <v>0</v>
      </c>
      <c r="O2882" s="21">
        <f t="shared" si="8496"/>
        <v>0</v>
      </c>
      <c r="P2882" s="21">
        <f t="shared" si="8496"/>
        <v>0</v>
      </c>
      <c r="Q2882" s="22">
        <f t="shared" si="8496"/>
        <v>0</v>
      </c>
      <c r="R2882" s="22">
        <f t="shared" si="8496"/>
        <v>0</v>
      </c>
      <c r="S2882" s="25">
        <f t="shared" ref="S2882" si="8497">S2874+S2879+T2882</f>
        <v>0</v>
      </c>
      <c r="T2882" s="206">
        <f t="shared" ref="T2882" si="8498">IF(AND(Q2882=G2882,Q2882&gt;0.1),1,IF(Q2882&gt;G2882,2,0))</f>
        <v>0</v>
      </c>
    </row>
    <row r="2883" spans="1:25" ht="15.75" thickBot="1" x14ac:dyDescent="0.3">
      <c r="A2883" s="7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191"/>
    </row>
    <row r="2884" spans="1:25" ht="21" thickBot="1" x14ac:dyDescent="0.3">
      <c r="A2884" s="109" t="s">
        <v>19</v>
      </c>
      <c r="B2884" s="9" t="s">
        <v>16</v>
      </c>
      <c r="C2884" s="515"/>
      <c r="D2884" s="515"/>
      <c r="E2884" s="515"/>
      <c r="F2884" s="10"/>
      <c r="G2884" s="516" t="s">
        <v>17</v>
      </c>
      <c r="H2884" s="516"/>
      <c r="I2884" s="23">
        <f t="shared" ref="I2884" si="8499">IF(AND(I2882=S2882,I2882&gt;0.1),1,IF(I2882&gt;S2882,2,0))</f>
        <v>0</v>
      </c>
      <c r="J2884" s="12"/>
      <c r="K2884" s="14" t="s">
        <v>19</v>
      </c>
      <c r="L2884" s="9" t="s">
        <v>20</v>
      </c>
      <c r="M2884" s="515"/>
      <c r="N2884" s="515"/>
      <c r="O2884" s="515"/>
      <c r="P2884" s="10"/>
      <c r="Q2884" s="516" t="s">
        <v>17</v>
      </c>
      <c r="R2884" s="516"/>
      <c r="S2884" s="23">
        <f t="shared" ref="S2884" si="8500">IF(AND(S2882=I2882,S2882&gt;0.1),1,IF(S2882&gt;I2882,2,0))</f>
        <v>0</v>
      </c>
      <c r="T2884" s="191"/>
    </row>
    <row r="2886" spans="1:25" ht="15.75" thickBot="1" x14ac:dyDescent="0.3"/>
    <row r="2887" spans="1:25" ht="23.25" x14ac:dyDescent="0.35">
      <c r="A2887" s="6"/>
      <c r="B2887" s="523" t="s">
        <v>181</v>
      </c>
      <c r="C2887" s="523"/>
      <c r="D2887" s="524" t="s">
        <v>0</v>
      </c>
      <c r="E2887" s="524"/>
      <c r="F2887" s="524"/>
      <c r="G2887" s="524"/>
      <c r="H2887" s="524"/>
      <c r="I2887" s="524"/>
      <c r="J2887" s="94" t="s">
        <v>182</v>
      </c>
      <c r="K2887" s="190" t="s">
        <v>1</v>
      </c>
      <c r="L2887" s="525" t="s">
        <v>21</v>
      </c>
      <c r="M2887" s="525"/>
      <c r="N2887" s="525"/>
      <c r="O2887" s="526" t="s">
        <v>2</v>
      </c>
      <c r="P2887" s="526"/>
      <c r="Q2887" s="527"/>
      <c r="R2887" s="528"/>
      <c r="S2887" s="528"/>
      <c r="T2887" s="191"/>
    </row>
    <row r="2888" spans="1:25" ht="24" thickBot="1" x14ac:dyDescent="0.3">
      <c r="A2888" s="7"/>
      <c r="B2888" s="16"/>
      <c r="C2888" s="16"/>
      <c r="D2888" s="15"/>
      <c r="E2888" s="15"/>
      <c r="F2888" s="15"/>
      <c r="G2888" s="15"/>
      <c r="H2888" s="15"/>
      <c r="I2888" s="15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191"/>
    </row>
    <row r="2889" spans="1:25" ht="18.75" thickBot="1" x14ac:dyDescent="0.3">
      <c r="A2889" s="1" t="s">
        <v>3</v>
      </c>
      <c r="B2889" s="535"/>
      <c r="C2889" s="535"/>
      <c r="D2889" s="535"/>
      <c r="E2889" s="535"/>
      <c r="F2889" s="535"/>
      <c r="G2889" s="535"/>
      <c r="H2889" s="535"/>
      <c r="I2889" s="536"/>
      <c r="J2889" s="537">
        <f t="shared" ref="J2889" si="8501">G2905-Q2905</f>
        <v>0</v>
      </c>
      <c r="K2889" s="11" t="s">
        <v>4</v>
      </c>
      <c r="L2889" s="535"/>
      <c r="M2889" s="535"/>
      <c r="N2889" s="535"/>
      <c r="O2889" s="535"/>
      <c r="P2889" s="535"/>
      <c r="Q2889" s="535"/>
      <c r="R2889" s="535"/>
      <c r="S2889" s="536"/>
      <c r="T2889" s="191"/>
    </row>
    <row r="2890" spans="1:25" ht="15.75" thickBot="1" x14ac:dyDescent="0.3">
      <c r="A2890" s="7"/>
      <c r="B2890" s="2"/>
      <c r="C2890" s="2"/>
      <c r="D2890" s="2"/>
      <c r="E2890" s="2"/>
      <c r="F2890" s="2"/>
      <c r="G2890" s="2"/>
      <c r="H2890" s="2"/>
      <c r="I2890" s="2"/>
      <c r="J2890" s="538"/>
      <c r="K2890" s="2"/>
      <c r="L2890" s="2"/>
      <c r="M2890" s="2"/>
      <c r="N2890" s="2"/>
      <c r="O2890" s="2"/>
      <c r="P2890" s="2"/>
      <c r="Q2890" s="2"/>
      <c r="R2890" s="2"/>
      <c r="S2890" s="2"/>
      <c r="T2890" s="191"/>
    </row>
    <row r="2891" spans="1:25" x14ac:dyDescent="0.25">
      <c r="A2891" s="540" t="s">
        <v>5</v>
      </c>
      <c r="B2891" s="541"/>
      <c r="C2891" s="542" t="s">
        <v>6</v>
      </c>
      <c r="D2891" s="544" t="s">
        <v>7</v>
      </c>
      <c r="E2891" s="545"/>
      <c r="F2891" s="545"/>
      <c r="G2891" s="546"/>
      <c r="H2891" s="544" t="s">
        <v>8</v>
      </c>
      <c r="I2891" s="546"/>
      <c r="J2891" s="538"/>
      <c r="K2891" s="540" t="s">
        <v>5</v>
      </c>
      <c r="L2891" s="541"/>
      <c r="M2891" s="542" t="s">
        <v>6</v>
      </c>
      <c r="N2891" s="544" t="s">
        <v>7</v>
      </c>
      <c r="O2891" s="545"/>
      <c r="P2891" s="545"/>
      <c r="Q2891" s="546"/>
      <c r="R2891" s="544" t="s">
        <v>8</v>
      </c>
      <c r="S2891" s="546"/>
      <c r="T2891" s="191"/>
    </row>
    <row r="2892" spans="1:25" ht="15.75" thickBot="1" x14ac:dyDescent="0.3">
      <c r="A2892" s="547"/>
      <c r="B2892" s="548"/>
      <c r="C2892" s="543"/>
      <c r="D2892" s="110" t="s">
        <v>9</v>
      </c>
      <c r="E2892" s="111" t="s">
        <v>10</v>
      </c>
      <c r="F2892" s="111" t="s">
        <v>11</v>
      </c>
      <c r="G2892" s="112" t="s">
        <v>12</v>
      </c>
      <c r="H2892" s="113" t="s">
        <v>13</v>
      </c>
      <c r="I2892" s="114" t="s">
        <v>14</v>
      </c>
      <c r="J2892" s="539"/>
      <c r="K2892" s="547"/>
      <c r="L2892" s="548"/>
      <c r="M2892" s="543"/>
      <c r="N2892" s="110" t="s">
        <v>9</v>
      </c>
      <c r="O2892" s="111" t="s">
        <v>10</v>
      </c>
      <c r="P2892" s="111" t="s">
        <v>11</v>
      </c>
      <c r="Q2892" s="112" t="s">
        <v>12</v>
      </c>
      <c r="R2892" s="113" t="s">
        <v>13</v>
      </c>
      <c r="S2892" s="114" t="s">
        <v>14</v>
      </c>
      <c r="T2892" s="191"/>
    </row>
    <row r="2893" spans="1:25" ht="15.75" thickBot="1" x14ac:dyDescent="0.3">
      <c r="A2893" s="7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191"/>
    </row>
    <row r="2894" spans="1:25" x14ac:dyDescent="0.25">
      <c r="A2894" s="531"/>
      <c r="B2894" s="532"/>
      <c r="C2894" s="3"/>
      <c r="D2894" s="193"/>
      <c r="E2894" s="194"/>
      <c r="F2894" s="194"/>
      <c r="G2894" s="32">
        <f t="shared" ref="G2894:G2897" si="8502">D2894+E2894</f>
        <v>0</v>
      </c>
      <c r="H2894" s="33">
        <f t="shared" ref="H2894:H2897" si="8503">IF(AND(G2894=Q2894,G2894&gt;1),0.5,IF(G2894&gt;Q2894,1,0))</f>
        <v>0</v>
      </c>
      <c r="I2894" s="8"/>
      <c r="J2894" s="2"/>
      <c r="K2894" s="531"/>
      <c r="L2894" s="532"/>
      <c r="M2894" s="3"/>
      <c r="N2894" s="193"/>
      <c r="O2894" s="194"/>
      <c r="P2894" s="194"/>
      <c r="Q2894" s="32">
        <f t="shared" ref="Q2894" si="8504">SUM(N2894:O2894)</f>
        <v>0</v>
      </c>
      <c r="R2894" s="33">
        <f t="shared" ref="R2894:R2897" si="8505">IF(AND(Q2894=G2894,Q2894&gt;1),0.5,IF(Q2894&gt;G2894,1,0))</f>
        <v>0</v>
      </c>
      <c r="S2894" s="8"/>
      <c r="U2894" s="195" t="s">
        <v>124</v>
      </c>
      <c r="V2894" s="195">
        <f t="shared" ref="V2894" si="8506">G2894</f>
        <v>0</v>
      </c>
      <c r="W2894" s="195">
        <f t="shared" ref="W2894" si="8507">G2895</f>
        <v>0</v>
      </c>
      <c r="X2894" s="195">
        <f t="shared" ref="X2894" si="8508">G2896</f>
        <v>0</v>
      </c>
      <c r="Y2894" s="195">
        <f t="shared" ref="Y2894" si="8509">G2897</f>
        <v>0</v>
      </c>
    </row>
    <row r="2895" spans="1:25" x14ac:dyDescent="0.25">
      <c r="A2895" s="533"/>
      <c r="B2895" s="534"/>
      <c r="C2895" s="4"/>
      <c r="D2895" s="196"/>
      <c r="E2895" s="197"/>
      <c r="F2895" s="197"/>
      <c r="G2895" s="34">
        <f t="shared" si="8502"/>
        <v>0</v>
      </c>
      <c r="H2895" s="35">
        <f t="shared" si="8503"/>
        <v>0</v>
      </c>
      <c r="I2895" s="8"/>
      <c r="J2895" s="2"/>
      <c r="K2895" s="533"/>
      <c r="L2895" s="534"/>
      <c r="M2895" s="4"/>
      <c r="N2895" s="196"/>
      <c r="O2895" s="197"/>
      <c r="P2895" s="197"/>
      <c r="Q2895" s="34">
        <f t="shared" ref="Q2895:Q2897" si="8510">SUM(N2895:O2895)</f>
        <v>0</v>
      </c>
      <c r="R2895" s="35">
        <f t="shared" si="8505"/>
        <v>0</v>
      </c>
      <c r="S2895" s="8"/>
      <c r="U2895" s="195" t="s">
        <v>125</v>
      </c>
      <c r="V2895" s="195">
        <f t="shared" ref="V2895" si="8511">G2899</f>
        <v>0</v>
      </c>
      <c r="W2895" s="195">
        <f t="shared" ref="W2895" si="8512">G2900</f>
        <v>0</v>
      </c>
      <c r="X2895" s="195">
        <f t="shared" ref="X2895" si="8513">G2901</f>
        <v>0</v>
      </c>
      <c r="Y2895" s="195">
        <f t="shared" ref="Y2895" si="8514">G2902</f>
        <v>0</v>
      </c>
    </row>
    <row r="2896" spans="1:25" ht="15.75" thickBot="1" x14ac:dyDescent="0.3">
      <c r="A2896" s="517"/>
      <c r="B2896" s="518"/>
      <c r="C2896" s="4"/>
      <c r="D2896" s="196"/>
      <c r="E2896" s="197"/>
      <c r="F2896" s="197"/>
      <c r="G2896" s="34">
        <f t="shared" si="8502"/>
        <v>0</v>
      </c>
      <c r="H2896" s="35">
        <f t="shared" si="8503"/>
        <v>0</v>
      </c>
      <c r="I2896" s="13">
        <f t="shared" ref="I2896" si="8515">H2898*1000+G2898</f>
        <v>0</v>
      </c>
      <c r="J2896" s="2"/>
      <c r="K2896" s="517"/>
      <c r="L2896" s="518"/>
      <c r="M2896" s="4"/>
      <c r="N2896" s="196"/>
      <c r="O2896" s="197"/>
      <c r="P2896" s="197"/>
      <c r="Q2896" s="34">
        <f t="shared" si="8510"/>
        <v>0</v>
      </c>
      <c r="R2896" s="35">
        <f t="shared" si="8505"/>
        <v>0</v>
      </c>
      <c r="S2896" s="13">
        <f t="shared" ref="S2896" si="8516">R2898*1000+Q2898</f>
        <v>0</v>
      </c>
      <c r="T2896" s="191"/>
      <c r="U2896" s="195" t="s">
        <v>126</v>
      </c>
      <c r="V2896" s="195">
        <f t="shared" ref="V2896" si="8517">Q2894</f>
        <v>0</v>
      </c>
      <c r="W2896" s="195">
        <f t="shared" ref="W2896" si="8518">Q2895</f>
        <v>0</v>
      </c>
      <c r="X2896" s="195">
        <f t="shared" ref="X2896" si="8519">Q2896</f>
        <v>0</v>
      </c>
      <c r="Y2896" s="195">
        <f t="shared" ref="Y2896" si="8520">Q2897</f>
        <v>0</v>
      </c>
    </row>
    <row r="2897" spans="1:25" x14ac:dyDescent="0.25">
      <c r="A2897" s="519"/>
      <c r="B2897" s="520"/>
      <c r="C2897" s="5"/>
      <c r="D2897" s="198"/>
      <c r="E2897" s="199"/>
      <c r="F2897" s="199"/>
      <c r="G2897" s="36">
        <f t="shared" si="8502"/>
        <v>0</v>
      </c>
      <c r="H2897" s="35">
        <f t="shared" si="8503"/>
        <v>0</v>
      </c>
      <c r="I2897" s="521">
        <f t="shared" ref="I2897" si="8521">IF(AND(I2896=S2896,I2896&gt;0.1),1,IF(I2896&gt;S2896,2,0))</f>
        <v>0</v>
      </c>
      <c r="J2897" s="2"/>
      <c r="K2897" s="519"/>
      <c r="L2897" s="520"/>
      <c r="M2897" s="5"/>
      <c r="N2897" s="198"/>
      <c r="O2897" s="199"/>
      <c r="P2897" s="199"/>
      <c r="Q2897" s="34">
        <f t="shared" si="8510"/>
        <v>0</v>
      </c>
      <c r="R2897" s="39">
        <f t="shared" si="8505"/>
        <v>0</v>
      </c>
      <c r="S2897" s="521">
        <f t="shared" ref="S2897" si="8522">IF(AND(S2896=I2896,S2896&gt;0.1),1,IF(S2896&gt;I2896,2,0))</f>
        <v>0</v>
      </c>
      <c r="T2897" s="191"/>
      <c r="U2897" s="195" t="s">
        <v>127</v>
      </c>
      <c r="V2897" s="195">
        <f t="shared" ref="V2897" si="8523">Q2899</f>
        <v>0</v>
      </c>
      <c r="W2897" s="195">
        <f t="shared" ref="W2897" si="8524">Q2900</f>
        <v>0</v>
      </c>
      <c r="X2897" s="195">
        <f t="shared" ref="X2897" si="8525">Q2901</f>
        <v>0</v>
      </c>
      <c r="Y2897" s="195">
        <f t="shared" ref="Y2897" si="8526">Q2902</f>
        <v>0</v>
      </c>
    </row>
    <row r="2898" spans="1:25" ht="16.5" thickBot="1" x14ac:dyDescent="0.3">
      <c r="A2898" s="529">
        <v>131</v>
      </c>
      <c r="B2898" s="530"/>
      <c r="C2898" s="26" t="s">
        <v>12</v>
      </c>
      <c r="D2898" s="27">
        <f t="shared" ref="D2898" si="8527">D2894+D2895+D2896+D2897</f>
        <v>0</v>
      </c>
      <c r="E2898" s="28">
        <f t="shared" ref="E2898:H2898" si="8528">SUM(E2894:E2897)</f>
        <v>0</v>
      </c>
      <c r="F2898" s="28">
        <f t="shared" si="8528"/>
        <v>0</v>
      </c>
      <c r="G2898" s="29">
        <f t="shared" si="8528"/>
        <v>0</v>
      </c>
      <c r="H2898" s="30">
        <f t="shared" si="8528"/>
        <v>0</v>
      </c>
      <c r="I2898" s="522">
        <f t="shared" ref="I2898" si="8529">IF(AND(G2898=N2898,G2898&gt;1),1,IF(G2898&gt;N2898,2,0))</f>
        <v>0</v>
      </c>
      <c r="J2898" s="2"/>
      <c r="K2898" s="529">
        <v>131</v>
      </c>
      <c r="L2898" s="530"/>
      <c r="M2898" s="26" t="s">
        <v>12</v>
      </c>
      <c r="N2898" s="31">
        <f t="shared" ref="N2898" si="8530">SUM(N2894:N2897)</f>
        <v>0</v>
      </c>
      <c r="O2898" s="31">
        <f t="shared" ref="O2898:R2898" si="8531">SUM(O2894:O2897)</f>
        <v>0</v>
      </c>
      <c r="P2898" s="31">
        <f t="shared" si="8531"/>
        <v>0</v>
      </c>
      <c r="Q2898" s="31">
        <f t="shared" si="8531"/>
        <v>0</v>
      </c>
      <c r="R2898" s="30">
        <f t="shared" si="8531"/>
        <v>0</v>
      </c>
      <c r="S2898" s="522">
        <f t="shared" ref="S2898" si="8532">IF(AND(Q2898=J2898,Q2898&gt;1),1,IF(Q2898&gt;J2898,2,0))</f>
        <v>0</v>
      </c>
      <c r="T2898" s="191"/>
    </row>
    <row r="2899" spans="1:25" x14ac:dyDescent="0.25">
      <c r="A2899" s="531"/>
      <c r="B2899" s="532"/>
      <c r="C2899" s="3"/>
      <c r="D2899" s="193"/>
      <c r="E2899" s="194"/>
      <c r="F2899" s="194"/>
      <c r="G2899" s="37">
        <f t="shared" ref="G2899" si="8533">SUM(D2899:E2899)</f>
        <v>0</v>
      </c>
      <c r="H2899" s="33">
        <f t="shared" ref="H2899:H2902" si="8534">IF(AND(G2899=Q2899,G2899&gt;1),0.5,IF(G2899&gt;Q2899,1,0))</f>
        <v>0</v>
      </c>
      <c r="I2899" s="8"/>
      <c r="J2899" s="2"/>
      <c r="K2899" s="531"/>
      <c r="L2899" s="532"/>
      <c r="M2899" s="3"/>
      <c r="N2899" s="193"/>
      <c r="O2899" s="194"/>
      <c r="P2899" s="194"/>
      <c r="Q2899" s="32">
        <f t="shared" ref="Q2899:Q2902" si="8535">N2899+O2899</f>
        <v>0</v>
      </c>
      <c r="R2899" s="33">
        <f t="shared" ref="R2899:R2902" si="8536">IF(AND(Q2899=G2899,Q2899&gt;1),0.5,IF(Q2899&gt;G2899,1,0))</f>
        <v>0</v>
      </c>
      <c r="S2899" s="8"/>
      <c r="T2899" s="191"/>
      <c r="U2899" s="200" t="s">
        <v>92</v>
      </c>
      <c r="V2899" s="201" t="s">
        <v>93</v>
      </c>
      <c r="W2899" s="200" t="s">
        <v>93</v>
      </c>
      <c r="X2899" s="201" t="s">
        <v>92</v>
      </c>
    </row>
    <row r="2900" spans="1:25" x14ac:dyDescent="0.25">
      <c r="A2900" s="533"/>
      <c r="B2900" s="534"/>
      <c r="C2900" s="4"/>
      <c r="D2900" s="196"/>
      <c r="E2900" s="197"/>
      <c r="F2900" s="197"/>
      <c r="G2900" s="34">
        <f t="shared" ref="G2900:G2902" si="8537">SUM(D2900:E2900)</f>
        <v>0</v>
      </c>
      <c r="H2900" s="35">
        <f t="shared" si="8534"/>
        <v>0</v>
      </c>
      <c r="I2900" s="8"/>
      <c r="J2900" s="2"/>
      <c r="K2900" s="533"/>
      <c r="L2900" s="534"/>
      <c r="M2900" s="4"/>
      <c r="N2900" s="196"/>
      <c r="O2900" s="197"/>
      <c r="P2900" s="197"/>
      <c r="Q2900" s="34">
        <f t="shared" si="8535"/>
        <v>0</v>
      </c>
      <c r="R2900" s="35">
        <f t="shared" si="8536"/>
        <v>0</v>
      </c>
      <c r="S2900" s="8"/>
      <c r="T2900" s="191"/>
      <c r="U2900" s="202">
        <f t="shared" ref="U2900" si="8538">I2905</f>
        <v>0</v>
      </c>
      <c r="V2900" s="203">
        <f t="shared" ref="V2900" si="8539">S2905</f>
        <v>0</v>
      </c>
      <c r="W2900" s="202">
        <f t="shared" ref="W2900" si="8540">S2905</f>
        <v>0</v>
      </c>
      <c r="X2900" s="203">
        <f t="shared" ref="X2900" si="8541">I2905</f>
        <v>0</v>
      </c>
    </row>
    <row r="2901" spans="1:25" ht="15.75" thickBot="1" x14ac:dyDescent="0.3">
      <c r="A2901" s="517"/>
      <c r="B2901" s="518"/>
      <c r="C2901" s="4"/>
      <c r="D2901" s="196"/>
      <c r="E2901" s="197"/>
      <c r="F2901" s="197"/>
      <c r="G2901" s="34">
        <f t="shared" si="8537"/>
        <v>0</v>
      </c>
      <c r="H2901" s="35">
        <f t="shared" si="8534"/>
        <v>0</v>
      </c>
      <c r="I2901" s="13">
        <f t="shared" ref="I2901" si="8542">H2903*1000+G2903</f>
        <v>0</v>
      </c>
      <c r="J2901" s="2"/>
      <c r="K2901" s="517"/>
      <c r="L2901" s="518"/>
      <c r="M2901" s="4"/>
      <c r="N2901" s="196"/>
      <c r="O2901" s="197"/>
      <c r="P2901" s="197"/>
      <c r="Q2901" s="34">
        <f t="shared" si="8535"/>
        <v>0</v>
      </c>
      <c r="R2901" s="35">
        <f t="shared" si="8536"/>
        <v>0</v>
      </c>
      <c r="S2901" s="13">
        <f t="shared" ref="S2901" si="8543">R2903*1000+Q2903</f>
        <v>0</v>
      </c>
      <c r="T2901" s="191"/>
      <c r="U2901" s="202">
        <f t="shared" ref="U2901" si="8544">H2905</f>
        <v>0</v>
      </c>
      <c r="V2901" s="203">
        <f t="shared" ref="V2901" si="8545">R2905</f>
        <v>0</v>
      </c>
      <c r="W2901" s="202">
        <f t="shared" ref="W2901" si="8546">R2905</f>
        <v>0</v>
      </c>
      <c r="X2901" s="203">
        <f t="shared" ref="X2901" si="8547">H2905</f>
        <v>0</v>
      </c>
    </row>
    <row r="2902" spans="1:25" x14ac:dyDescent="0.25">
      <c r="A2902" s="519"/>
      <c r="B2902" s="520"/>
      <c r="C2902" s="5"/>
      <c r="D2902" s="198"/>
      <c r="E2902" s="199"/>
      <c r="F2902" s="199"/>
      <c r="G2902" s="38">
        <f t="shared" si="8537"/>
        <v>0</v>
      </c>
      <c r="H2902" s="35">
        <f t="shared" si="8534"/>
        <v>0</v>
      </c>
      <c r="I2902" s="521">
        <f t="shared" ref="I2902" si="8548">IF(AND(I2901=S2901,I2901&gt;0.1),1,IF(I2901&gt;S2901,2,0))</f>
        <v>0</v>
      </c>
      <c r="J2902" s="2"/>
      <c r="K2902" s="519"/>
      <c r="L2902" s="520"/>
      <c r="M2902" s="5"/>
      <c r="N2902" s="198"/>
      <c r="O2902" s="199"/>
      <c r="P2902" s="199"/>
      <c r="Q2902" s="34">
        <f t="shared" si="8535"/>
        <v>0</v>
      </c>
      <c r="R2902" s="39">
        <f t="shared" si="8536"/>
        <v>0</v>
      </c>
      <c r="S2902" s="521">
        <f t="shared" ref="S2902" si="8549">IF(AND(S2901=I2901,S2901&gt;0.1),1,IF(S2901&gt;I2901,2,0))</f>
        <v>0</v>
      </c>
      <c r="T2902" s="191"/>
      <c r="U2902" s="204">
        <f t="shared" ref="U2902" si="8550">G2905</f>
        <v>0</v>
      </c>
      <c r="V2902" s="205">
        <f t="shared" ref="V2902" si="8551">Q2905</f>
        <v>0</v>
      </c>
      <c r="W2902" s="204">
        <f t="shared" ref="W2902" si="8552">Q2905</f>
        <v>0</v>
      </c>
      <c r="X2902" s="205">
        <f t="shared" ref="X2902" si="8553">G2905</f>
        <v>0</v>
      </c>
    </row>
    <row r="2903" spans="1:25" ht="16.5" thickBot="1" x14ac:dyDescent="0.3">
      <c r="A2903" s="529">
        <v>132</v>
      </c>
      <c r="B2903" s="530"/>
      <c r="C2903" s="26" t="s">
        <v>12</v>
      </c>
      <c r="D2903" s="31">
        <f t="shared" ref="D2903" si="8554">SUM(D2899:D2902)</f>
        <v>0</v>
      </c>
      <c r="E2903" s="31">
        <f t="shared" ref="E2903:H2903" si="8555">SUM(E2899:E2902)</f>
        <v>0</v>
      </c>
      <c r="F2903" s="31">
        <f t="shared" si="8555"/>
        <v>0</v>
      </c>
      <c r="G2903" s="31">
        <f t="shared" si="8555"/>
        <v>0</v>
      </c>
      <c r="H2903" s="30">
        <f t="shared" si="8555"/>
        <v>0</v>
      </c>
      <c r="I2903" s="522">
        <f t="shared" ref="I2903" si="8556">IF(AND(G2903=N2903,G2903&gt;1),1,IF(G2903&gt;N2903,2,0))</f>
        <v>0</v>
      </c>
      <c r="J2903" s="2"/>
      <c r="K2903" s="529">
        <v>132</v>
      </c>
      <c r="L2903" s="530"/>
      <c r="M2903" s="26" t="s">
        <v>12</v>
      </c>
      <c r="N2903" s="31">
        <f t="shared" ref="N2903" si="8557">SUM(N2899:N2902)</f>
        <v>0</v>
      </c>
      <c r="O2903" s="31">
        <f t="shared" ref="O2903:R2903" si="8558">SUM(O2899:O2902)</f>
        <v>0</v>
      </c>
      <c r="P2903" s="31">
        <f t="shared" si="8558"/>
        <v>0</v>
      </c>
      <c r="Q2903" s="40">
        <f t="shared" si="8558"/>
        <v>0</v>
      </c>
      <c r="R2903" s="30">
        <f t="shared" si="8558"/>
        <v>0</v>
      </c>
      <c r="S2903" s="522">
        <f t="shared" ref="S2903" si="8559">IF(AND(Q2903=X2903,Q2903&gt;1),1,IF(Q2903&gt;X2903,2,0))</f>
        <v>0</v>
      </c>
      <c r="T2903" s="191"/>
    </row>
    <row r="2904" spans="1:25" ht="15.75" thickBot="1" x14ac:dyDescent="0.3">
      <c r="A2904" s="7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191"/>
    </row>
    <row r="2905" spans="1:25" ht="21" thickBot="1" x14ac:dyDescent="0.3">
      <c r="A2905" s="17"/>
      <c r="B2905" s="18"/>
      <c r="C2905" s="19" t="s">
        <v>15</v>
      </c>
      <c r="D2905" s="20">
        <f t="shared" ref="D2905:H2905" si="8560">D2898+D2903</f>
        <v>0</v>
      </c>
      <c r="E2905" s="21">
        <f t="shared" si="8560"/>
        <v>0</v>
      </c>
      <c r="F2905" s="21">
        <f t="shared" si="8560"/>
        <v>0</v>
      </c>
      <c r="G2905" s="22">
        <f t="shared" si="8560"/>
        <v>0</v>
      </c>
      <c r="H2905" s="22">
        <f t="shared" si="8560"/>
        <v>0</v>
      </c>
      <c r="I2905" s="23">
        <f t="shared" ref="I2905" si="8561">I2897+I2902+J2905</f>
        <v>0</v>
      </c>
      <c r="J2905" s="206">
        <f t="shared" ref="J2905" si="8562">IF(AND(G2905=Q2905,G2905&gt;0.1),1,IF(G2905&gt;Q2905,2,0))</f>
        <v>0</v>
      </c>
      <c r="K2905" s="17"/>
      <c r="L2905" s="18"/>
      <c r="M2905" s="24" t="s">
        <v>15</v>
      </c>
      <c r="N2905" s="20">
        <f t="shared" ref="N2905:R2905" si="8563">N2898+N2903</f>
        <v>0</v>
      </c>
      <c r="O2905" s="21">
        <f t="shared" si="8563"/>
        <v>0</v>
      </c>
      <c r="P2905" s="21">
        <f t="shared" si="8563"/>
        <v>0</v>
      </c>
      <c r="Q2905" s="22">
        <f t="shared" si="8563"/>
        <v>0</v>
      </c>
      <c r="R2905" s="22">
        <f t="shared" si="8563"/>
        <v>0</v>
      </c>
      <c r="S2905" s="25">
        <f t="shared" ref="S2905" si="8564">S2897+S2902+T2905</f>
        <v>0</v>
      </c>
      <c r="T2905" s="206">
        <f t="shared" ref="T2905" si="8565">IF(AND(Q2905=G2905,Q2905&gt;0.1),1,IF(Q2905&gt;G2905,2,0))</f>
        <v>0</v>
      </c>
    </row>
    <row r="2906" spans="1:25" ht="15.75" thickBot="1" x14ac:dyDescent="0.3">
      <c r="A2906" s="7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191"/>
    </row>
    <row r="2907" spans="1:25" ht="21" thickBot="1" x14ac:dyDescent="0.3">
      <c r="A2907" s="109" t="s">
        <v>19</v>
      </c>
      <c r="B2907" s="9" t="s">
        <v>16</v>
      </c>
      <c r="C2907" s="515"/>
      <c r="D2907" s="515"/>
      <c r="E2907" s="515"/>
      <c r="F2907" s="10"/>
      <c r="G2907" s="516" t="s">
        <v>17</v>
      </c>
      <c r="H2907" s="516"/>
      <c r="I2907" s="23">
        <f t="shared" ref="I2907" si="8566">IF(AND(I2905=S2905,I2905&gt;0.1),1,IF(I2905&gt;S2905,2,0))</f>
        <v>0</v>
      </c>
      <c r="J2907" s="12"/>
      <c r="K2907" s="14" t="s">
        <v>19</v>
      </c>
      <c r="L2907" s="9" t="s">
        <v>20</v>
      </c>
      <c r="M2907" s="515"/>
      <c r="N2907" s="515"/>
      <c r="O2907" s="515"/>
      <c r="P2907" s="10"/>
      <c r="Q2907" s="516" t="s">
        <v>17</v>
      </c>
      <c r="R2907" s="516"/>
      <c r="S2907" s="23">
        <f t="shared" ref="S2907" si="8567">IF(AND(S2905=I2905,S2905&gt;0.1),1,IF(S2905&gt;I2905,2,0))</f>
        <v>0</v>
      </c>
      <c r="T2907" s="191"/>
    </row>
    <row r="2908" spans="1:25" ht="23.25" x14ac:dyDescent="0.35">
      <c r="A2908" s="6"/>
      <c r="B2908" s="523" t="s">
        <v>183</v>
      </c>
      <c r="C2908" s="523"/>
      <c r="D2908" s="524" t="s">
        <v>0</v>
      </c>
      <c r="E2908" s="524"/>
      <c r="F2908" s="524"/>
      <c r="G2908" s="524"/>
      <c r="H2908" s="524"/>
      <c r="I2908" s="524"/>
      <c r="J2908" s="94" t="s">
        <v>182</v>
      </c>
      <c r="K2908" s="190" t="s">
        <v>1</v>
      </c>
      <c r="L2908" s="525" t="s">
        <v>21</v>
      </c>
      <c r="M2908" s="525"/>
      <c r="N2908" s="525"/>
      <c r="O2908" s="526" t="s">
        <v>2</v>
      </c>
      <c r="P2908" s="526"/>
      <c r="Q2908" s="527"/>
      <c r="R2908" s="528"/>
      <c r="S2908" s="528"/>
      <c r="T2908" s="191"/>
    </row>
    <row r="2909" spans="1:25" ht="24" thickBot="1" x14ac:dyDescent="0.3">
      <c r="A2909" s="7"/>
      <c r="B2909" s="16"/>
      <c r="C2909" s="16"/>
      <c r="D2909" s="15"/>
      <c r="E2909" s="15"/>
      <c r="F2909" s="15"/>
      <c r="G2909" s="15"/>
      <c r="H2909" s="15"/>
      <c r="I2909" s="15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191"/>
    </row>
    <row r="2910" spans="1:25" ht="18.75" thickBot="1" x14ac:dyDescent="0.3">
      <c r="A2910" s="1" t="s">
        <v>3</v>
      </c>
      <c r="B2910" s="535"/>
      <c r="C2910" s="535"/>
      <c r="D2910" s="535"/>
      <c r="E2910" s="535"/>
      <c r="F2910" s="535"/>
      <c r="G2910" s="535"/>
      <c r="H2910" s="535"/>
      <c r="I2910" s="536"/>
      <c r="J2910" s="537">
        <f t="shared" ref="J2910" si="8568">G2926-Q2926</f>
        <v>0</v>
      </c>
      <c r="K2910" s="11" t="s">
        <v>4</v>
      </c>
      <c r="L2910" s="535"/>
      <c r="M2910" s="535"/>
      <c r="N2910" s="535"/>
      <c r="O2910" s="535"/>
      <c r="P2910" s="535"/>
      <c r="Q2910" s="535"/>
      <c r="R2910" s="535"/>
      <c r="S2910" s="536"/>
      <c r="T2910" s="191"/>
    </row>
    <row r="2911" spans="1:25" ht="15.75" thickBot="1" x14ac:dyDescent="0.3">
      <c r="A2911" s="7"/>
      <c r="B2911" s="2"/>
      <c r="C2911" s="2"/>
      <c r="D2911" s="2"/>
      <c r="E2911" s="2"/>
      <c r="F2911" s="2"/>
      <c r="G2911" s="2"/>
      <c r="H2911" s="2"/>
      <c r="I2911" s="2"/>
      <c r="J2911" s="538"/>
      <c r="K2911" s="2"/>
      <c r="L2911" s="2"/>
      <c r="M2911" s="2"/>
      <c r="N2911" s="2"/>
      <c r="O2911" s="2"/>
      <c r="P2911" s="2"/>
      <c r="Q2911" s="2"/>
      <c r="R2911" s="2"/>
      <c r="S2911" s="2"/>
      <c r="T2911" s="191"/>
    </row>
    <row r="2912" spans="1:25" x14ac:dyDescent="0.25">
      <c r="A2912" s="540" t="s">
        <v>5</v>
      </c>
      <c r="B2912" s="541"/>
      <c r="C2912" s="542" t="s">
        <v>6</v>
      </c>
      <c r="D2912" s="544" t="s">
        <v>7</v>
      </c>
      <c r="E2912" s="545"/>
      <c r="F2912" s="545"/>
      <c r="G2912" s="546"/>
      <c r="H2912" s="544" t="s">
        <v>8</v>
      </c>
      <c r="I2912" s="546"/>
      <c r="J2912" s="538"/>
      <c r="K2912" s="540" t="s">
        <v>5</v>
      </c>
      <c r="L2912" s="541"/>
      <c r="M2912" s="542" t="s">
        <v>6</v>
      </c>
      <c r="N2912" s="544" t="s">
        <v>7</v>
      </c>
      <c r="O2912" s="545"/>
      <c r="P2912" s="545"/>
      <c r="Q2912" s="546"/>
      <c r="R2912" s="544" t="s">
        <v>8</v>
      </c>
      <c r="S2912" s="546"/>
      <c r="T2912" s="191"/>
    </row>
    <row r="2913" spans="1:25" ht="15.75" thickBot="1" x14ac:dyDescent="0.3">
      <c r="A2913" s="547"/>
      <c r="B2913" s="548"/>
      <c r="C2913" s="543"/>
      <c r="D2913" s="110" t="s">
        <v>9</v>
      </c>
      <c r="E2913" s="111" t="s">
        <v>10</v>
      </c>
      <c r="F2913" s="111" t="s">
        <v>11</v>
      </c>
      <c r="G2913" s="112" t="s">
        <v>12</v>
      </c>
      <c r="H2913" s="113" t="s">
        <v>13</v>
      </c>
      <c r="I2913" s="114" t="s">
        <v>14</v>
      </c>
      <c r="J2913" s="539"/>
      <c r="K2913" s="547"/>
      <c r="L2913" s="548"/>
      <c r="M2913" s="543"/>
      <c r="N2913" s="110" t="s">
        <v>9</v>
      </c>
      <c r="O2913" s="111" t="s">
        <v>10</v>
      </c>
      <c r="P2913" s="111" t="s">
        <v>11</v>
      </c>
      <c r="Q2913" s="112" t="s">
        <v>12</v>
      </c>
      <c r="R2913" s="113" t="s">
        <v>13</v>
      </c>
      <c r="S2913" s="114" t="s">
        <v>14</v>
      </c>
      <c r="T2913" s="191"/>
    </row>
    <row r="2914" spans="1:25" ht="15.75" thickBot="1" x14ac:dyDescent="0.3">
      <c r="A2914" s="7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191"/>
    </row>
    <row r="2915" spans="1:25" x14ac:dyDescent="0.25">
      <c r="A2915" s="531"/>
      <c r="B2915" s="532"/>
      <c r="C2915" s="3"/>
      <c r="D2915" s="207"/>
      <c r="E2915" s="208"/>
      <c r="F2915" s="194"/>
      <c r="G2915" s="32">
        <f t="shared" ref="G2915:G2918" si="8569">D2915+E2915</f>
        <v>0</v>
      </c>
      <c r="H2915" s="33">
        <f t="shared" ref="H2915:H2918" si="8570">IF(AND(G2915=Q2915,G2915&gt;1),0.5,IF(G2915&gt;Q2915,1,0))</f>
        <v>0</v>
      </c>
      <c r="I2915" s="8"/>
      <c r="J2915" s="2"/>
      <c r="K2915" s="531"/>
      <c r="L2915" s="532"/>
      <c r="M2915" s="3"/>
      <c r="N2915" s="207"/>
      <c r="O2915" s="208"/>
      <c r="P2915" s="194"/>
      <c r="Q2915" s="32">
        <f t="shared" ref="Q2915" si="8571">SUM(N2915:O2915)</f>
        <v>0</v>
      </c>
      <c r="R2915" s="33">
        <f t="shared" ref="R2915:R2918" si="8572">IF(AND(Q2915=G2915,Q2915&gt;1),0.5,IF(Q2915&gt;G2915,1,0))</f>
        <v>0</v>
      </c>
      <c r="S2915" s="8"/>
      <c r="U2915" s="195" t="s">
        <v>124</v>
      </c>
      <c r="V2915" s="195">
        <f t="shared" ref="V2915" si="8573">G2915</f>
        <v>0</v>
      </c>
      <c r="W2915" s="195">
        <f t="shared" ref="W2915" si="8574">G2916</f>
        <v>0</v>
      </c>
      <c r="X2915" s="195">
        <f t="shared" ref="X2915" si="8575">G2917</f>
        <v>0</v>
      </c>
      <c r="Y2915" s="195">
        <f t="shared" ref="Y2915" si="8576">G2918</f>
        <v>0</v>
      </c>
    </row>
    <row r="2916" spans="1:25" x14ac:dyDescent="0.25">
      <c r="A2916" s="533"/>
      <c r="B2916" s="534"/>
      <c r="C2916" s="4"/>
      <c r="D2916" s="209"/>
      <c r="E2916" s="197"/>
      <c r="F2916" s="210"/>
      <c r="G2916" s="34">
        <f t="shared" si="8569"/>
        <v>0</v>
      </c>
      <c r="H2916" s="35">
        <f t="shared" si="8570"/>
        <v>0</v>
      </c>
      <c r="I2916" s="8"/>
      <c r="J2916" s="2"/>
      <c r="K2916" s="533"/>
      <c r="L2916" s="534"/>
      <c r="M2916" s="4"/>
      <c r="N2916" s="210"/>
      <c r="O2916" s="197"/>
      <c r="P2916" s="210"/>
      <c r="Q2916" s="34">
        <f t="shared" ref="Q2916:Q2918" si="8577">SUM(N2916:O2916)</f>
        <v>0</v>
      </c>
      <c r="R2916" s="35">
        <f t="shared" si="8572"/>
        <v>0</v>
      </c>
      <c r="S2916" s="8"/>
      <c r="U2916" s="195" t="s">
        <v>125</v>
      </c>
      <c r="V2916" s="195">
        <f t="shared" ref="V2916" si="8578">G2920</f>
        <v>0</v>
      </c>
      <c r="W2916" s="195">
        <f t="shared" ref="W2916" si="8579">G2921</f>
        <v>0</v>
      </c>
      <c r="X2916" s="195">
        <f t="shared" ref="X2916" si="8580">G2922</f>
        <v>0</v>
      </c>
      <c r="Y2916" s="195">
        <f t="shared" ref="Y2916" si="8581">G2923</f>
        <v>0</v>
      </c>
    </row>
    <row r="2917" spans="1:25" ht="15.75" thickBot="1" x14ac:dyDescent="0.3">
      <c r="A2917" s="517"/>
      <c r="B2917" s="518"/>
      <c r="C2917" s="4"/>
      <c r="D2917" s="209"/>
      <c r="E2917" s="197"/>
      <c r="F2917" s="210"/>
      <c r="G2917" s="34">
        <f t="shared" si="8569"/>
        <v>0</v>
      </c>
      <c r="H2917" s="35">
        <f t="shared" si="8570"/>
        <v>0</v>
      </c>
      <c r="I2917" s="13">
        <f t="shared" ref="I2917" si="8582">H2919*1000+G2919</f>
        <v>0</v>
      </c>
      <c r="J2917" s="2"/>
      <c r="K2917" s="517"/>
      <c r="L2917" s="518"/>
      <c r="M2917" s="4"/>
      <c r="N2917" s="210"/>
      <c r="O2917" s="197"/>
      <c r="P2917" s="210"/>
      <c r="Q2917" s="34">
        <f t="shared" si="8577"/>
        <v>0</v>
      </c>
      <c r="R2917" s="35">
        <f t="shared" si="8572"/>
        <v>0</v>
      </c>
      <c r="S2917" s="13">
        <f t="shared" ref="S2917" si="8583">R2919*1000+Q2919</f>
        <v>0</v>
      </c>
      <c r="T2917" s="191"/>
      <c r="U2917" s="195" t="s">
        <v>126</v>
      </c>
      <c r="V2917" s="195">
        <f t="shared" ref="V2917" si="8584">Q2915</f>
        <v>0</v>
      </c>
      <c r="W2917" s="195">
        <f t="shared" ref="W2917" si="8585">Q2916</f>
        <v>0</v>
      </c>
      <c r="X2917" s="195">
        <f t="shared" ref="X2917" si="8586">Q2917</f>
        <v>0</v>
      </c>
      <c r="Y2917" s="195">
        <f t="shared" ref="Y2917" si="8587">Q2918</f>
        <v>0</v>
      </c>
    </row>
    <row r="2918" spans="1:25" x14ac:dyDescent="0.25">
      <c r="A2918" s="519"/>
      <c r="B2918" s="520"/>
      <c r="C2918" s="5"/>
      <c r="D2918" s="211"/>
      <c r="E2918" s="197"/>
      <c r="F2918" s="199"/>
      <c r="G2918" s="36">
        <f t="shared" si="8569"/>
        <v>0</v>
      </c>
      <c r="H2918" s="35">
        <f t="shared" si="8570"/>
        <v>0</v>
      </c>
      <c r="I2918" s="521">
        <f t="shared" ref="I2918" si="8588">IF(AND(I2917=S2917,I2917&gt;0.1),1,IF(I2917&gt;S2917,2,0))</f>
        <v>0</v>
      </c>
      <c r="J2918" s="2"/>
      <c r="K2918" s="519"/>
      <c r="L2918" s="520"/>
      <c r="M2918" s="5"/>
      <c r="N2918" s="211"/>
      <c r="O2918" s="212"/>
      <c r="P2918" s="199"/>
      <c r="Q2918" s="34">
        <f t="shared" si="8577"/>
        <v>0</v>
      </c>
      <c r="R2918" s="39">
        <f t="shared" si="8572"/>
        <v>0</v>
      </c>
      <c r="S2918" s="521">
        <f t="shared" ref="S2918" si="8589">IF(AND(S2917=I2917,S2917&gt;0.1),1,IF(S2917&gt;I2917,2,0))</f>
        <v>0</v>
      </c>
      <c r="T2918" s="191"/>
      <c r="U2918" s="195" t="s">
        <v>127</v>
      </c>
      <c r="V2918" s="195">
        <f t="shared" ref="V2918" si="8590">Q2920</f>
        <v>0</v>
      </c>
      <c r="W2918" s="195">
        <f t="shared" ref="W2918" si="8591">Q2921</f>
        <v>0</v>
      </c>
      <c r="X2918" s="195">
        <f t="shared" ref="X2918" si="8592">Q2922</f>
        <v>0</v>
      </c>
      <c r="Y2918" s="195">
        <f t="shared" ref="Y2918" si="8593">Q2923</f>
        <v>0</v>
      </c>
    </row>
    <row r="2919" spans="1:25" ht="16.5" thickBot="1" x14ac:dyDescent="0.3">
      <c r="A2919" s="529">
        <v>133</v>
      </c>
      <c r="B2919" s="530"/>
      <c r="C2919" s="26" t="s">
        <v>12</v>
      </c>
      <c r="D2919" s="122">
        <f t="shared" ref="D2919" si="8594">D2915+D2916+D2917+D2918</f>
        <v>0</v>
      </c>
      <c r="E2919" s="28">
        <f t="shared" ref="E2919:H2919" si="8595">SUM(E2915:E2918)</f>
        <v>0</v>
      </c>
      <c r="F2919" s="28">
        <f t="shared" si="8595"/>
        <v>0</v>
      </c>
      <c r="G2919" s="29">
        <f t="shared" si="8595"/>
        <v>0</v>
      </c>
      <c r="H2919" s="30">
        <f t="shared" si="8595"/>
        <v>0</v>
      </c>
      <c r="I2919" s="522">
        <f t="shared" ref="I2919" si="8596">IF(AND(G2919=N2919,G2919&gt;1),1,IF(G2919&gt;N2919,2,0))</f>
        <v>0</v>
      </c>
      <c r="J2919" s="2"/>
      <c r="K2919" s="529">
        <v>133</v>
      </c>
      <c r="L2919" s="530"/>
      <c r="M2919" s="26" t="s">
        <v>12</v>
      </c>
      <c r="N2919" s="31">
        <f t="shared" ref="N2919" si="8597">SUM(N2915:N2918)</f>
        <v>0</v>
      </c>
      <c r="O2919" s="31">
        <f t="shared" ref="O2919:R2919" si="8598">SUM(O2915:O2918)</f>
        <v>0</v>
      </c>
      <c r="P2919" s="31">
        <f t="shared" si="8598"/>
        <v>0</v>
      </c>
      <c r="Q2919" s="31">
        <f t="shared" si="8598"/>
        <v>0</v>
      </c>
      <c r="R2919" s="30">
        <f t="shared" si="8598"/>
        <v>0</v>
      </c>
      <c r="S2919" s="522">
        <f t="shared" ref="S2919" si="8599">IF(AND(Q2919=J2919,Q2919&gt;1),1,IF(Q2919&gt;J2919,2,0))</f>
        <v>0</v>
      </c>
      <c r="T2919" s="191"/>
    </row>
    <row r="2920" spans="1:25" x14ac:dyDescent="0.25">
      <c r="A2920" s="531"/>
      <c r="B2920" s="532"/>
      <c r="C2920" s="3"/>
      <c r="D2920" s="207"/>
      <c r="E2920" s="208"/>
      <c r="F2920" s="194"/>
      <c r="G2920" s="37">
        <f t="shared" ref="G2920" si="8600">SUM(D2920:E2920)</f>
        <v>0</v>
      </c>
      <c r="H2920" s="33">
        <f t="shared" ref="H2920:H2923" si="8601">IF(AND(G2920=Q2920,G2920&gt;1),0.5,IF(G2920&gt;Q2920,1,0))</f>
        <v>0</v>
      </c>
      <c r="I2920" s="8"/>
      <c r="J2920" s="2"/>
      <c r="K2920" s="531"/>
      <c r="L2920" s="532"/>
      <c r="M2920" s="3"/>
      <c r="N2920" s="207"/>
      <c r="O2920" s="208"/>
      <c r="P2920" s="194"/>
      <c r="Q2920" s="32">
        <f t="shared" ref="Q2920:Q2923" si="8602">N2920+O2920</f>
        <v>0</v>
      </c>
      <c r="R2920" s="33">
        <f t="shared" ref="R2920:R2923" si="8603">IF(AND(Q2920=G2920,Q2920&gt;1),0.5,IF(Q2920&gt;G2920,1,0))</f>
        <v>0</v>
      </c>
      <c r="S2920" s="8"/>
      <c r="T2920" s="191"/>
      <c r="U2920" s="200" t="s">
        <v>92</v>
      </c>
      <c r="V2920" s="201" t="s">
        <v>93</v>
      </c>
      <c r="W2920" s="200" t="s">
        <v>93</v>
      </c>
      <c r="X2920" s="201" t="s">
        <v>92</v>
      </c>
    </row>
    <row r="2921" spans="1:25" x14ac:dyDescent="0.25">
      <c r="A2921" s="533"/>
      <c r="B2921" s="534"/>
      <c r="C2921" s="4"/>
      <c r="D2921" s="210"/>
      <c r="E2921" s="197"/>
      <c r="F2921" s="210"/>
      <c r="G2921" s="34">
        <f t="shared" ref="G2921:G2923" si="8604">SUM(D2921:E2921)</f>
        <v>0</v>
      </c>
      <c r="H2921" s="35">
        <f t="shared" si="8601"/>
        <v>0</v>
      </c>
      <c r="I2921" s="8"/>
      <c r="J2921" s="2"/>
      <c r="K2921" s="533"/>
      <c r="L2921" s="534"/>
      <c r="M2921" s="4"/>
      <c r="N2921" s="210"/>
      <c r="O2921" s="197"/>
      <c r="P2921" s="210"/>
      <c r="Q2921" s="34">
        <f t="shared" si="8602"/>
        <v>0</v>
      </c>
      <c r="R2921" s="35">
        <f t="shared" si="8603"/>
        <v>0</v>
      </c>
      <c r="S2921" s="8"/>
      <c r="T2921" s="191"/>
      <c r="U2921" s="202">
        <f t="shared" ref="U2921" si="8605">I2926</f>
        <v>0</v>
      </c>
      <c r="V2921" s="203">
        <f t="shared" ref="V2921" si="8606">S2926</f>
        <v>0</v>
      </c>
      <c r="W2921" s="202">
        <f t="shared" ref="W2921" si="8607">S2926</f>
        <v>0</v>
      </c>
      <c r="X2921" s="203">
        <f t="shared" ref="X2921" si="8608">I2926</f>
        <v>0</v>
      </c>
    </row>
    <row r="2922" spans="1:25" ht="15.75" thickBot="1" x14ac:dyDescent="0.3">
      <c r="A2922" s="517"/>
      <c r="B2922" s="518"/>
      <c r="C2922" s="4"/>
      <c r="D2922" s="210"/>
      <c r="E2922" s="197"/>
      <c r="F2922" s="210"/>
      <c r="G2922" s="34">
        <f t="shared" si="8604"/>
        <v>0</v>
      </c>
      <c r="H2922" s="35">
        <f t="shared" si="8601"/>
        <v>0</v>
      </c>
      <c r="I2922" s="13">
        <f t="shared" ref="I2922" si="8609">H2924*1000+G2924</f>
        <v>0</v>
      </c>
      <c r="J2922" s="2"/>
      <c r="K2922" s="517"/>
      <c r="L2922" s="518"/>
      <c r="M2922" s="4"/>
      <c r="N2922" s="210"/>
      <c r="O2922" s="197"/>
      <c r="P2922" s="210"/>
      <c r="Q2922" s="34">
        <f t="shared" si="8602"/>
        <v>0</v>
      </c>
      <c r="R2922" s="35">
        <f t="shared" si="8603"/>
        <v>0</v>
      </c>
      <c r="S2922" s="13">
        <f t="shared" ref="S2922" si="8610">R2924*1000+Q2924</f>
        <v>0</v>
      </c>
      <c r="T2922" s="191"/>
      <c r="U2922" s="202">
        <f t="shared" ref="U2922" si="8611">H2926</f>
        <v>0</v>
      </c>
      <c r="V2922" s="203">
        <f t="shared" ref="V2922" si="8612">R2926</f>
        <v>0</v>
      </c>
      <c r="W2922" s="202">
        <f t="shared" ref="W2922" si="8613">R2926</f>
        <v>0</v>
      </c>
      <c r="X2922" s="203">
        <f t="shared" ref="X2922" si="8614">H2926</f>
        <v>0</v>
      </c>
    </row>
    <row r="2923" spans="1:25" x14ac:dyDescent="0.25">
      <c r="A2923" s="519"/>
      <c r="B2923" s="520"/>
      <c r="C2923" s="5"/>
      <c r="D2923" s="211"/>
      <c r="E2923" s="212"/>
      <c r="F2923" s="199"/>
      <c r="G2923" s="38">
        <f t="shared" si="8604"/>
        <v>0</v>
      </c>
      <c r="H2923" s="35">
        <f t="shared" si="8601"/>
        <v>0</v>
      </c>
      <c r="I2923" s="521">
        <f t="shared" ref="I2923" si="8615">IF(AND(I2922=S2922,I2922&gt;0.1),1,IF(I2922&gt;S2922,2,0))</f>
        <v>0</v>
      </c>
      <c r="J2923" s="2"/>
      <c r="K2923" s="519"/>
      <c r="L2923" s="520"/>
      <c r="M2923" s="5"/>
      <c r="N2923" s="211"/>
      <c r="O2923" s="212"/>
      <c r="P2923" s="199"/>
      <c r="Q2923" s="34">
        <f t="shared" si="8602"/>
        <v>0</v>
      </c>
      <c r="R2923" s="39">
        <f t="shared" si="8603"/>
        <v>0</v>
      </c>
      <c r="S2923" s="521">
        <f t="shared" ref="S2923" si="8616">IF(AND(S2922=I2922,S2922&gt;0.1),1,IF(S2922&gt;I2922,2,0))</f>
        <v>0</v>
      </c>
      <c r="T2923" s="191"/>
      <c r="U2923" s="204">
        <f t="shared" ref="U2923" si="8617">G2926</f>
        <v>0</v>
      </c>
      <c r="V2923" s="205">
        <f t="shared" ref="V2923" si="8618">Q2926</f>
        <v>0</v>
      </c>
      <c r="W2923" s="204">
        <f t="shared" ref="W2923" si="8619">Q2926</f>
        <v>0</v>
      </c>
      <c r="X2923" s="205">
        <f t="shared" ref="X2923" si="8620">G2926</f>
        <v>0</v>
      </c>
    </row>
    <row r="2924" spans="1:25" ht="16.5" thickBot="1" x14ac:dyDescent="0.3">
      <c r="A2924" s="529">
        <v>134</v>
      </c>
      <c r="B2924" s="530"/>
      <c r="C2924" s="26" t="s">
        <v>12</v>
      </c>
      <c r="D2924" s="31">
        <f t="shared" ref="D2924" si="8621">SUM(D2920:D2923)</f>
        <v>0</v>
      </c>
      <c r="E2924" s="31">
        <f t="shared" ref="E2924:H2924" si="8622">SUM(E2920:E2923)</f>
        <v>0</v>
      </c>
      <c r="F2924" s="31">
        <f t="shared" si="8622"/>
        <v>0</v>
      </c>
      <c r="G2924" s="31">
        <f t="shared" si="8622"/>
        <v>0</v>
      </c>
      <c r="H2924" s="30">
        <f t="shared" si="8622"/>
        <v>0</v>
      </c>
      <c r="I2924" s="522">
        <f t="shared" ref="I2924" si="8623">IF(AND(G2924=N2924,G2924&gt;1),1,IF(G2924&gt;N2924,2,0))</f>
        <v>0</v>
      </c>
      <c r="J2924" s="2"/>
      <c r="K2924" s="529">
        <v>134</v>
      </c>
      <c r="L2924" s="530"/>
      <c r="M2924" s="26" t="s">
        <v>12</v>
      </c>
      <c r="N2924" s="31">
        <f t="shared" ref="N2924" si="8624">SUM(N2920:N2923)</f>
        <v>0</v>
      </c>
      <c r="O2924" s="31">
        <f t="shared" ref="O2924:R2924" si="8625">SUM(O2920:O2923)</f>
        <v>0</v>
      </c>
      <c r="P2924" s="31">
        <f t="shared" si="8625"/>
        <v>0</v>
      </c>
      <c r="Q2924" s="40">
        <f t="shared" si="8625"/>
        <v>0</v>
      </c>
      <c r="R2924" s="30">
        <f t="shared" si="8625"/>
        <v>0</v>
      </c>
      <c r="S2924" s="522">
        <f t="shared" ref="S2924" si="8626">IF(AND(Q2924=X2924,Q2924&gt;1),1,IF(Q2924&gt;X2924,2,0))</f>
        <v>0</v>
      </c>
      <c r="T2924" s="191"/>
    </row>
    <row r="2925" spans="1:25" ht="15.75" thickBot="1" x14ac:dyDescent="0.3">
      <c r="A2925" s="7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191"/>
    </row>
    <row r="2926" spans="1:25" ht="21" thickBot="1" x14ac:dyDescent="0.3">
      <c r="A2926" s="17"/>
      <c r="B2926" s="18"/>
      <c r="C2926" s="19" t="s">
        <v>15</v>
      </c>
      <c r="D2926" s="20">
        <f t="shared" ref="D2926:H2926" si="8627">D2919+D2924</f>
        <v>0</v>
      </c>
      <c r="E2926" s="21">
        <f t="shared" si="8627"/>
        <v>0</v>
      </c>
      <c r="F2926" s="21">
        <f t="shared" si="8627"/>
        <v>0</v>
      </c>
      <c r="G2926" s="22">
        <f t="shared" si="8627"/>
        <v>0</v>
      </c>
      <c r="H2926" s="22">
        <f t="shared" si="8627"/>
        <v>0</v>
      </c>
      <c r="I2926" s="23">
        <f t="shared" ref="I2926" si="8628">I2918+I2923+J2926</f>
        <v>0</v>
      </c>
      <c r="J2926" s="206">
        <f t="shared" ref="J2926" si="8629">IF(AND(G2926=Q2926,G2926&gt;0.1),1,IF(G2926&gt;Q2926,2,0))</f>
        <v>0</v>
      </c>
      <c r="K2926" s="17"/>
      <c r="L2926" s="18"/>
      <c r="M2926" s="24" t="s">
        <v>15</v>
      </c>
      <c r="N2926" s="20">
        <f t="shared" ref="N2926:R2926" si="8630">N2919+N2924</f>
        <v>0</v>
      </c>
      <c r="O2926" s="21">
        <f t="shared" si="8630"/>
        <v>0</v>
      </c>
      <c r="P2926" s="21">
        <f t="shared" si="8630"/>
        <v>0</v>
      </c>
      <c r="Q2926" s="22">
        <f t="shared" si="8630"/>
        <v>0</v>
      </c>
      <c r="R2926" s="22">
        <f t="shared" si="8630"/>
        <v>0</v>
      </c>
      <c r="S2926" s="25">
        <f t="shared" ref="S2926" si="8631">S2918+S2923+T2926</f>
        <v>0</v>
      </c>
      <c r="T2926" s="206">
        <f t="shared" ref="T2926" si="8632">IF(AND(Q2926=G2926,Q2926&gt;0.1),1,IF(Q2926&gt;G2926,2,0))</f>
        <v>0</v>
      </c>
    </row>
    <row r="2927" spans="1:25" ht="15.75" thickBot="1" x14ac:dyDescent="0.3">
      <c r="A2927" s="7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191"/>
    </row>
    <row r="2928" spans="1:25" ht="21" thickBot="1" x14ac:dyDescent="0.3">
      <c r="A2928" s="109" t="s">
        <v>19</v>
      </c>
      <c r="B2928" s="9" t="s">
        <v>16</v>
      </c>
      <c r="C2928" s="515"/>
      <c r="D2928" s="515"/>
      <c r="E2928" s="515"/>
      <c r="F2928" s="10"/>
      <c r="G2928" s="516" t="s">
        <v>17</v>
      </c>
      <c r="H2928" s="516"/>
      <c r="I2928" s="23">
        <f t="shared" ref="I2928" si="8633">IF(AND(I2926=S2926,I2926&gt;0.1),1,IF(I2926&gt;S2926,2,0))</f>
        <v>0</v>
      </c>
      <c r="J2928" s="12"/>
      <c r="K2928" s="14" t="s">
        <v>19</v>
      </c>
      <c r="L2928" s="9" t="s">
        <v>20</v>
      </c>
      <c r="M2928" s="515"/>
      <c r="N2928" s="515"/>
      <c r="O2928" s="515"/>
      <c r="P2928" s="10"/>
      <c r="Q2928" s="516" t="s">
        <v>17</v>
      </c>
      <c r="R2928" s="516"/>
      <c r="S2928" s="23">
        <f t="shared" ref="S2928" si="8634">IF(AND(S2926=I2926,S2926&gt;0.1),1,IF(S2926&gt;I2926,2,0))</f>
        <v>0</v>
      </c>
      <c r="T2928" s="191"/>
    </row>
    <row r="2930" spans="1:25" ht="15.75" thickBot="1" x14ac:dyDescent="0.3"/>
    <row r="2931" spans="1:25" ht="23.25" x14ac:dyDescent="0.35">
      <c r="A2931" s="6"/>
      <c r="B2931" s="523" t="s">
        <v>183</v>
      </c>
      <c r="C2931" s="523"/>
      <c r="D2931" s="524" t="s">
        <v>0</v>
      </c>
      <c r="E2931" s="524"/>
      <c r="F2931" s="524"/>
      <c r="G2931" s="524"/>
      <c r="H2931" s="524"/>
      <c r="I2931" s="524"/>
      <c r="J2931" s="94" t="s">
        <v>184</v>
      </c>
      <c r="K2931" s="190" t="s">
        <v>1</v>
      </c>
      <c r="L2931" s="525" t="s">
        <v>21</v>
      </c>
      <c r="M2931" s="525"/>
      <c r="N2931" s="525"/>
      <c r="O2931" s="526" t="s">
        <v>2</v>
      </c>
      <c r="P2931" s="526"/>
      <c r="Q2931" s="527"/>
      <c r="R2931" s="528"/>
      <c r="S2931" s="528"/>
      <c r="T2931" s="191"/>
    </row>
    <row r="2932" spans="1:25" ht="24" thickBot="1" x14ac:dyDescent="0.3">
      <c r="A2932" s="7"/>
      <c r="B2932" s="16"/>
      <c r="C2932" s="16"/>
      <c r="D2932" s="15"/>
      <c r="E2932" s="15"/>
      <c r="F2932" s="15"/>
      <c r="G2932" s="15"/>
      <c r="H2932" s="15"/>
      <c r="I2932" s="15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191"/>
    </row>
    <row r="2933" spans="1:25" ht="18.75" thickBot="1" x14ac:dyDescent="0.3">
      <c r="A2933" s="1" t="s">
        <v>3</v>
      </c>
      <c r="B2933" s="535"/>
      <c r="C2933" s="535"/>
      <c r="D2933" s="535"/>
      <c r="E2933" s="535"/>
      <c r="F2933" s="535"/>
      <c r="G2933" s="535"/>
      <c r="H2933" s="535"/>
      <c r="I2933" s="536"/>
      <c r="J2933" s="537">
        <f t="shared" ref="J2933" si="8635">G2949-Q2949</f>
        <v>0</v>
      </c>
      <c r="K2933" s="11" t="s">
        <v>4</v>
      </c>
      <c r="L2933" s="535"/>
      <c r="M2933" s="535"/>
      <c r="N2933" s="535"/>
      <c r="O2933" s="535"/>
      <c r="P2933" s="535"/>
      <c r="Q2933" s="535"/>
      <c r="R2933" s="535"/>
      <c r="S2933" s="536"/>
      <c r="T2933" s="191"/>
    </row>
    <row r="2934" spans="1:25" ht="15.75" thickBot="1" x14ac:dyDescent="0.3">
      <c r="A2934" s="7"/>
      <c r="B2934" s="2"/>
      <c r="C2934" s="2"/>
      <c r="D2934" s="2"/>
      <c r="E2934" s="2"/>
      <c r="F2934" s="2"/>
      <c r="G2934" s="2"/>
      <c r="H2934" s="2"/>
      <c r="I2934" s="2"/>
      <c r="J2934" s="538"/>
      <c r="K2934" s="2"/>
      <c r="L2934" s="2"/>
      <c r="M2934" s="2"/>
      <c r="N2934" s="2"/>
      <c r="O2934" s="2"/>
      <c r="P2934" s="2"/>
      <c r="Q2934" s="2"/>
      <c r="R2934" s="2"/>
      <c r="S2934" s="2"/>
      <c r="T2934" s="191"/>
    </row>
    <row r="2935" spans="1:25" x14ac:dyDescent="0.25">
      <c r="A2935" s="540" t="s">
        <v>5</v>
      </c>
      <c r="B2935" s="541"/>
      <c r="C2935" s="542" t="s">
        <v>6</v>
      </c>
      <c r="D2935" s="544" t="s">
        <v>7</v>
      </c>
      <c r="E2935" s="545"/>
      <c r="F2935" s="545"/>
      <c r="G2935" s="546"/>
      <c r="H2935" s="544" t="s">
        <v>8</v>
      </c>
      <c r="I2935" s="546"/>
      <c r="J2935" s="538"/>
      <c r="K2935" s="540" t="s">
        <v>5</v>
      </c>
      <c r="L2935" s="541"/>
      <c r="M2935" s="542" t="s">
        <v>6</v>
      </c>
      <c r="N2935" s="544" t="s">
        <v>7</v>
      </c>
      <c r="O2935" s="545"/>
      <c r="P2935" s="545"/>
      <c r="Q2935" s="546"/>
      <c r="R2935" s="544" t="s">
        <v>8</v>
      </c>
      <c r="S2935" s="546"/>
      <c r="T2935" s="191"/>
    </row>
    <row r="2936" spans="1:25" ht="15.75" thickBot="1" x14ac:dyDescent="0.3">
      <c r="A2936" s="547"/>
      <c r="B2936" s="548"/>
      <c r="C2936" s="543"/>
      <c r="D2936" s="110" t="s">
        <v>9</v>
      </c>
      <c r="E2936" s="111" t="s">
        <v>10</v>
      </c>
      <c r="F2936" s="111" t="s">
        <v>11</v>
      </c>
      <c r="G2936" s="112" t="s">
        <v>12</v>
      </c>
      <c r="H2936" s="113" t="s">
        <v>13</v>
      </c>
      <c r="I2936" s="114" t="s">
        <v>14</v>
      </c>
      <c r="J2936" s="539"/>
      <c r="K2936" s="547"/>
      <c r="L2936" s="548"/>
      <c r="M2936" s="543"/>
      <c r="N2936" s="110" t="s">
        <v>9</v>
      </c>
      <c r="O2936" s="111" t="s">
        <v>10</v>
      </c>
      <c r="P2936" s="111" t="s">
        <v>11</v>
      </c>
      <c r="Q2936" s="112" t="s">
        <v>12</v>
      </c>
      <c r="R2936" s="113" t="s">
        <v>13</v>
      </c>
      <c r="S2936" s="114" t="s">
        <v>14</v>
      </c>
      <c r="T2936" s="191"/>
    </row>
    <row r="2937" spans="1:25" ht="15.75" thickBot="1" x14ac:dyDescent="0.3">
      <c r="A2937" s="7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191"/>
    </row>
    <row r="2938" spans="1:25" x14ac:dyDescent="0.25">
      <c r="A2938" s="531"/>
      <c r="B2938" s="532"/>
      <c r="C2938" s="3"/>
      <c r="D2938" s="193"/>
      <c r="E2938" s="194"/>
      <c r="F2938" s="194"/>
      <c r="G2938" s="32">
        <f t="shared" ref="G2938:G2941" si="8636">D2938+E2938</f>
        <v>0</v>
      </c>
      <c r="H2938" s="33">
        <f t="shared" ref="H2938:H2941" si="8637">IF(AND(G2938=Q2938,G2938&gt;1),0.5,IF(G2938&gt;Q2938,1,0))</f>
        <v>0</v>
      </c>
      <c r="I2938" s="8"/>
      <c r="J2938" s="2"/>
      <c r="K2938" s="531"/>
      <c r="L2938" s="532"/>
      <c r="M2938" s="3"/>
      <c r="N2938" s="193"/>
      <c r="O2938" s="194"/>
      <c r="P2938" s="194"/>
      <c r="Q2938" s="32">
        <f t="shared" ref="Q2938" si="8638">SUM(N2938:O2938)</f>
        <v>0</v>
      </c>
      <c r="R2938" s="33">
        <f t="shared" ref="R2938:R2941" si="8639">IF(AND(Q2938=G2938,Q2938&gt;1),0.5,IF(Q2938&gt;G2938,1,0))</f>
        <v>0</v>
      </c>
      <c r="S2938" s="8"/>
      <c r="U2938" s="195" t="s">
        <v>124</v>
      </c>
      <c r="V2938" s="195">
        <f t="shared" ref="V2938" si="8640">G2938</f>
        <v>0</v>
      </c>
      <c r="W2938" s="195">
        <f t="shared" ref="W2938" si="8641">G2939</f>
        <v>0</v>
      </c>
      <c r="X2938" s="195">
        <f t="shared" ref="X2938" si="8642">G2940</f>
        <v>0</v>
      </c>
      <c r="Y2938" s="195">
        <f t="shared" ref="Y2938" si="8643">G2941</f>
        <v>0</v>
      </c>
    </row>
    <row r="2939" spans="1:25" x14ac:dyDescent="0.25">
      <c r="A2939" s="533"/>
      <c r="B2939" s="534"/>
      <c r="C2939" s="4"/>
      <c r="D2939" s="196"/>
      <c r="E2939" s="197"/>
      <c r="F2939" s="197"/>
      <c r="G2939" s="34">
        <f t="shared" si="8636"/>
        <v>0</v>
      </c>
      <c r="H2939" s="35">
        <f t="shared" si="8637"/>
        <v>0</v>
      </c>
      <c r="I2939" s="8"/>
      <c r="J2939" s="2"/>
      <c r="K2939" s="533"/>
      <c r="L2939" s="534"/>
      <c r="M2939" s="4"/>
      <c r="N2939" s="196"/>
      <c r="O2939" s="197"/>
      <c r="P2939" s="197"/>
      <c r="Q2939" s="34">
        <f t="shared" ref="Q2939:Q2941" si="8644">SUM(N2939:O2939)</f>
        <v>0</v>
      </c>
      <c r="R2939" s="35">
        <f t="shared" si="8639"/>
        <v>0</v>
      </c>
      <c r="S2939" s="8"/>
      <c r="U2939" s="195" t="s">
        <v>125</v>
      </c>
      <c r="V2939" s="195">
        <f t="shared" ref="V2939" si="8645">G2943</f>
        <v>0</v>
      </c>
      <c r="W2939" s="195">
        <f t="shared" ref="W2939" si="8646">G2944</f>
        <v>0</v>
      </c>
      <c r="X2939" s="195">
        <f t="shared" ref="X2939" si="8647">G2945</f>
        <v>0</v>
      </c>
      <c r="Y2939" s="195">
        <f t="shared" ref="Y2939" si="8648">G2946</f>
        <v>0</v>
      </c>
    </row>
    <row r="2940" spans="1:25" ht="15.75" thickBot="1" x14ac:dyDescent="0.3">
      <c r="A2940" s="517"/>
      <c r="B2940" s="518"/>
      <c r="C2940" s="4"/>
      <c r="D2940" s="196"/>
      <c r="E2940" s="197"/>
      <c r="F2940" s="197"/>
      <c r="G2940" s="34">
        <f t="shared" si="8636"/>
        <v>0</v>
      </c>
      <c r="H2940" s="35">
        <f t="shared" si="8637"/>
        <v>0</v>
      </c>
      <c r="I2940" s="13">
        <f t="shared" ref="I2940" si="8649">H2942*1000+G2942</f>
        <v>0</v>
      </c>
      <c r="J2940" s="2"/>
      <c r="K2940" s="517"/>
      <c r="L2940" s="518"/>
      <c r="M2940" s="4"/>
      <c r="N2940" s="196"/>
      <c r="O2940" s="197"/>
      <c r="P2940" s="197"/>
      <c r="Q2940" s="34">
        <f t="shared" si="8644"/>
        <v>0</v>
      </c>
      <c r="R2940" s="35">
        <f t="shared" si="8639"/>
        <v>0</v>
      </c>
      <c r="S2940" s="13">
        <f t="shared" ref="S2940" si="8650">R2942*1000+Q2942</f>
        <v>0</v>
      </c>
      <c r="T2940" s="191"/>
      <c r="U2940" s="195" t="s">
        <v>126</v>
      </c>
      <c r="V2940" s="195">
        <f t="shared" ref="V2940" si="8651">Q2938</f>
        <v>0</v>
      </c>
      <c r="W2940" s="195">
        <f t="shared" ref="W2940" si="8652">Q2939</f>
        <v>0</v>
      </c>
      <c r="X2940" s="195">
        <f t="shared" ref="X2940" si="8653">Q2940</f>
        <v>0</v>
      </c>
      <c r="Y2940" s="195">
        <f t="shared" ref="Y2940" si="8654">Q2941</f>
        <v>0</v>
      </c>
    </row>
    <row r="2941" spans="1:25" x14ac:dyDescent="0.25">
      <c r="A2941" s="519"/>
      <c r="B2941" s="520"/>
      <c r="C2941" s="5"/>
      <c r="D2941" s="198"/>
      <c r="E2941" s="199"/>
      <c r="F2941" s="199"/>
      <c r="G2941" s="36">
        <f t="shared" si="8636"/>
        <v>0</v>
      </c>
      <c r="H2941" s="35">
        <f t="shared" si="8637"/>
        <v>0</v>
      </c>
      <c r="I2941" s="521">
        <f t="shared" ref="I2941" si="8655">IF(AND(I2940=S2940,I2940&gt;0.1),1,IF(I2940&gt;S2940,2,0))</f>
        <v>0</v>
      </c>
      <c r="J2941" s="2"/>
      <c r="K2941" s="519"/>
      <c r="L2941" s="520"/>
      <c r="M2941" s="5"/>
      <c r="N2941" s="198"/>
      <c r="O2941" s="199"/>
      <c r="P2941" s="199"/>
      <c r="Q2941" s="34">
        <f t="shared" si="8644"/>
        <v>0</v>
      </c>
      <c r="R2941" s="39">
        <f t="shared" si="8639"/>
        <v>0</v>
      </c>
      <c r="S2941" s="521">
        <f t="shared" ref="S2941" si="8656">IF(AND(S2940=I2940,S2940&gt;0.1),1,IF(S2940&gt;I2940,2,0))</f>
        <v>0</v>
      </c>
      <c r="T2941" s="191"/>
      <c r="U2941" s="195" t="s">
        <v>127</v>
      </c>
      <c r="V2941" s="195">
        <f t="shared" ref="V2941" si="8657">Q2943</f>
        <v>0</v>
      </c>
      <c r="W2941" s="195">
        <f t="shared" ref="W2941" si="8658">Q2944</f>
        <v>0</v>
      </c>
      <c r="X2941" s="195">
        <f t="shared" ref="X2941" si="8659">Q2945</f>
        <v>0</v>
      </c>
      <c r="Y2941" s="195">
        <f t="shared" ref="Y2941" si="8660">Q2946</f>
        <v>0</v>
      </c>
    </row>
    <row r="2942" spans="1:25" ht="16.5" thickBot="1" x14ac:dyDescent="0.3">
      <c r="A2942" s="529">
        <v>133</v>
      </c>
      <c r="B2942" s="530"/>
      <c r="C2942" s="26" t="s">
        <v>12</v>
      </c>
      <c r="D2942" s="27">
        <f t="shared" ref="D2942" si="8661">D2938+D2939+D2940+D2941</f>
        <v>0</v>
      </c>
      <c r="E2942" s="28">
        <f t="shared" ref="E2942:H2942" si="8662">SUM(E2938:E2941)</f>
        <v>0</v>
      </c>
      <c r="F2942" s="28">
        <f t="shared" si="8662"/>
        <v>0</v>
      </c>
      <c r="G2942" s="29">
        <f t="shared" si="8662"/>
        <v>0</v>
      </c>
      <c r="H2942" s="30">
        <f t="shared" si="8662"/>
        <v>0</v>
      </c>
      <c r="I2942" s="522">
        <f t="shared" ref="I2942" si="8663">IF(AND(G2942=N2942,G2942&gt;1),1,IF(G2942&gt;N2942,2,0))</f>
        <v>0</v>
      </c>
      <c r="J2942" s="2"/>
      <c r="K2942" s="529">
        <v>133</v>
      </c>
      <c r="L2942" s="530"/>
      <c r="M2942" s="26" t="s">
        <v>12</v>
      </c>
      <c r="N2942" s="31">
        <f t="shared" ref="N2942" si="8664">SUM(N2938:N2941)</f>
        <v>0</v>
      </c>
      <c r="O2942" s="31">
        <f t="shared" ref="O2942:R2942" si="8665">SUM(O2938:O2941)</f>
        <v>0</v>
      </c>
      <c r="P2942" s="31">
        <f t="shared" si="8665"/>
        <v>0</v>
      </c>
      <c r="Q2942" s="31">
        <f t="shared" si="8665"/>
        <v>0</v>
      </c>
      <c r="R2942" s="30">
        <f t="shared" si="8665"/>
        <v>0</v>
      </c>
      <c r="S2942" s="522">
        <f t="shared" ref="S2942" si="8666">IF(AND(Q2942=J2942,Q2942&gt;1),1,IF(Q2942&gt;J2942,2,0))</f>
        <v>0</v>
      </c>
      <c r="T2942" s="191"/>
    </row>
    <row r="2943" spans="1:25" x14ac:dyDescent="0.25">
      <c r="A2943" s="531"/>
      <c r="B2943" s="532"/>
      <c r="C2943" s="3"/>
      <c r="D2943" s="193"/>
      <c r="E2943" s="194"/>
      <c r="F2943" s="194"/>
      <c r="G2943" s="37">
        <f t="shared" ref="G2943" si="8667">SUM(D2943:E2943)</f>
        <v>0</v>
      </c>
      <c r="H2943" s="33">
        <f t="shared" ref="H2943:H2946" si="8668">IF(AND(G2943=Q2943,G2943&gt;1),0.5,IF(G2943&gt;Q2943,1,0))</f>
        <v>0</v>
      </c>
      <c r="I2943" s="8"/>
      <c r="J2943" s="2"/>
      <c r="K2943" s="531"/>
      <c r="L2943" s="532"/>
      <c r="M2943" s="3"/>
      <c r="N2943" s="193"/>
      <c r="O2943" s="194"/>
      <c r="P2943" s="194"/>
      <c r="Q2943" s="32">
        <f t="shared" ref="Q2943:Q2946" si="8669">N2943+O2943</f>
        <v>0</v>
      </c>
      <c r="R2943" s="33">
        <f t="shared" ref="R2943:R2946" si="8670">IF(AND(Q2943=G2943,Q2943&gt;1),0.5,IF(Q2943&gt;G2943,1,0))</f>
        <v>0</v>
      </c>
      <c r="S2943" s="8"/>
      <c r="T2943" s="191"/>
      <c r="U2943" s="200" t="s">
        <v>92</v>
      </c>
      <c r="V2943" s="201" t="s">
        <v>93</v>
      </c>
      <c r="W2943" s="200" t="s">
        <v>93</v>
      </c>
      <c r="X2943" s="201" t="s">
        <v>92</v>
      </c>
    </row>
    <row r="2944" spans="1:25" x14ac:dyDescent="0.25">
      <c r="A2944" s="533"/>
      <c r="B2944" s="534"/>
      <c r="C2944" s="4"/>
      <c r="D2944" s="196"/>
      <c r="E2944" s="197"/>
      <c r="F2944" s="197"/>
      <c r="G2944" s="34">
        <f t="shared" ref="G2944:G2946" si="8671">SUM(D2944:E2944)</f>
        <v>0</v>
      </c>
      <c r="H2944" s="35">
        <f t="shared" si="8668"/>
        <v>0</v>
      </c>
      <c r="I2944" s="8"/>
      <c r="J2944" s="2"/>
      <c r="K2944" s="533"/>
      <c r="L2944" s="534"/>
      <c r="M2944" s="4"/>
      <c r="N2944" s="196"/>
      <c r="O2944" s="197"/>
      <c r="P2944" s="197"/>
      <c r="Q2944" s="34">
        <f t="shared" si="8669"/>
        <v>0</v>
      </c>
      <c r="R2944" s="35">
        <f t="shared" si="8670"/>
        <v>0</v>
      </c>
      <c r="S2944" s="8"/>
      <c r="T2944" s="191"/>
      <c r="U2944" s="202">
        <f t="shared" ref="U2944" si="8672">I2949</f>
        <v>0</v>
      </c>
      <c r="V2944" s="203">
        <f t="shared" ref="V2944" si="8673">S2949</f>
        <v>0</v>
      </c>
      <c r="W2944" s="202">
        <f t="shared" ref="W2944" si="8674">S2949</f>
        <v>0</v>
      </c>
      <c r="X2944" s="203">
        <f t="shared" ref="X2944" si="8675">I2949</f>
        <v>0</v>
      </c>
    </row>
    <row r="2945" spans="1:24" ht="15.75" thickBot="1" x14ac:dyDescent="0.3">
      <c r="A2945" s="517"/>
      <c r="B2945" s="518"/>
      <c r="C2945" s="4"/>
      <c r="D2945" s="196"/>
      <c r="E2945" s="197"/>
      <c r="F2945" s="197"/>
      <c r="G2945" s="34">
        <f t="shared" si="8671"/>
        <v>0</v>
      </c>
      <c r="H2945" s="35">
        <f t="shared" si="8668"/>
        <v>0</v>
      </c>
      <c r="I2945" s="13">
        <f t="shared" ref="I2945" si="8676">H2947*1000+G2947</f>
        <v>0</v>
      </c>
      <c r="J2945" s="2"/>
      <c r="K2945" s="517"/>
      <c r="L2945" s="518"/>
      <c r="M2945" s="4"/>
      <c r="N2945" s="196"/>
      <c r="O2945" s="197"/>
      <c r="P2945" s="197"/>
      <c r="Q2945" s="34">
        <f t="shared" si="8669"/>
        <v>0</v>
      </c>
      <c r="R2945" s="35">
        <f t="shared" si="8670"/>
        <v>0</v>
      </c>
      <c r="S2945" s="13">
        <f t="shared" ref="S2945" si="8677">R2947*1000+Q2947</f>
        <v>0</v>
      </c>
      <c r="T2945" s="191"/>
      <c r="U2945" s="202">
        <f t="shared" ref="U2945" si="8678">H2949</f>
        <v>0</v>
      </c>
      <c r="V2945" s="203">
        <f t="shared" ref="V2945" si="8679">R2949</f>
        <v>0</v>
      </c>
      <c r="W2945" s="202">
        <f t="shared" ref="W2945" si="8680">R2949</f>
        <v>0</v>
      </c>
      <c r="X2945" s="203">
        <f t="shared" ref="X2945" si="8681">H2949</f>
        <v>0</v>
      </c>
    </row>
    <row r="2946" spans="1:24" x14ac:dyDescent="0.25">
      <c r="A2946" s="519"/>
      <c r="B2946" s="520"/>
      <c r="C2946" s="5"/>
      <c r="D2946" s="198"/>
      <c r="E2946" s="199"/>
      <c r="F2946" s="199"/>
      <c r="G2946" s="38">
        <f t="shared" si="8671"/>
        <v>0</v>
      </c>
      <c r="H2946" s="35">
        <f t="shared" si="8668"/>
        <v>0</v>
      </c>
      <c r="I2946" s="521">
        <f t="shared" ref="I2946" si="8682">IF(AND(I2945=S2945,I2945&gt;0.1),1,IF(I2945&gt;S2945,2,0))</f>
        <v>0</v>
      </c>
      <c r="J2946" s="2"/>
      <c r="K2946" s="519"/>
      <c r="L2946" s="520"/>
      <c r="M2946" s="5"/>
      <c r="N2946" s="198"/>
      <c r="O2946" s="199"/>
      <c r="P2946" s="199"/>
      <c r="Q2946" s="34">
        <f t="shared" si="8669"/>
        <v>0</v>
      </c>
      <c r="R2946" s="39">
        <f t="shared" si="8670"/>
        <v>0</v>
      </c>
      <c r="S2946" s="521">
        <f t="shared" ref="S2946" si="8683">IF(AND(S2945=I2945,S2945&gt;0.1),1,IF(S2945&gt;I2945,2,0))</f>
        <v>0</v>
      </c>
      <c r="T2946" s="191"/>
      <c r="U2946" s="204">
        <f t="shared" ref="U2946" si="8684">G2949</f>
        <v>0</v>
      </c>
      <c r="V2946" s="205">
        <f t="shared" ref="V2946" si="8685">Q2949</f>
        <v>0</v>
      </c>
      <c r="W2946" s="204">
        <f t="shared" ref="W2946" si="8686">Q2949</f>
        <v>0</v>
      </c>
      <c r="X2946" s="205">
        <f t="shared" ref="X2946" si="8687">G2949</f>
        <v>0</v>
      </c>
    </row>
    <row r="2947" spans="1:24" ht="16.5" thickBot="1" x14ac:dyDescent="0.3">
      <c r="A2947" s="529">
        <v>134</v>
      </c>
      <c r="B2947" s="530"/>
      <c r="C2947" s="26" t="s">
        <v>12</v>
      </c>
      <c r="D2947" s="31">
        <f t="shared" ref="D2947" si="8688">SUM(D2943:D2946)</f>
        <v>0</v>
      </c>
      <c r="E2947" s="31">
        <f t="shared" ref="E2947:H2947" si="8689">SUM(E2943:E2946)</f>
        <v>0</v>
      </c>
      <c r="F2947" s="31">
        <f t="shared" si="8689"/>
        <v>0</v>
      </c>
      <c r="G2947" s="31">
        <f t="shared" si="8689"/>
        <v>0</v>
      </c>
      <c r="H2947" s="30">
        <f t="shared" si="8689"/>
        <v>0</v>
      </c>
      <c r="I2947" s="522">
        <f t="shared" ref="I2947" si="8690">IF(AND(G2947=N2947,G2947&gt;1),1,IF(G2947&gt;N2947,2,0))</f>
        <v>0</v>
      </c>
      <c r="J2947" s="2"/>
      <c r="K2947" s="529">
        <v>134</v>
      </c>
      <c r="L2947" s="530"/>
      <c r="M2947" s="26" t="s">
        <v>12</v>
      </c>
      <c r="N2947" s="31">
        <f t="shared" ref="N2947" si="8691">SUM(N2943:N2946)</f>
        <v>0</v>
      </c>
      <c r="O2947" s="31">
        <f t="shared" ref="O2947:R2947" si="8692">SUM(O2943:O2946)</f>
        <v>0</v>
      </c>
      <c r="P2947" s="31">
        <f t="shared" si="8692"/>
        <v>0</v>
      </c>
      <c r="Q2947" s="40">
        <f t="shared" si="8692"/>
        <v>0</v>
      </c>
      <c r="R2947" s="30">
        <f t="shared" si="8692"/>
        <v>0</v>
      </c>
      <c r="S2947" s="522">
        <f t="shared" ref="S2947" si="8693">IF(AND(Q2947=X2947,Q2947&gt;1),1,IF(Q2947&gt;X2947,2,0))</f>
        <v>0</v>
      </c>
      <c r="T2947" s="191"/>
    </row>
    <row r="2948" spans="1:24" ht="15.75" thickBot="1" x14ac:dyDescent="0.3">
      <c r="A2948" s="7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191"/>
    </row>
    <row r="2949" spans="1:24" ht="21" thickBot="1" x14ac:dyDescent="0.3">
      <c r="A2949" s="17"/>
      <c r="B2949" s="18"/>
      <c r="C2949" s="19" t="s">
        <v>15</v>
      </c>
      <c r="D2949" s="20">
        <f t="shared" ref="D2949:H2949" si="8694">D2942+D2947</f>
        <v>0</v>
      </c>
      <c r="E2949" s="21">
        <f t="shared" si="8694"/>
        <v>0</v>
      </c>
      <c r="F2949" s="21">
        <f t="shared" si="8694"/>
        <v>0</v>
      </c>
      <c r="G2949" s="22">
        <f t="shared" si="8694"/>
        <v>0</v>
      </c>
      <c r="H2949" s="22">
        <f t="shared" si="8694"/>
        <v>0</v>
      </c>
      <c r="I2949" s="23">
        <f t="shared" ref="I2949" si="8695">I2941+I2946+J2949</f>
        <v>0</v>
      </c>
      <c r="J2949" s="206">
        <f t="shared" ref="J2949" si="8696">IF(AND(G2949=Q2949,G2949&gt;0.1),1,IF(G2949&gt;Q2949,2,0))</f>
        <v>0</v>
      </c>
      <c r="K2949" s="17"/>
      <c r="L2949" s="18"/>
      <c r="M2949" s="24" t="s">
        <v>15</v>
      </c>
      <c r="N2949" s="20">
        <f t="shared" ref="N2949:R2949" si="8697">N2942+N2947</f>
        <v>0</v>
      </c>
      <c r="O2949" s="21">
        <f t="shared" si="8697"/>
        <v>0</v>
      </c>
      <c r="P2949" s="21">
        <f t="shared" si="8697"/>
        <v>0</v>
      </c>
      <c r="Q2949" s="22">
        <f t="shared" si="8697"/>
        <v>0</v>
      </c>
      <c r="R2949" s="22">
        <f t="shared" si="8697"/>
        <v>0</v>
      </c>
      <c r="S2949" s="25">
        <f t="shared" ref="S2949" si="8698">S2941+S2946+T2949</f>
        <v>0</v>
      </c>
      <c r="T2949" s="206">
        <f t="shared" ref="T2949" si="8699">IF(AND(Q2949=G2949,Q2949&gt;0.1),1,IF(Q2949&gt;G2949,2,0))</f>
        <v>0</v>
      </c>
    </row>
    <row r="2950" spans="1:24" ht="15.75" thickBot="1" x14ac:dyDescent="0.3">
      <c r="A2950" s="7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191"/>
    </row>
    <row r="2951" spans="1:24" ht="21" thickBot="1" x14ac:dyDescent="0.3">
      <c r="A2951" s="109" t="s">
        <v>19</v>
      </c>
      <c r="B2951" s="9" t="s">
        <v>16</v>
      </c>
      <c r="C2951" s="515"/>
      <c r="D2951" s="515"/>
      <c r="E2951" s="515"/>
      <c r="F2951" s="10"/>
      <c r="G2951" s="516" t="s">
        <v>17</v>
      </c>
      <c r="H2951" s="516"/>
      <c r="I2951" s="23">
        <f t="shared" ref="I2951" si="8700">IF(AND(I2949=S2949,I2949&gt;0.1),1,IF(I2949&gt;S2949,2,0))</f>
        <v>0</v>
      </c>
      <c r="J2951" s="12"/>
      <c r="K2951" s="14" t="s">
        <v>19</v>
      </c>
      <c r="L2951" s="9" t="s">
        <v>20</v>
      </c>
      <c r="M2951" s="515"/>
      <c r="N2951" s="515"/>
      <c r="O2951" s="515"/>
      <c r="P2951" s="10"/>
      <c r="Q2951" s="516" t="s">
        <v>17</v>
      </c>
      <c r="R2951" s="516"/>
      <c r="S2951" s="23">
        <f t="shared" ref="S2951" si="8701">IF(AND(S2949=I2949,S2949&gt;0.1),1,IF(S2949&gt;I2949,2,0))</f>
        <v>0</v>
      </c>
      <c r="T2951" s="191"/>
    </row>
  </sheetData>
  <sheetProtection selectLockedCells="1"/>
  <mergeCells count="5092">
    <mergeCell ref="B46:C46"/>
    <mergeCell ref="D46:I46"/>
    <mergeCell ref="L46:N46"/>
    <mergeCell ref="A53:B54"/>
    <mergeCell ref="K53:L54"/>
    <mergeCell ref="A55:B56"/>
    <mergeCell ref="K55:L56"/>
    <mergeCell ref="I56:I57"/>
    <mergeCell ref="B48:I48"/>
    <mergeCell ref="J48:J51"/>
    <mergeCell ref="L48:S48"/>
    <mergeCell ref="A50:B50"/>
    <mergeCell ref="C50:C51"/>
    <mergeCell ref="D50:G50"/>
    <mergeCell ref="H50:I50"/>
    <mergeCell ref="S39:S40"/>
    <mergeCell ref="A40:B40"/>
    <mergeCell ref="K40:L40"/>
    <mergeCell ref="O46:P46"/>
    <mergeCell ref="Q46:S46"/>
    <mergeCell ref="K50:L50"/>
    <mergeCell ref="M50:M51"/>
    <mergeCell ref="N50:Q50"/>
    <mergeCell ref="R50:S50"/>
    <mergeCell ref="A51:B51"/>
    <mergeCell ref="K51:L51"/>
    <mergeCell ref="S34:S35"/>
    <mergeCell ref="A35:B35"/>
    <mergeCell ref="K35:L35"/>
    <mergeCell ref="A36:B37"/>
    <mergeCell ref="K36:L37"/>
    <mergeCell ref="C44:E44"/>
    <mergeCell ref="G44:H44"/>
    <mergeCell ref="M44:O44"/>
    <mergeCell ref="Q44:R44"/>
    <mergeCell ref="A38:B39"/>
    <mergeCell ref="K38:L39"/>
    <mergeCell ref="I39:I40"/>
    <mergeCell ref="K15:L16"/>
    <mergeCell ref="I16:I17"/>
    <mergeCell ref="C21:E21"/>
    <mergeCell ref="G21:H21"/>
    <mergeCell ref="M21:O21"/>
    <mergeCell ref="Q21:R21"/>
    <mergeCell ref="A31:B32"/>
    <mergeCell ref="K31:L32"/>
    <mergeCell ref="A33:B34"/>
    <mergeCell ref="K33:L34"/>
    <mergeCell ref="I34:I35"/>
    <mergeCell ref="S16:S17"/>
    <mergeCell ref="S11:S12"/>
    <mergeCell ref="B24:C24"/>
    <mergeCell ref="D24:I24"/>
    <mergeCell ref="L24:N24"/>
    <mergeCell ref="O24:P24"/>
    <mergeCell ref="Q24:S24"/>
    <mergeCell ref="B26:I26"/>
    <mergeCell ref="J26:J29"/>
    <mergeCell ref="L26:S26"/>
    <mergeCell ref="A28:B28"/>
    <mergeCell ref="C28:C29"/>
    <mergeCell ref="D28:G28"/>
    <mergeCell ref="H28:I28"/>
    <mergeCell ref="K28:L28"/>
    <mergeCell ref="M28:M29"/>
    <mergeCell ref="N28:Q28"/>
    <mergeCell ref="R28:S28"/>
    <mergeCell ref="A29:B29"/>
    <mergeCell ref="K29:L29"/>
    <mergeCell ref="A17:B17"/>
    <mergeCell ref="K17:L17"/>
    <mergeCell ref="A10:B11"/>
    <mergeCell ref="K10:L11"/>
    <mergeCell ref="I11:I12"/>
    <mergeCell ref="A12:B12"/>
    <mergeCell ref="K12:L12"/>
    <mergeCell ref="A13:B14"/>
    <mergeCell ref="K13:L14"/>
    <mergeCell ref="A15:B16"/>
    <mergeCell ref="D1:I1"/>
    <mergeCell ref="L1:N1"/>
    <mergeCell ref="O1:P1"/>
    <mergeCell ref="Q1:S1"/>
    <mergeCell ref="B1:C1"/>
    <mergeCell ref="A6:B6"/>
    <mergeCell ref="K6:L6"/>
    <mergeCell ref="A8:B9"/>
    <mergeCell ref="K8:L9"/>
    <mergeCell ref="A5:B5"/>
    <mergeCell ref="C5:C6"/>
    <mergeCell ref="D5:G5"/>
    <mergeCell ref="H5:I5"/>
    <mergeCell ref="K5:L5"/>
    <mergeCell ref="J3:J6"/>
    <mergeCell ref="B3:I3"/>
    <mergeCell ref="L3:S3"/>
    <mergeCell ref="N5:Q5"/>
    <mergeCell ref="R5:S5"/>
    <mergeCell ref="M5:M6"/>
    <mergeCell ref="C66:E66"/>
    <mergeCell ref="G66:H66"/>
    <mergeCell ref="M66:O66"/>
    <mergeCell ref="Q66:R66"/>
    <mergeCell ref="B69:C69"/>
    <mergeCell ref="D69:I69"/>
    <mergeCell ref="L69:N69"/>
    <mergeCell ref="O69:P69"/>
    <mergeCell ref="Q69:S69"/>
    <mergeCell ref="A60:B61"/>
    <mergeCell ref="K60:L61"/>
    <mergeCell ref="I61:I62"/>
    <mergeCell ref="S61:S62"/>
    <mergeCell ref="A62:B62"/>
    <mergeCell ref="K62:L62"/>
    <mergeCell ref="S56:S57"/>
    <mergeCell ref="A57:B57"/>
    <mergeCell ref="K57:L57"/>
    <mergeCell ref="A58:B59"/>
    <mergeCell ref="K58:L59"/>
    <mergeCell ref="A76:B77"/>
    <mergeCell ref="K76:L77"/>
    <mergeCell ref="A78:B79"/>
    <mergeCell ref="K78:L79"/>
    <mergeCell ref="I79:I80"/>
    <mergeCell ref="B71:I71"/>
    <mergeCell ref="J71:J74"/>
    <mergeCell ref="L71:S71"/>
    <mergeCell ref="A73:B73"/>
    <mergeCell ref="C73:C74"/>
    <mergeCell ref="D73:G73"/>
    <mergeCell ref="H73:I73"/>
    <mergeCell ref="K73:L73"/>
    <mergeCell ref="M73:M74"/>
    <mergeCell ref="N73:Q73"/>
    <mergeCell ref="R73:S73"/>
    <mergeCell ref="A74:B74"/>
    <mergeCell ref="K74:L74"/>
    <mergeCell ref="C89:E89"/>
    <mergeCell ref="G89:H89"/>
    <mergeCell ref="M89:O89"/>
    <mergeCell ref="Q89:R89"/>
    <mergeCell ref="B91:C91"/>
    <mergeCell ref="D91:I91"/>
    <mergeCell ref="L91:N91"/>
    <mergeCell ref="O91:P91"/>
    <mergeCell ref="Q91:S91"/>
    <mergeCell ref="A83:B84"/>
    <mergeCell ref="K83:L84"/>
    <mergeCell ref="I84:I85"/>
    <mergeCell ref="S84:S85"/>
    <mergeCell ref="A85:B85"/>
    <mergeCell ref="K85:L85"/>
    <mergeCell ref="S79:S80"/>
    <mergeCell ref="A80:B80"/>
    <mergeCell ref="K80:L80"/>
    <mergeCell ref="A81:B82"/>
    <mergeCell ref="K81:L82"/>
    <mergeCell ref="A98:B99"/>
    <mergeCell ref="K98:L99"/>
    <mergeCell ref="A100:B101"/>
    <mergeCell ref="K100:L101"/>
    <mergeCell ref="I101:I102"/>
    <mergeCell ref="B93:I93"/>
    <mergeCell ref="J93:J96"/>
    <mergeCell ref="L93:S93"/>
    <mergeCell ref="A95:B95"/>
    <mergeCell ref="C95:C96"/>
    <mergeCell ref="D95:G95"/>
    <mergeCell ref="H95:I95"/>
    <mergeCell ref="K95:L95"/>
    <mergeCell ref="M95:M96"/>
    <mergeCell ref="N95:Q95"/>
    <mergeCell ref="R95:S95"/>
    <mergeCell ref="A96:B96"/>
    <mergeCell ref="K96:L96"/>
    <mergeCell ref="C111:E111"/>
    <mergeCell ref="G111:H111"/>
    <mergeCell ref="M111:O111"/>
    <mergeCell ref="Q111:R111"/>
    <mergeCell ref="B114:C114"/>
    <mergeCell ref="D114:I114"/>
    <mergeCell ref="L114:N114"/>
    <mergeCell ref="O114:P114"/>
    <mergeCell ref="Q114:S114"/>
    <mergeCell ref="A105:B106"/>
    <mergeCell ref="K105:L106"/>
    <mergeCell ref="I106:I107"/>
    <mergeCell ref="S106:S107"/>
    <mergeCell ref="A107:B107"/>
    <mergeCell ref="K107:L107"/>
    <mergeCell ref="S101:S102"/>
    <mergeCell ref="A102:B102"/>
    <mergeCell ref="K102:L102"/>
    <mergeCell ref="A103:B104"/>
    <mergeCell ref="K103:L104"/>
    <mergeCell ref="A121:B122"/>
    <mergeCell ref="K121:L122"/>
    <mergeCell ref="A123:B124"/>
    <mergeCell ref="K123:L124"/>
    <mergeCell ref="I124:I125"/>
    <mergeCell ref="B116:I116"/>
    <mergeCell ref="J116:J119"/>
    <mergeCell ref="L116:S116"/>
    <mergeCell ref="A118:B118"/>
    <mergeCell ref="C118:C119"/>
    <mergeCell ref="D118:G118"/>
    <mergeCell ref="H118:I118"/>
    <mergeCell ref="K118:L118"/>
    <mergeCell ref="M118:M119"/>
    <mergeCell ref="N118:Q118"/>
    <mergeCell ref="R118:S118"/>
    <mergeCell ref="A119:B119"/>
    <mergeCell ref="K119:L119"/>
    <mergeCell ref="C134:E134"/>
    <mergeCell ref="G134:H134"/>
    <mergeCell ref="M134:O134"/>
    <mergeCell ref="Q134:R134"/>
    <mergeCell ref="B136:C136"/>
    <mergeCell ref="D136:I136"/>
    <mergeCell ref="L136:N136"/>
    <mergeCell ref="O136:P136"/>
    <mergeCell ref="Q136:S136"/>
    <mergeCell ref="A128:B129"/>
    <mergeCell ref="K128:L129"/>
    <mergeCell ref="I129:I130"/>
    <mergeCell ref="S129:S130"/>
    <mergeCell ref="A130:B130"/>
    <mergeCell ref="K130:L130"/>
    <mergeCell ref="S124:S125"/>
    <mergeCell ref="A125:B125"/>
    <mergeCell ref="K125:L125"/>
    <mergeCell ref="A126:B127"/>
    <mergeCell ref="K126:L127"/>
    <mergeCell ref="A143:B144"/>
    <mergeCell ref="K143:L144"/>
    <mergeCell ref="A145:B146"/>
    <mergeCell ref="K145:L146"/>
    <mergeCell ref="I146:I147"/>
    <mergeCell ref="B138:I138"/>
    <mergeCell ref="J138:J141"/>
    <mergeCell ref="L138:S138"/>
    <mergeCell ref="A140:B140"/>
    <mergeCell ref="C140:C141"/>
    <mergeCell ref="D140:G140"/>
    <mergeCell ref="H140:I140"/>
    <mergeCell ref="K140:L140"/>
    <mergeCell ref="M140:M141"/>
    <mergeCell ref="N140:Q140"/>
    <mergeCell ref="R140:S140"/>
    <mergeCell ref="A141:B141"/>
    <mergeCell ref="K141:L141"/>
    <mergeCell ref="C156:E156"/>
    <mergeCell ref="G156:H156"/>
    <mergeCell ref="M156:O156"/>
    <mergeCell ref="Q156:R156"/>
    <mergeCell ref="B159:C159"/>
    <mergeCell ref="D159:I159"/>
    <mergeCell ref="L159:N159"/>
    <mergeCell ref="O159:P159"/>
    <mergeCell ref="Q159:S159"/>
    <mergeCell ref="A150:B151"/>
    <mergeCell ref="K150:L151"/>
    <mergeCell ref="I151:I152"/>
    <mergeCell ref="S151:S152"/>
    <mergeCell ref="A152:B152"/>
    <mergeCell ref="K152:L152"/>
    <mergeCell ref="S146:S147"/>
    <mergeCell ref="A147:B147"/>
    <mergeCell ref="K147:L147"/>
    <mergeCell ref="A148:B149"/>
    <mergeCell ref="K148:L149"/>
    <mergeCell ref="B161:I161"/>
    <mergeCell ref="J161:J164"/>
    <mergeCell ref="L161:S161"/>
    <mergeCell ref="A163:B163"/>
    <mergeCell ref="C163:C164"/>
    <mergeCell ref="D163:G163"/>
    <mergeCell ref="H163:I163"/>
    <mergeCell ref="K163:L163"/>
    <mergeCell ref="M163:M164"/>
    <mergeCell ref="N163:Q163"/>
    <mergeCell ref="R163:S163"/>
    <mergeCell ref="A164:B164"/>
    <mergeCell ref="K164:L164"/>
    <mergeCell ref="C179:E179"/>
    <mergeCell ref="G179:H179"/>
    <mergeCell ref="M179:O179"/>
    <mergeCell ref="Q179:R179"/>
    <mergeCell ref="K166:L167"/>
    <mergeCell ref="K170:L170"/>
    <mergeCell ref="K175:L175"/>
    <mergeCell ref="K168:L169"/>
    <mergeCell ref="K173:L174"/>
    <mergeCell ref="K171:L172"/>
    <mergeCell ref="A166:B167"/>
    <mergeCell ref="A173:B174"/>
    <mergeCell ref="A175:B175"/>
    <mergeCell ref="A168:B169"/>
    <mergeCell ref="A170:B170"/>
    <mergeCell ref="A171:B172"/>
    <mergeCell ref="B180:C180"/>
    <mergeCell ref="D180:I180"/>
    <mergeCell ref="L180:N180"/>
    <mergeCell ref="O180:P180"/>
    <mergeCell ref="Q180:S180"/>
    <mergeCell ref="I174:I175"/>
    <mergeCell ref="S174:S175"/>
    <mergeCell ref="S169:S170"/>
    <mergeCell ref="A187:B188"/>
    <mergeCell ref="K187:L188"/>
    <mergeCell ref="A189:B190"/>
    <mergeCell ref="K189:L190"/>
    <mergeCell ref="I190:I191"/>
    <mergeCell ref="B182:I182"/>
    <mergeCell ref="J182:J185"/>
    <mergeCell ref="L182:S182"/>
    <mergeCell ref="A184:B184"/>
    <mergeCell ref="C184:C185"/>
    <mergeCell ref="D184:G184"/>
    <mergeCell ref="H184:I184"/>
    <mergeCell ref="K184:L184"/>
    <mergeCell ref="M184:M185"/>
    <mergeCell ref="N184:Q184"/>
    <mergeCell ref="R184:S184"/>
    <mergeCell ref="A185:B185"/>
    <mergeCell ref="K185:L185"/>
    <mergeCell ref="I169:I170"/>
    <mergeCell ref="C200:E200"/>
    <mergeCell ref="G200:H200"/>
    <mergeCell ref="M200:O200"/>
    <mergeCell ref="Q200:R200"/>
    <mergeCell ref="B203:C203"/>
    <mergeCell ref="D203:I203"/>
    <mergeCell ref="L203:N203"/>
    <mergeCell ref="O203:P203"/>
    <mergeCell ref="Q203:S203"/>
    <mergeCell ref="A194:B195"/>
    <mergeCell ref="K194:L195"/>
    <mergeCell ref="I195:I196"/>
    <mergeCell ref="S195:S196"/>
    <mergeCell ref="A196:B196"/>
    <mergeCell ref="K196:L196"/>
    <mergeCell ref="S190:S191"/>
    <mergeCell ref="A191:B191"/>
    <mergeCell ref="K191:L191"/>
    <mergeCell ref="A192:B193"/>
    <mergeCell ref="K192:L193"/>
    <mergeCell ref="A210:B211"/>
    <mergeCell ref="K210:L211"/>
    <mergeCell ref="A212:B213"/>
    <mergeCell ref="K212:L213"/>
    <mergeCell ref="I213:I214"/>
    <mergeCell ref="B205:I205"/>
    <mergeCell ref="J205:J208"/>
    <mergeCell ref="L205:S205"/>
    <mergeCell ref="A207:B207"/>
    <mergeCell ref="C207:C208"/>
    <mergeCell ref="D207:G207"/>
    <mergeCell ref="H207:I207"/>
    <mergeCell ref="K207:L207"/>
    <mergeCell ref="M207:M208"/>
    <mergeCell ref="N207:Q207"/>
    <mergeCell ref="R207:S207"/>
    <mergeCell ref="A208:B208"/>
    <mergeCell ref="K208:L208"/>
    <mergeCell ref="C223:E223"/>
    <mergeCell ref="G223:H223"/>
    <mergeCell ref="M223:O223"/>
    <mergeCell ref="Q223:R223"/>
    <mergeCell ref="B224:C224"/>
    <mergeCell ref="D224:I224"/>
    <mergeCell ref="L224:N224"/>
    <mergeCell ref="O224:P224"/>
    <mergeCell ref="Q224:S224"/>
    <mergeCell ref="A217:B218"/>
    <mergeCell ref="K217:L218"/>
    <mergeCell ref="I218:I219"/>
    <mergeCell ref="S218:S219"/>
    <mergeCell ref="A219:B219"/>
    <mergeCell ref="K219:L219"/>
    <mergeCell ref="S213:S214"/>
    <mergeCell ref="A214:B214"/>
    <mergeCell ref="K214:L214"/>
    <mergeCell ref="A215:B216"/>
    <mergeCell ref="K215:L216"/>
    <mergeCell ref="A231:B232"/>
    <mergeCell ref="K231:L232"/>
    <mergeCell ref="A233:B234"/>
    <mergeCell ref="K233:L234"/>
    <mergeCell ref="I234:I235"/>
    <mergeCell ref="B226:I226"/>
    <mergeCell ref="J226:J229"/>
    <mergeCell ref="L226:S226"/>
    <mergeCell ref="A228:B228"/>
    <mergeCell ref="C228:C229"/>
    <mergeCell ref="D228:G228"/>
    <mergeCell ref="H228:I228"/>
    <mergeCell ref="K228:L228"/>
    <mergeCell ref="M228:M229"/>
    <mergeCell ref="N228:Q228"/>
    <mergeCell ref="R228:S228"/>
    <mergeCell ref="A229:B229"/>
    <mergeCell ref="K229:L229"/>
    <mergeCell ref="C244:E244"/>
    <mergeCell ref="G244:H244"/>
    <mergeCell ref="M244:O244"/>
    <mergeCell ref="Q244:R244"/>
    <mergeCell ref="B247:C247"/>
    <mergeCell ref="D247:I247"/>
    <mergeCell ref="L247:N247"/>
    <mergeCell ref="O247:P247"/>
    <mergeCell ref="Q247:S247"/>
    <mergeCell ref="A238:B239"/>
    <mergeCell ref="K238:L239"/>
    <mergeCell ref="I239:I240"/>
    <mergeCell ref="S239:S240"/>
    <mergeCell ref="A240:B240"/>
    <mergeCell ref="K240:L240"/>
    <mergeCell ref="S234:S235"/>
    <mergeCell ref="A235:B235"/>
    <mergeCell ref="K235:L235"/>
    <mergeCell ref="A236:B237"/>
    <mergeCell ref="K236:L237"/>
    <mergeCell ref="A254:B255"/>
    <mergeCell ref="K254:L255"/>
    <mergeCell ref="A256:B257"/>
    <mergeCell ref="K256:L257"/>
    <mergeCell ref="I257:I258"/>
    <mergeCell ref="B249:I249"/>
    <mergeCell ref="J249:J252"/>
    <mergeCell ref="L249:S249"/>
    <mergeCell ref="A251:B251"/>
    <mergeCell ref="C251:C252"/>
    <mergeCell ref="D251:G251"/>
    <mergeCell ref="H251:I251"/>
    <mergeCell ref="K251:L251"/>
    <mergeCell ref="M251:M252"/>
    <mergeCell ref="N251:Q251"/>
    <mergeCell ref="R251:S251"/>
    <mergeCell ref="A252:B252"/>
    <mergeCell ref="K252:L252"/>
    <mergeCell ref="C267:E267"/>
    <mergeCell ref="G267:H267"/>
    <mergeCell ref="M267:O267"/>
    <mergeCell ref="Q267:R267"/>
    <mergeCell ref="B268:C268"/>
    <mergeCell ref="D268:I268"/>
    <mergeCell ref="L268:N268"/>
    <mergeCell ref="O268:P268"/>
    <mergeCell ref="Q268:S268"/>
    <mergeCell ref="A261:B262"/>
    <mergeCell ref="K261:L262"/>
    <mergeCell ref="I262:I263"/>
    <mergeCell ref="S262:S263"/>
    <mergeCell ref="A263:B263"/>
    <mergeCell ref="K263:L263"/>
    <mergeCell ref="S257:S258"/>
    <mergeCell ref="A258:B258"/>
    <mergeCell ref="K258:L258"/>
    <mergeCell ref="A259:B260"/>
    <mergeCell ref="K259:L260"/>
    <mergeCell ref="A275:B276"/>
    <mergeCell ref="K275:L276"/>
    <mergeCell ref="A277:B278"/>
    <mergeCell ref="K277:L278"/>
    <mergeCell ref="I278:I279"/>
    <mergeCell ref="B270:I270"/>
    <mergeCell ref="J270:J273"/>
    <mergeCell ref="L270:S270"/>
    <mergeCell ref="A272:B272"/>
    <mergeCell ref="C272:C273"/>
    <mergeCell ref="D272:G272"/>
    <mergeCell ref="H272:I272"/>
    <mergeCell ref="K272:L272"/>
    <mergeCell ref="M272:M273"/>
    <mergeCell ref="N272:Q272"/>
    <mergeCell ref="R272:S272"/>
    <mergeCell ref="A273:B273"/>
    <mergeCell ref="K273:L273"/>
    <mergeCell ref="C288:E288"/>
    <mergeCell ref="G288:H288"/>
    <mergeCell ref="M288:O288"/>
    <mergeCell ref="Q288:R288"/>
    <mergeCell ref="B291:C291"/>
    <mergeCell ref="D291:I291"/>
    <mergeCell ref="L291:N291"/>
    <mergeCell ref="O291:P291"/>
    <mergeCell ref="Q291:S291"/>
    <mergeCell ref="A282:B283"/>
    <mergeCell ref="K282:L283"/>
    <mergeCell ref="I283:I284"/>
    <mergeCell ref="S283:S284"/>
    <mergeCell ref="A284:B284"/>
    <mergeCell ref="K284:L284"/>
    <mergeCell ref="S278:S279"/>
    <mergeCell ref="A279:B279"/>
    <mergeCell ref="K279:L279"/>
    <mergeCell ref="A280:B281"/>
    <mergeCell ref="K280:L281"/>
    <mergeCell ref="A298:B299"/>
    <mergeCell ref="K298:L299"/>
    <mergeCell ref="A300:B301"/>
    <mergeCell ref="K300:L301"/>
    <mergeCell ref="I301:I302"/>
    <mergeCell ref="B293:I293"/>
    <mergeCell ref="J293:J296"/>
    <mergeCell ref="L293:S293"/>
    <mergeCell ref="A295:B295"/>
    <mergeCell ref="C295:C296"/>
    <mergeCell ref="D295:G295"/>
    <mergeCell ref="H295:I295"/>
    <mergeCell ref="K295:L295"/>
    <mergeCell ref="M295:M296"/>
    <mergeCell ref="N295:Q295"/>
    <mergeCell ref="R295:S295"/>
    <mergeCell ref="A296:B296"/>
    <mergeCell ref="K296:L296"/>
    <mergeCell ref="C311:E311"/>
    <mergeCell ref="G311:H311"/>
    <mergeCell ref="M311:O311"/>
    <mergeCell ref="Q311:R311"/>
    <mergeCell ref="B312:C312"/>
    <mergeCell ref="D312:I312"/>
    <mergeCell ref="L312:N312"/>
    <mergeCell ref="O312:P312"/>
    <mergeCell ref="Q312:S312"/>
    <mergeCell ref="A305:B306"/>
    <mergeCell ref="K305:L306"/>
    <mergeCell ref="I306:I307"/>
    <mergeCell ref="S306:S307"/>
    <mergeCell ref="A307:B307"/>
    <mergeCell ref="K307:L307"/>
    <mergeCell ref="S301:S302"/>
    <mergeCell ref="A302:B302"/>
    <mergeCell ref="K302:L302"/>
    <mergeCell ref="A303:B304"/>
    <mergeCell ref="K303:L304"/>
    <mergeCell ref="A319:B320"/>
    <mergeCell ref="K319:L320"/>
    <mergeCell ref="A321:B322"/>
    <mergeCell ref="K321:L322"/>
    <mergeCell ref="I322:I323"/>
    <mergeCell ref="B314:I314"/>
    <mergeCell ref="J314:J317"/>
    <mergeCell ref="L314:S314"/>
    <mergeCell ref="A316:B316"/>
    <mergeCell ref="C316:C317"/>
    <mergeCell ref="D316:G316"/>
    <mergeCell ref="H316:I316"/>
    <mergeCell ref="K316:L316"/>
    <mergeCell ref="M316:M317"/>
    <mergeCell ref="N316:Q316"/>
    <mergeCell ref="R316:S316"/>
    <mergeCell ref="A317:B317"/>
    <mergeCell ref="K317:L317"/>
    <mergeCell ref="C332:E332"/>
    <mergeCell ref="G332:H332"/>
    <mergeCell ref="M332:O332"/>
    <mergeCell ref="Q332:R332"/>
    <mergeCell ref="B335:C335"/>
    <mergeCell ref="D335:I335"/>
    <mergeCell ref="L335:N335"/>
    <mergeCell ref="O335:P335"/>
    <mergeCell ref="Q335:S335"/>
    <mergeCell ref="A326:B327"/>
    <mergeCell ref="K326:L327"/>
    <mergeCell ref="I327:I328"/>
    <mergeCell ref="S327:S328"/>
    <mergeCell ref="A328:B328"/>
    <mergeCell ref="K328:L328"/>
    <mergeCell ref="S322:S323"/>
    <mergeCell ref="A323:B323"/>
    <mergeCell ref="K323:L323"/>
    <mergeCell ref="A324:B325"/>
    <mergeCell ref="K324:L325"/>
    <mergeCell ref="A342:B343"/>
    <mergeCell ref="K342:L343"/>
    <mergeCell ref="A344:B345"/>
    <mergeCell ref="K344:L345"/>
    <mergeCell ref="I345:I346"/>
    <mergeCell ref="B337:I337"/>
    <mergeCell ref="J337:J340"/>
    <mergeCell ref="L337:S337"/>
    <mergeCell ref="A339:B339"/>
    <mergeCell ref="C339:C340"/>
    <mergeCell ref="D339:G339"/>
    <mergeCell ref="H339:I339"/>
    <mergeCell ref="K339:L339"/>
    <mergeCell ref="M339:M340"/>
    <mergeCell ref="N339:Q339"/>
    <mergeCell ref="R339:S339"/>
    <mergeCell ref="A340:B340"/>
    <mergeCell ref="K340:L340"/>
    <mergeCell ref="C355:E355"/>
    <mergeCell ref="G355:H355"/>
    <mergeCell ref="M355:O355"/>
    <mergeCell ref="Q355:R355"/>
    <mergeCell ref="B356:C356"/>
    <mergeCell ref="D356:I356"/>
    <mergeCell ref="L356:N356"/>
    <mergeCell ref="O356:P356"/>
    <mergeCell ref="Q356:S356"/>
    <mergeCell ref="A349:B350"/>
    <mergeCell ref="K349:L350"/>
    <mergeCell ref="I350:I351"/>
    <mergeCell ref="S350:S351"/>
    <mergeCell ref="A351:B351"/>
    <mergeCell ref="K351:L351"/>
    <mergeCell ref="S345:S346"/>
    <mergeCell ref="A346:B346"/>
    <mergeCell ref="K346:L346"/>
    <mergeCell ref="A347:B348"/>
    <mergeCell ref="K347:L348"/>
    <mergeCell ref="A363:B364"/>
    <mergeCell ref="K363:L364"/>
    <mergeCell ref="A365:B366"/>
    <mergeCell ref="K365:L366"/>
    <mergeCell ref="I366:I367"/>
    <mergeCell ref="B358:I358"/>
    <mergeCell ref="J358:J361"/>
    <mergeCell ref="L358:S358"/>
    <mergeCell ref="A360:B360"/>
    <mergeCell ref="C360:C361"/>
    <mergeCell ref="D360:G360"/>
    <mergeCell ref="H360:I360"/>
    <mergeCell ref="K360:L360"/>
    <mergeCell ref="M360:M361"/>
    <mergeCell ref="N360:Q360"/>
    <mergeCell ref="R360:S360"/>
    <mergeCell ref="A361:B361"/>
    <mergeCell ref="K361:L361"/>
    <mergeCell ref="C376:E376"/>
    <mergeCell ref="G376:H376"/>
    <mergeCell ref="M376:O376"/>
    <mergeCell ref="Q376:R376"/>
    <mergeCell ref="B379:C379"/>
    <mergeCell ref="D379:I379"/>
    <mergeCell ref="L379:N379"/>
    <mergeCell ref="O379:P379"/>
    <mergeCell ref="Q379:S379"/>
    <mergeCell ref="A370:B371"/>
    <mergeCell ref="K370:L371"/>
    <mergeCell ref="I371:I372"/>
    <mergeCell ref="S371:S372"/>
    <mergeCell ref="A372:B372"/>
    <mergeCell ref="K372:L372"/>
    <mergeCell ref="S366:S367"/>
    <mergeCell ref="A367:B367"/>
    <mergeCell ref="K367:L367"/>
    <mergeCell ref="A368:B369"/>
    <mergeCell ref="K368:L369"/>
    <mergeCell ref="A386:B387"/>
    <mergeCell ref="K386:L387"/>
    <mergeCell ref="A388:B389"/>
    <mergeCell ref="K388:L389"/>
    <mergeCell ref="I389:I390"/>
    <mergeCell ref="B381:I381"/>
    <mergeCell ref="J381:J384"/>
    <mergeCell ref="L381:S381"/>
    <mergeCell ref="A383:B383"/>
    <mergeCell ref="C383:C384"/>
    <mergeCell ref="D383:G383"/>
    <mergeCell ref="H383:I383"/>
    <mergeCell ref="K383:L383"/>
    <mergeCell ref="M383:M384"/>
    <mergeCell ref="N383:Q383"/>
    <mergeCell ref="R383:S383"/>
    <mergeCell ref="A384:B384"/>
    <mergeCell ref="K384:L384"/>
    <mergeCell ref="C399:E399"/>
    <mergeCell ref="G399:H399"/>
    <mergeCell ref="M399:O399"/>
    <mergeCell ref="Q399:R399"/>
    <mergeCell ref="B400:C400"/>
    <mergeCell ref="D400:I400"/>
    <mergeCell ref="L400:N400"/>
    <mergeCell ref="O400:P400"/>
    <mergeCell ref="Q400:S400"/>
    <mergeCell ref="A393:B394"/>
    <mergeCell ref="K393:L394"/>
    <mergeCell ref="I394:I395"/>
    <mergeCell ref="S394:S395"/>
    <mergeCell ref="A395:B395"/>
    <mergeCell ref="K395:L395"/>
    <mergeCell ref="S389:S390"/>
    <mergeCell ref="A390:B390"/>
    <mergeCell ref="K390:L390"/>
    <mergeCell ref="A391:B392"/>
    <mergeCell ref="K391:L392"/>
    <mergeCell ref="A407:B408"/>
    <mergeCell ref="K407:L408"/>
    <mergeCell ref="A409:B410"/>
    <mergeCell ref="K409:L410"/>
    <mergeCell ref="I410:I411"/>
    <mergeCell ref="B402:I402"/>
    <mergeCell ref="J402:J405"/>
    <mergeCell ref="L402:S402"/>
    <mergeCell ref="A404:B404"/>
    <mergeCell ref="C404:C405"/>
    <mergeCell ref="D404:G404"/>
    <mergeCell ref="H404:I404"/>
    <mergeCell ref="K404:L404"/>
    <mergeCell ref="M404:M405"/>
    <mergeCell ref="N404:Q404"/>
    <mergeCell ref="R404:S404"/>
    <mergeCell ref="A405:B405"/>
    <mergeCell ref="K405:L405"/>
    <mergeCell ref="C420:E420"/>
    <mergeCell ref="G420:H420"/>
    <mergeCell ref="M420:O420"/>
    <mergeCell ref="Q420:R420"/>
    <mergeCell ref="B423:C423"/>
    <mergeCell ref="D423:I423"/>
    <mergeCell ref="L423:N423"/>
    <mergeCell ref="O423:P423"/>
    <mergeCell ref="Q423:S423"/>
    <mergeCell ref="A414:B415"/>
    <mergeCell ref="K414:L415"/>
    <mergeCell ref="I415:I416"/>
    <mergeCell ref="S415:S416"/>
    <mergeCell ref="A416:B416"/>
    <mergeCell ref="K416:L416"/>
    <mergeCell ref="S410:S411"/>
    <mergeCell ref="A411:B411"/>
    <mergeCell ref="K411:L411"/>
    <mergeCell ref="A412:B413"/>
    <mergeCell ref="K412:L413"/>
    <mergeCell ref="A430:B431"/>
    <mergeCell ref="K430:L431"/>
    <mergeCell ref="A432:B433"/>
    <mergeCell ref="K432:L433"/>
    <mergeCell ref="I433:I434"/>
    <mergeCell ref="B425:I425"/>
    <mergeCell ref="J425:J428"/>
    <mergeCell ref="L425:S425"/>
    <mergeCell ref="A427:B427"/>
    <mergeCell ref="C427:C428"/>
    <mergeCell ref="D427:G427"/>
    <mergeCell ref="H427:I427"/>
    <mergeCell ref="K427:L427"/>
    <mergeCell ref="M427:M428"/>
    <mergeCell ref="N427:Q427"/>
    <mergeCell ref="R427:S427"/>
    <mergeCell ref="A428:B428"/>
    <mergeCell ref="K428:L428"/>
    <mergeCell ref="C443:E443"/>
    <mergeCell ref="G443:H443"/>
    <mergeCell ref="M443:O443"/>
    <mergeCell ref="Q443:R443"/>
    <mergeCell ref="B444:C444"/>
    <mergeCell ref="D444:I444"/>
    <mergeCell ref="L444:N444"/>
    <mergeCell ref="O444:P444"/>
    <mergeCell ref="Q444:S444"/>
    <mergeCell ref="A437:B438"/>
    <mergeCell ref="K437:L438"/>
    <mergeCell ref="I438:I439"/>
    <mergeCell ref="S438:S439"/>
    <mergeCell ref="A439:B439"/>
    <mergeCell ref="K439:L439"/>
    <mergeCell ref="S433:S434"/>
    <mergeCell ref="A434:B434"/>
    <mergeCell ref="K434:L434"/>
    <mergeCell ref="A435:B436"/>
    <mergeCell ref="K435:L436"/>
    <mergeCell ref="A451:B452"/>
    <mergeCell ref="K451:L452"/>
    <mergeCell ref="A453:B454"/>
    <mergeCell ref="K453:L454"/>
    <mergeCell ref="I454:I455"/>
    <mergeCell ref="B446:I446"/>
    <mergeCell ref="J446:J449"/>
    <mergeCell ref="L446:S446"/>
    <mergeCell ref="A448:B448"/>
    <mergeCell ref="C448:C449"/>
    <mergeCell ref="D448:G448"/>
    <mergeCell ref="H448:I448"/>
    <mergeCell ref="K448:L448"/>
    <mergeCell ref="M448:M449"/>
    <mergeCell ref="N448:Q448"/>
    <mergeCell ref="R448:S448"/>
    <mergeCell ref="A449:B449"/>
    <mergeCell ref="K449:L449"/>
    <mergeCell ref="C464:E464"/>
    <mergeCell ref="G464:H464"/>
    <mergeCell ref="M464:O464"/>
    <mergeCell ref="Q464:R464"/>
    <mergeCell ref="B467:C467"/>
    <mergeCell ref="D467:I467"/>
    <mergeCell ref="L467:N467"/>
    <mergeCell ref="O467:P467"/>
    <mergeCell ref="Q467:S467"/>
    <mergeCell ref="A458:B459"/>
    <mergeCell ref="K458:L459"/>
    <mergeCell ref="I459:I460"/>
    <mergeCell ref="S459:S460"/>
    <mergeCell ref="A460:B460"/>
    <mergeCell ref="K460:L460"/>
    <mergeCell ref="S454:S455"/>
    <mergeCell ref="A455:B455"/>
    <mergeCell ref="K455:L455"/>
    <mergeCell ref="A456:B457"/>
    <mergeCell ref="K456:L457"/>
    <mergeCell ref="A474:B475"/>
    <mergeCell ref="K474:L475"/>
    <mergeCell ref="A476:B477"/>
    <mergeCell ref="K476:L477"/>
    <mergeCell ref="I477:I478"/>
    <mergeCell ref="B469:I469"/>
    <mergeCell ref="J469:J472"/>
    <mergeCell ref="L469:S469"/>
    <mergeCell ref="A471:B471"/>
    <mergeCell ref="C471:C472"/>
    <mergeCell ref="D471:G471"/>
    <mergeCell ref="H471:I471"/>
    <mergeCell ref="K471:L471"/>
    <mergeCell ref="M471:M472"/>
    <mergeCell ref="N471:Q471"/>
    <mergeCell ref="R471:S471"/>
    <mergeCell ref="A472:B472"/>
    <mergeCell ref="K472:L472"/>
    <mergeCell ref="C487:E487"/>
    <mergeCell ref="G487:H487"/>
    <mergeCell ref="M487:O487"/>
    <mergeCell ref="Q487:R487"/>
    <mergeCell ref="B488:C488"/>
    <mergeCell ref="D488:I488"/>
    <mergeCell ref="L488:N488"/>
    <mergeCell ref="O488:P488"/>
    <mergeCell ref="Q488:S488"/>
    <mergeCell ref="A481:B482"/>
    <mergeCell ref="K481:L482"/>
    <mergeCell ref="I482:I483"/>
    <mergeCell ref="S482:S483"/>
    <mergeCell ref="A483:B483"/>
    <mergeCell ref="K483:L483"/>
    <mergeCell ref="S477:S478"/>
    <mergeCell ref="A478:B478"/>
    <mergeCell ref="K478:L478"/>
    <mergeCell ref="A479:B480"/>
    <mergeCell ref="K479:L480"/>
    <mergeCell ref="A495:B496"/>
    <mergeCell ref="K495:L496"/>
    <mergeCell ref="A497:B498"/>
    <mergeCell ref="K497:L498"/>
    <mergeCell ref="I498:I499"/>
    <mergeCell ref="B490:I490"/>
    <mergeCell ref="J490:J493"/>
    <mergeCell ref="L490:S490"/>
    <mergeCell ref="A492:B492"/>
    <mergeCell ref="C492:C493"/>
    <mergeCell ref="D492:G492"/>
    <mergeCell ref="H492:I492"/>
    <mergeCell ref="K492:L492"/>
    <mergeCell ref="M492:M493"/>
    <mergeCell ref="N492:Q492"/>
    <mergeCell ref="R492:S492"/>
    <mergeCell ref="A493:B493"/>
    <mergeCell ref="K493:L493"/>
    <mergeCell ref="C508:E508"/>
    <mergeCell ref="G508:H508"/>
    <mergeCell ref="M508:O508"/>
    <mergeCell ref="Q508:R508"/>
    <mergeCell ref="B511:C511"/>
    <mergeCell ref="D511:I511"/>
    <mergeCell ref="L511:N511"/>
    <mergeCell ref="O511:P511"/>
    <mergeCell ref="Q511:S511"/>
    <mergeCell ref="A502:B503"/>
    <mergeCell ref="K502:L503"/>
    <mergeCell ref="I503:I504"/>
    <mergeCell ref="S503:S504"/>
    <mergeCell ref="A504:B504"/>
    <mergeCell ref="K504:L504"/>
    <mergeCell ref="S498:S499"/>
    <mergeCell ref="A499:B499"/>
    <mergeCell ref="K499:L499"/>
    <mergeCell ref="A500:B501"/>
    <mergeCell ref="K500:L501"/>
    <mergeCell ref="A518:B519"/>
    <mergeCell ref="K518:L519"/>
    <mergeCell ref="A520:B521"/>
    <mergeCell ref="K520:L521"/>
    <mergeCell ref="I521:I522"/>
    <mergeCell ref="B513:I513"/>
    <mergeCell ref="J513:J516"/>
    <mergeCell ref="L513:S513"/>
    <mergeCell ref="A515:B515"/>
    <mergeCell ref="C515:C516"/>
    <mergeCell ref="D515:G515"/>
    <mergeCell ref="H515:I515"/>
    <mergeCell ref="K515:L515"/>
    <mergeCell ref="M515:M516"/>
    <mergeCell ref="N515:Q515"/>
    <mergeCell ref="R515:S515"/>
    <mergeCell ref="A516:B516"/>
    <mergeCell ref="K516:L516"/>
    <mergeCell ref="C531:E531"/>
    <mergeCell ref="G531:H531"/>
    <mergeCell ref="M531:O531"/>
    <mergeCell ref="Q531:R531"/>
    <mergeCell ref="B532:C532"/>
    <mergeCell ref="D532:I532"/>
    <mergeCell ref="L532:N532"/>
    <mergeCell ref="O532:P532"/>
    <mergeCell ref="Q532:S532"/>
    <mergeCell ref="A525:B526"/>
    <mergeCell ref="K525:L526"/>
    <mergeCell ref="I526:I527"/>
    <mergeCell ref="S526:S527"/>
    <mergeCell ref="A527:B527"/>
    <mergeCell ref="K527:L527"/>
    <mergeCell ref="S521:S522"/>
    <mergeCell ref="A522:B522"/>
    <mergeCell ref="K522:L522"/>
    <mergeCell ref="A523:B524"/>
    <mergeCell ref="K523:L524"/>
    <mergeCell ref="A539:B540"/>
    <mergeCell ref="K539:L540"/>
    <mergeCell ref="A541:B542"/>
    <mergeCell ref="K541:L542"/>
    <mergeCell ref="I542:I543"/>
    <mergeCell ref="B534:I534"/>
    <mergeCell ref="J534:J537"/>
    <mergeCell ref="L534:S534"/>
    <mergeCell ref="A536:B536"/>
    <mergeCell ref="C536:C537"/>
    <mergeCell ref="D536:G536"/>
    <mergeCell ref="H536:I536"/>
    <mergeCell ref="K536:L536"/>
    <mergeCell ref="M536:M537"/>
    <mergeCell ref="N536:Q536"/>
    <mergeCell ref="R536:S536"/>
    <mergeCell ref="A537:B537"/>
    <mergeCell ref="K537:L537"/>
    <mergeCell ref="C552:E552"/>
    <mergeCell ref="G552:H552"/>
    <mergeCell ref="M552:O552"/>
    <mergeCell ref="Q552:R552"/>
    <mergeCell ref="B555:C555"/>
    <mergeCell ref="D555:I555"/>
    <mergeCell ref="L555:N555"/>
    <mergeCell ref="O555:P555"/>
    <mergeCell ref="Q555:S555"/>
    <mergeCell ref="A546:B547"/>
    <mergeCell ref="K546:L547"/>
    <mergeCell ref="I547:I548"/>
    <mergeCell ref="S547:S548"/>
    <mergeCell ref="A548:B548"/>
    <mergeCell ref="K548:L548"/>
    <mergeCell ref="S542:S543"/>
    <mergeCell ref="A543:B543"/>
    <mergeCell ref="K543:L543"/>
    <mergeCell ref="A544:B545"/>
    <mergeCell ref="K544:L545"/>
    <mergeCell ref="A562:B563"/>
    <mergeCell ref="K562:L563"/>
    <mergeCell ref="A564:B565"/>
    <mergeCell ref="K564:L565"/>
    <mergeCell ref="I565:I566"/>
    <mergeCell ref="B557:I557"/>
    <mergeCell ref="J557:J560"/>
    <mergeCell ref="L557:S557"/>
    <mergeCell ref="A559:B559"/>
    <mergeCell ref="C559:C560"/>
    <mergeCell ref="D559:G559"/>
    <mergeCell ref="H559:I559"/>
    <mergeCell ref="K559:L559"/>
    <mergeCell ref="M559:M560"/>
    <mergeCell ref="N559:Q559"/>
    <mergeCell ref="R559:S559"/>
    <mergeCell ref="A560:B560"/>
    <mergeCell ref="K560:L560"/>
    <mergeCell ref="C575:E575"/>
    <mergeCell ref="G575:H575"/>
    <mergeCell ref="M575:O575"/>
    <mergeCell ref="Q575:R575"/>
    <mergeCell ref="B576:C576"/>
    <mergeCell ref="D576:I576"/>
    <mergeCell ref="L576:N576"/>
    <mergeCell ref="O576:P576"/>
    <mergeCell ref="Q576:S576"/>
    <mergeCell ref="A569:B570"/>
    <mergeCell ref="K569:L570"/>
    <mergeCell ref="I570:I571"/>
    <mergeCell ref="S570:S571"/>
    <mergeCell ref="A571:B571"/>
    <mergeCell ref="K571:L571"/>
    <mergeCell ref="S565:S566"/>
    <mergeCell ref="A566:B566"/>
    <mergeCell ref="K566:L566"/>
    <mergeCell ref="A567:B568"/>
    <mergeCell ref="K567:L568"/>
    <mergeCell ref="A583:B584"/>
    <mergeCell ref="K583:L584"/>
    <mergeCell ref="A585:B586"/>
    <mergeCell ref="K585:L586"/>
    <mergeCell ref="I586:I587"/>
    <mergeCell ref="B578:I578"/>
    <mergeCell ref="J578:J581"/>
    <mergeCell ref="L578:S578"/>
    <mergeCell ref="A580:B580"/>
    <mergeCell ref="C580:C581"/>
    <mergeCell ref="D580:G580"/>
    <mergeCell ref="H580:I580"/>
    <mergeCell ref="K580:L580"/>
    <mergeCell ref="M580:M581"/>
    <mergeCell ref="N580:Q580"/>
    <mergeCell ref="R580:S580"/>
    <mergeCell ref="A581:B581"/>
    <mergeCell ref="K581:L581"/>
    <mergeCell ref="C596:E596"/>
    <mergeCell ref="G596:H596"/>
    <mergeCell ref="M596:O596"/>
    <mergeCell ref="Q596:R596"/>
    <mergeCell ref="B599:C599"/>
    <mergeCell ref="D599:I599"/>
    <mergeCell ref="L599:N599"/>
    <mergeCell ref="O599:P599"/>
    <mergeCell ref="Q599:S599"/>
    <mergeCell ref="A590:B591"/>
    <mergeCell ref="K590:L591"/>
    <mergeCell ref="I591:I592"/>
    <mergeCell ref="S591:S592"/>
    <mergeCell ref="A592:B592"/>
    <mergeCell ref="K592:L592"/>
    <mergeCell ref="S586:S587"/>
    <mergeCell ref="A587:B587"/>
    <mergeCell ref="K587:L587"/>
    <mergeCell ref="A588:B589"/>
    <mergeCell ref="K588:L589"/>
    <mergeCell ref="A606:B607"/>
    <mergeCell ref="K606:L607"/>
    <mergeCell ref="A608:B609"/>
    <mergeCell ref="K608:L609"/>
    <mergeCell ref="I609:I610"/>
    <mergeCell ref="B601:I601"/>
    <mergeCell ref="J601:J604"/>
    <mergeCell ref="L601:S601"/>
    <mergeCell ref="A603:B603"/>
    <mergeCell ref="C603:C604"/>
    <mergeCell ref="D603:G603"/>
    <mergeCell ref="H603:I603"/>
    <mergeCell ref="K603:L603"/>
    <mergeCell ref="M603:M604"/>
    <mergeCell ref="N603:Q603"/>
    <mergeCell ref="R603:S603"/>
    <mergeCell ref="A604:B604"/>
    <mergeCell ref="K604:L604"/>
    <mergeCell ref="C619:E619"/>
    <mergeCell ref="G619:H619"/>
    <mergeCell ref="M619:O619"/>
    <mergeCell ref="Q619:R619"/>
    <mergeCell ref="B620:C620"/>
    <mergeCell ref="D620:I620"/>
    <mergeCell ref="L620:N620"/>
    <mergeCell ref="O620:P620"/>
    <mergeCell ref="Q620:S620"/>
    <mergeCell ref="A613:B614"/>
    <mergeCell ref="K613:L614"/>
    <mergeCell ref="I614:I615"/>
    <mergeCell ref="S614:S615"/>
    <mergeCell ref="A615:B615"/>
    <mergeCell ref="K615:L615"/>
    <mergeCell ref="S609:S610"/>
    <mergeCell ref="A610:B610"/>
    <mergeCell ref="K610:L610"/>
    <mergeCell ref="A611:B612"/>
    <mergeCell ref="K611:L612"/>
    <mergeCell ref="A627:B628"/>
    <mergeCell ref="K627:L628"/>
    <mergeCell ref="A629:B630"/>
    <mergeCell ref="K629:L630"/>
    <mergeCell ref="I630:I631"/>
    <mergeCell ref="B622:I622"/>
    <mergeCell ref="J622:J625"/>
    <mergeCell ref="L622:S622"/>
    <mergeCell ref="A624:B624"/>
    <mergeCell ref="C624:C625"/>
    <mergeCell ref="D624:G624"/>
    <mergeCell ref="H624:I624"/>
    <mergeCell ref="K624:L624"/>
    <mergeCell ref="M624:M625"/>
    <mergeCell ref="N624:Q624"/>
    <mergeCell ref="R624:S624"/>
    <mergeCell ref="A625:B625"/>
    <mergeCell ref="K625:L625"/>
    <mergeCell ref="C640:E640"/>
    <mergeCell ref="G640:H640"/>
    <mergeCell ref="M640:O640"/>
    <mergeCell ref="Q640:R640"/>
    <mergeCell ref="B643:C643"/>
    <mergeCell ref="D643:I643"/>
    <mergeCell ref="L643:N643"/>
    <mergeCell ref="O643:P643"/>
    <mergeCell ref="Q643:S643"/>
    <mergeCell ref="A634:B635"/>
    <mergeCell ref="K634:L635"/>
    <mergeCell ref="I635:I636"/>
    <mergeCell ref="S635:S636"/>
    <mergeCell ref="A636:B636"/>
    <mergeCell ref="K636:L636"/>
    <mergeCell ref="S630:S631"/>
    <mergeCell ref="A631:B631"/>
    <mergeCell ref="K631:L631"/>
    <mergeCell ref="A632:B633"/>
    <mergeCell ref="K632:L633"/>
    <mergeCell ref="A650:B651"/>
    <mergeCell ref="K650:L651"/>
    <mergeCell ref="A652:B653"/>
    <mergeCell ref="K652:L653"/>
    <mergeCell ref="I653:I654"/>
    <mergeCell ref="B645:I645"/>
    <mergeCell ref="J645:J648"/>
    <mergeCell ref="L645:S645"/>
    <mergeCell ref="A647:B647"/>
    <mergeCell ref="C647:C648"/>
    <mergeCell ref="D647:G647"/>
    <mergeCell ref="H647:I647"/>
    <mergeCell ref="K647:L647"/>
    <mergeCell ref="M647:M648"/>
    <mergeCell ref="N647:Q647"/>
    <mergeCell ref="R647:S647"/>
    <mergeCell ref="A648:B648"/>
    <mergeCell ref="K648:L648"/>
    <mergeCell ref="C663:E663"/>
    <mergeCell ref="G663:H663"/>
    <mergeCell ref="M663:O663"/>
    <mergeCell ref="Q663:R663"/>
    <mergeCell ref="B664:C664"/>
    <mergeCell ref="D664:I664"/>
    <mergeCell ref="L664:N664"/>
    <mergeCell ref="O664:P664"/>
    <mergeCell ref="Q664:S664"/>
    <mergeCell ref="A657:B658"/>
    <mergeCell ref="K657:L658"/>
    <mergeCell ref="I658:I659"/>
    <mergeCell ref="S658:S659"/>
    <mergeCell ref="A659:B659"/>
    <mergeCell ref="K659:L659"/>
    <mergeCell ref="S653:S654"/>
    <mergeCell ref="A654:B654"/>
    <mergeCell ref="K654:L654"/>
    <mergeCell ref="A655:B656"/>
    <mergeCell ref="K655:L656"/>
    <mergeCell ref="A671:B672"/>
    <mergeCell ref="K671:L672"/>
    <mergeCell ref="A673:B674"/>
    <mergeCell ref="K673:L674"/>
    <mergeCell ref="I674:I675"/>
    <mergeCell ref="B666:I666"/>
    <mergeCell ref="J666:J669"/>
    <mergeCell ref="L666:S666"/>
    <mergeCell ref="A668:B668"/>
    <mergeCell ref="C668:C669"/>
    <mergeCell ref="D668:G668"/>
    <mergeCell ref="H668:I668"/>
    <mergeCell ref="K668:L668"/>
    <mergeCell ref="M668:M669"/>
    <mergeCell ref="N668:Q668"/>
    <mergeCell ref="R668:S668"/>
    <mergeCell ref="A669:B669"/>
    <mergeCell ref="K669:L669"/>
    <mergeCell ref="C684:E684"/>
    <mergeCell ref="G684:H684"/>
    <mergeCell ref="M684:O684"/>
    <mergeCell ref="Q684:R684"/>
    <mergeCell ref="B687:C687"/>
    <mergeCell ref="D687:I687"/>
    <mergeCell ref="L687:N687"/>
    <mergeCell ref="O687:P687"/>
    <mergeCell ref="Q687:S687"/>
    <mergeCell ref="A678:B679"/>
    <mergeCell ref="K678:L679"/>
    <mergeCell ref="I679:I680"/>
    <mergeCell ref="S679:S680"/>
    <mergeCell ref="A680:B680"/>
    <mergeCell ref="K680:L680"/>
    <mergeCell ref="S674:S675"/>
    <mergeCell ref="A675:B675"/>
    <mergeCell ref="K675:L675"/>
    <mergeCell ref="A676:B677"/>
    <mergeCell ref="K676:L677"/>
    <mergeCell ref="A694:B695"/>
    <mergeCell ref="K694:L695"/>
    <mergeCell ref="A696:B697"/>
    <mergeCell ref="K696:L697"/>
    <mergeCell ref="I697:I698"/>
    <mergeCell ref="B689:I689"/>
    <mergeCell ref="J689:J692"/>
    <mergeCell ref="L689:S689"/>
    <mergeCell ref="A691:B691"/>
    <mergeCell ref="C691:C692"/>
    <mergeCell ref="D691:G691"/>
    <mergeCell ref="H691:I691"/>
    <mergeCell ref="K691:L691"/>
    <mergeCell ref="M691:M692"/>
    <mergeCell ref="N691:Q691"/>
    <mergeCell ref="R691:S691"/>
    <mergeCell ref="A692:B692"/>
    <mergeCell ref="K692:L692"/>
    <mergeCell ref="C707:E707"/>
    <mergeCell ref="G707:H707"/>
    <mergeCell ref="M707:O707"/>
    <mergeCell ref="Q707:R707"/>
    <mergeCell ref="B708:C708"/>
    <mergeCell ref="D708:I708"/>
    <mergeCell ref="L708:N708"/>
    <mergeCell ref="O708:P708"/>
    <mergeCell ref="Q708:S708"/>
    <mergeCell ref="A701:B702"/>
    <mergeCell ref="K701:L702"/>
    <mergeCell ref="I702:I703"/>
    <mergeCell ref="S702:S703"/>
    <mergeCell ref="A703:B703"/>
    <mergeCell ref="K703:L703"/>
    <mergeCell ref="S697:S698"/>
    <mergeCell ref="A698:B698"/>
    <mergeCell ref="K698:L698"/>
    <mergeCell ref="A699:B700"/>
    <mergeCell ref="K699:L700"/>
    <mergeCell ref="A715:B716"/>
    <mergeCell ref="K715:L716"/>
    <mergeCell ref="A717:B718"/>
    <mergeCell ref="K717:L718"/>
    <mergeCell ref="I718:I719"/>
    <mergeCell ref="B710:I710"/>
    <mergeCell ref="J710:J713"/>
    <mergeCell ref="L710:S710"/>
    <mergeCell ref="A712:B712"/>
    <mergeCell ref="C712:C713"/>
    <mergeCell ref="D712:G712"/>
    <mergeCell ref="H712:I712"/>
    <mergeCell ref="K712:L712"/>
    <mergeCell ref="M712:M713"/>
    <mergeCell ref="N712:Q712"/>
    <mergeCell ref="R712:S712"/>
    <mergeCell ref="A713:B713"/>
    <mergeCell ref="K713:L713"/>
    <mergeCell ref="C728:E728"/>
    <mergeCell ref="G728:H728"/>
    <mergeCell ref="M728:O728"/>
    <mergeCell ref="Q728:R728"/>
    <mergeCell ref="B731:C731"/>
    <mergeCell ref="D731:I731"/>
    <mergeCell ref="L731:N731"/>
    <mergeCell ref="O731:P731"/>
    <mergeCell ref="Q731:S731"/>
    <mergeCell ref="A722:B723"/>
    <mergeCell ref="K722:L723"/>
    <mergeCell ref="I723:I724"/>
    <mergeCell ref="S723:S724"/>
    <mergeCell ref="A724:B724"/>
    <mergeCell ref="K724:L724"/>
    <mergeCell ref="S718:S719"/>
    <mergeCell ref="A719:B719"/>
    <mergeCell ref="K719:L719"/>
    <mergeCell ref="A720:B721"/>
    <mergeCell ref="K720:L721"/>
    <mergeCell ref="A738:B739"/>
    <mergeCell ref="K738:L739"/>
    <mergeCell ref="A740:B741"/>
    <mergeCell ref="K740:L741"/>
    <mergeCell ref="I741:I742"/>
    <mergeCell ref="B733:I733"/>
    <mergeCell ref="J733:J736"/>
    <mergeCell ref="L733:S733"/>
    <mergeCell ref="A735:B735"/>
    <mergeCell ref="C735:C736"/>
    <mergeCell ref="D735:G735"/>
    <mergeCell ref="H735:I735"/>
    <mergeCell ref="K735:L735"/>
    <mergeCell ref="M735:M736"/>
    <mergeCell ref="N735:Q735"/>
    <mergeCell ref="R735:S735"/>
    <mergeCell ref="A736:B736"/>
    <mergeCell ref="K736:L736"/>
    <mergeCell ref="C751:E751"/>
    <mergeCell ref="G751:H751"/>
    <mergeCell ref="M751:O751"/>
    <mergeCell ref="Q751:R751"/>
    <mergeCell ref="B752:C752"/>
    <mergeCell ref="D752:I752"/>
    <mergeCell ref="L752:N752"/>
    <mergeCell ref="O752:P752"/>
    <mergeCell ref="Q752:S752"/>
    <mergeCell ref="A745:B746"/>
    <mergeCell ref="K745:L746"/>
    <mergeCell ref="I746:I747"/>
    <mergeCell ref="S746:S747"/>
    <mergeCell ref="A747:B747"/>
    <mergeCell ref="K747:L747"/>
    <mergeCell ref="S741:S742"/>
    <mergeCell ref="A742:B742"/>
    <mergeCell ref="K742:L742"/>
    <mergeCell ref="A743:B744"/>
    <mergeCell ref="K743:L744"/>
    <mergeCell ref="A759:B760"/>
    <mergeCell ref="K759:L760"/>
    <mergeCell ref="A761:B762"/>
    <mergeCell ref="K761:L762"/>
    <mergeCell ref="I762:I763"/>
    <mergeCell ref="B754:I754"/>
    <mergeCell ref="J754:J757"/>
    <mergeCell ref="L754:S754"/>
    <mergeCell ref="A756:B756"/>
    <mergeCell ref="C756:C757"/>
    <mergeCell ref="D756:G756"/>
    <mergeCell ref="H756:I756"/>
    <mergeCell ref="K756:L756"/>
    <mergeCell ref="M756:M757"/>
    <mergeCell ref="N756:Q756"/>
    <mergeCell ref="R756:S756"/>
    <mergeCell ref="A757:B757"/>
    <mergeCell ref="K757:L757"/>
    <mergeCell ref="C772:E772"/>
    <mergeCell ref="G772:H772"/>
    <mergeCell ref="M772:O772"/>
    <mergeCell ref="Q772:R772"/>
    <mergeCell ref="B775:C775"/>
    <mergeCell ref="D775:I775"/>
    <mergeCell ref="L775:N775"/>
    <mergeCell ref="O775:P775"/>
    <mergeCell ref="Q775:S775"/>
    <mergeCell ref="A766:B767"/>
    <mergeCell ref="K766:L767"/>
    <mergeCell ref="I767:I768"/>
    <mergeCell ref="S767:S768"/>
    <mergeCell ref="A768:B768"/>
    <mergeCell ref="K768:L768"/>
    <mergeCell ref="S762:S763"/>
    <mergeCell ref="A763:B763"/>
    <mergeCell ref="K763:L763"/>
    <mergeCell ref="A764:B765"/>
    <mergeCell ref="K764:L765"/>
    <mergeCell ref="A782:B783"/>
    <mergeCell ref="K782:L783"/>
    <mergeCell ref="A784:B785"/>
    <mergeCell ref="K784:L785"/>
    <mergeCell ref="I785:I786"/>
    <mergeCell ref="B777:I777"/>
    <mergeCell ref="J777:J780"/>
    <mergeCell ref="L777:S777"/>
    <mergeCell ref="A779:B779"/>
    <mergeCell ref="C779:C780"/>
    <mergeCell ref="D779:G779"/>
    <mergeCell ref="H779:I779"/>
    <mergeCell ref="K779:L779"/>
    <mergeCell ref="M779:M780"/>
    <mergeCell ref="N779:Q779"/>
    <mergeCell ref="R779:S779"/>
    <mergeCell ref="A780:B780"/>
    <mergeCell ref="K780:L780"/>
    <mergeCell ref="C795:E795"/>
    <mergeCell ref="G795:H795"/>
    <mergeCell ref="M795:O795"/>
    <mergeCell ref="Q795:R795"/>
    <mergeCell ref="B796:C796"/>
    <mergeCell ref="D796:I796"/>
    <mergeCell ref="L796:N796"/>
    <mergeCell ref="O796:P796"/>
    <mergeCell ref="Q796:S796"/>
    <mergeCell ref="A789:B790"/>
    <mergeCell ref="K789:L790"/>
    <mergeCell ref="I790:I791"/>
    <mergeCell ref="S790:S791"/>
    <mergeCell ref="A791:B791"/>
    <mergeCell ref="K791:L791"/>
    <mergeCell ref="S785:S786"/>
    <mergeCell ref="A786:B786"/>
    <mergeCell ref="K786:L786"/>
    <mergeCell ref="A787:B788"/>
    <mergeCell ref="K787:L788"/>
    <mergeCell ref="A803:B804"/>
    <mergeCell ref="K803:L804"/>
    <mergeCell ref="A805:B806"/>
    <mergeCell ref="K805:L806"/>
    <mergeCell ref="I806:I807"/>
    <mergeCell ref="B798:I798"/>
    <mergeCell ref="J798:J801"/>
    <mergeCell ref="L798:S798"/>
    <mergeCell ref="A800:B800"/>
    <mergeCell ref="C800:C801"/>
    <mergeCell ref="D800:G800"/>
    <mergeCell ref="H800:I800"/>
    <mergeCell ref="K800:L800"/>
    <mergeCell ref="M800:M801"/>
    <mergeCell ref="N800:Q800"/>
    <mergeCell ref="R800:S800"/>
    <mergeCell ref="A801:B801"/>
    <mergeCell ref="K801:L801"/>
    <mergeCell ref="C816:E816"/>
    <mergeCell ref="G816:H816"/>
    <mergeCell ref="M816:O816"/>
    <mergeCell ref="Q816:R816"/>
    <mergeCell ref="B819:C819"/>
    <mergeCell ref="D819:I819"/>
    <mergeCell ref="L819:N819"/>
    <mergeCell ref="O819:P819"/>
    <mergeCell ref="Q819:S819"/>
    <mergeCell ref="A810:B811"/>
    <mergeCell ref="K810:L811"/>
    <mergeCell ref="I811:I812"/>
    <mergeCell ref="S811:S812"/>
    <mergeCell ref="A812:B812"/>
    <mergeCell ref="K812:L812"/>
    <mergeCell ref="S806:S807"/>
    <mergeCell ref="A807:B807"/>
    <mergeCell ref="K807:L807"/>
    <mergeCell ref="A808:B809"/>
    <mergeCell ref="K808:L809"/>
    <mergeCell ref="A826:B827"/>
    <mergeCell ref="K826:L827"/>
    <mergeCell ref="A828:B829"/>
    <mergeCell ref="K828:L829"/>
    <mergeCell ref="I829:I830"/>
    <mergeCell ref="B821:I821"/>
    <mergeCell ref="J821:J824"/>
    <mergeCell ref="L821:S821"/>
    <mergeCell ref="A823:B823"/>
    <mergeCell ref="C823:C824"/>
    <mergeCell ref="D823:G823"/>
    <mergeCell ref="H823:I823"/>
    <mergeCell ref="K823:L823"/>
    <mergeCell ref="M823:M824"/>
    <mergeCell ref="N823:Q823"/>
    <mergeCell ref="R823:S823"/>
    <mergeCell ref="A824:B824"/>
    <mergeCell ref="K824:L824"/>
    <mergeCell ref="C839:E839"/>
    <mergeCell ref="G839:H839"/>
    <mergeCell ref="M839:O839"/>
    <mergeCell ref="Q839:R839"/>
    <mergeCell ref="B840:C840"/>
    <mergeCell ref="D840:I840"/>
    <mergeCell ref="L840:N840"/>
    <mergeCell ref="O840:P840"/>
    <mergeCell ref="Q840:S840"/>
    <mergeCell ref="A833:B834"/>
    <mergeCell ref="K833:L834"/>
    <mergeCell ref="I834:I835"/>
    <mergeCell ref="S834:S835"/>
    <mergeCell ref="A835:B835"/>
    <mergeCell ref="K835:L835"/>
    <mergeCell ref="S829:S830"/>
    <mergeCell ref="A830:B830"/>
    <mergeCell ref="K830:L830"/>
    <mergeCell ref="A831:B832"/>
    <mergeCell ref="K831:L832"/>
    <mergeCell ref="A847:B848"/>
    <mergeCell ref="K847:L848"/>
    <mergeCell ref="A849:B850"/>
    <mergeCell ref="K849:L850"/>
    <mergeCell ref="I850:I851"/>
    <mergeCell ref="B842:I842"/>
    <mergeCell ref="J842:J845"/>
    <mergeCell ref="L842:S842"/>
    <mergeCell ref="A844:B844"/>
    <mergeCell ref="C844:C845"/>
    <mergeCell ref="D844:G844"/>
    <mergeCell ref="H844:I844"/>
    <mergeCell ref="K844:L844"/>
    <mergeCell ref="M844:M845"/>
    <mergeCell ref="N844:Q844"/>
    <mergeCell ref="R844:S844"/>
    <mergeCell ref="A845:B845"/>
    <mergeCell ref="K845:L845"/>
    <mergeCell ref="C860:E860"/>
    <mergeCell ref="G860:H860"/>
    <mergeCell ref="M860:O860"/>
    <mergeCell ref="Q860:R860"/>
    <mergeCell ref="B863:C863"/>
    <mergeCell ref="D863:I863"/>
    <mergeCell ref="L863:N863"/>
    <mergeCell ref="O863:P863"/>
    <mergeCell ref="Q863:S863"/>
    <mergeCell ref="A854:B855"/>
    <mergeCell ref="K854:L855"/>
    <mergeCell ref="I855:I856"/>
    <mergeCell ref="S855:S856"/>
    <mergeCell ref="A856:B856"/>
    <mergeCell ref="K856:L856"/>
    <mergeCell ref="S850:S851"/>
    <mergeCell ref="A851:B851"/>
    <mergeCell ref="K851:L851"/>
    <mergeCell ref="A852:B853"/>
    <mergeCell ref="K852:L853"/>
    <mergeCell ref="A870:B871"/>
    <mergeCell ref="K870:L871"/>
    <mergeCell ref="A872:B873"/>
    <mergeCell ref="K872:L873"/>
    <mergeCell ref="I873:I874"/>
    <mergeCell ref="B865:I865"/>
    <mergeCell ref="J865:J868"/>
    <mergeCell ref="L865:S865"/>
    <mergeCell ref="A867:B867"/>
    <mergeCell ref="C867:C868"/>
    <mergeCell ref="D867:G867"/>
    <mergeCell ref="H867:I867"/>
    <mergeCell ref="K867:L867"/>
    <mergeCell ref="M867:M868"/>
    <mergeCell ref="N867:Q867"/>
    <mergeCell ref="R867:S867"/>
    <mergeCell ref="A868:B868"/>
    <mergeCell ref="K868:L868"/>
    <mergeCell ref="C883:E883"/>
    <mergeCell ref="G883:H883"/>
    <mergeCell ref="M883:O883"/>
    <mergeCell ref="Q883:R883"/>
    <mergeCell ref="B884:C884"/>
    <mergeCell ref="D884:I884"/>
    <mergeCell ref="L884:N884"/>
    <mergeCell ref="O884:P884"/>
    <mergeCell ref="Q884:S884"/>
    <mergeCell ref="A877:B878"/>
    <mergeCell ref="K877:L878"/>
    <mergeCell ref="I878:I879"/>
    <mergeCell ref="S878:S879"/>
    <mergeCell ref="A879:B879"/>
    <mergeCell ref="K879:L879"/>
    <mergeCell ref="S873:S874"/>
    <mergeCell ref="A874:B874"/>
    <mergeCell ref="K874:L874"/>
    <mergeCell ref="A875:B876"/>
    <mergeCell ref="K875:L876"/>
    <mergeCell ref="A891:B892"/>
    <mergeCell ref="K891:L892"/>
    <mergeCell ref="A893:B894"/>
    <mergeCell ref="K893:L894"/>
    <mergeCell ref="I894:I895"/>
    <mergeCell ref="B886:I886"/>
    <mergeCell ref="J886:J889"/>
    <mergeCell ref="L886:S886"/>
    <mergeCell ref="A888:B888"/>
    <mergeCell ref="C888:C889"/>
    <mergeCell ref="D888:G888"/>
    <mergeCell ref="H888:I888"/>
    <mergeCell ref="K888:L888"/>
    <mergeCell ref="M888:M889"/>
    <mergeCell ref="N888:Q888"/>
    <mergeCell ref="R888:S888"/>
    <mergeCell ref="A889:B889"/>
    <mergeCell ref="K889:L889"/>
    <mergeCell ref="C904:E904"/>
    <mergeCell ref="G904:H904"/>
    <mergeCell ref="M904:O904"/>
    <mergeCell ref="Q904:R904"/>
    <mergeCell ref="B907:C907"/>
    <mergeCell ref="D907:I907"/>
    <mergeCell ref="L907:N907"/>
    <mergeCell ref="O907:P907"/>
    <mergeCell ref="Q907:S907"/>
    <mergeCell ref="A898:B899"/>
    <mergeCell ref="K898:L899"/>
    <mergeCell ref="I899:I900"/>
    <mergeCell ref="S899:S900"/>
    <mergeCell ref="A900:B900"/>
    <mergeCell ref="K900:L900"/>
    <mergeCell ref="S894:S895"/>
    <mergeCell ref="A895:B895"/>
    <mergeCell ref="K895:L895"/>
    <mergeCell ref="A896:B897"/>
    <mergeCell ref="K896:L897"/>
    <mergeCell ref="A914:B915"/>
    <mergeCell ref="K914:L915"/>
    <mergeCell ref="A916:B917"/>
    <mergeCell ref="K916:L917"/>
    <mergeCell ref="I917:I918"/>
    <mergeCell ref="B909:I909"/>
    <mergeCell ref="J909:J912"/>
    <mergeCell ref="L909:S909"/>
    <mergeCell ref="A911:B911"/>
    <mergeCell ref="C911:C912"/>
    <mergeCell ref="D911:G911"/>
    <mergeCell ref="H911:I911"/>
    <mergeCell ref="K911:L911"/>
    <mergeCell ref="M911:M912"/>
    <mergeCell ref="N911:Q911"/>
    <mergeCell ref="R911:S911"/>
    <mergeCell ref="A912:B912"/>
    <mergeCell ref="K912:L912"/>
    <mergeCell ref="C927:E927"/>
    <mergeCell ref="G927:H927"/>
    <mergeCell ref="M927:O927"/>
    <mergeCell ref="Q927:R927"/>
    <mergeCell ref="B928:C928"/>
    <mergeCell ref="D928:I928"/>
    <mergeCell ref="L928:N928"/>
    <mergeCell ref="O928:P928"/>
    <mergeCell ref="Q928:S928"/>
    <mergeCell ref="A921:B922"/>
    <mergeCell ref="K921:L922"/>
    <mergeCell ref="I922:I923"/>
    <mergeCell ref="S922:S923"/>
    <mergeCell ref="A923:B923"/>
    <mergeCell ref="K923:L923"/>
    <mergeCell ref="S917:S918"/>
    <mergeCell ref="A918:B918"/>
    <mergeCell ref="K918:L918"/>
    <mergeCell ref="A919:B920"/>
    <mergeCell ref="K919:L920"/>
    <mergeCell ref="A935:B936"/>
    <mergeCell ref="K935:L936"/>
    <mergeCell ref="A937:B938"/>
    <mergeCell ref="K937:L938"/>
    <mergeCell ref="I938:I939"/>
    <mergeCell ref="B930:I930"/>
    <mergeCell ref="J930:J933"/>
    <mergeCell ref="L930:S930"/>
    <mergeCell ref="A932:B932"/>
    <mergeCell ref="C932:C933"/>
    <mergeCell ref="D932:G932"/>
    <mergeCell ref="H932:I932"/>
    <mergeCell ref="K932:L932"/>
    <mergeCell ref="M932:M933"/>
    <mergeCell ref="N932:Q932"/>
    <mergeCell ref="R932:S932"/>
    <mergeCell ref="A933:B933"/>
    <mergeCell ref="K933:L933"/>
    <mergeCell ref="C948:E948"/>
    <mergeCell ref="G948:H948"/>
    <mergeCell ref="M948:O948"/>
    <mergeCell ref="Q948:R948"/>
    <mergeCell ref="B951:C951"/>
    <mergeCell ref="D951:I951"/>
    <mergeCell ref="L951:N951"/>
    <mergeCell ref="O951:P951"/>
    <mergeCell ref="Q951:S951"/>
    <mergeCell ref="A942:B943"/>
    <mergeCell ref="K942:L943"/>
    <mergeCell ref="I943:I944"/>
    <mergeCell ref="S943:S944"/>
    <mergeCell ref="A944:B944"/>
    <mergeCell ref="K944:L944"/>
    <mergeCell ref="S938:S939"/>
    <mergeCell ref="A939:B939"/>
    <mergeCell ref="K939:L939"/>
    <mergeCell ref="A940:B941"/>
    <mergeCell ref="K940:L941"/>
    <mergeCell ref="A958:B959"/>
    <mergeCell ref="K958:L959"/>
    <mergeCell ref="A960:B961"/>
    <mergeCell ref="K960:L961"/>
    <mergeCell ref="I961:I962"/>
    <mergeCell ref="B953:I953"/>
    <mergeCell ref="J953:J956"/>
    <mergeCell ref="L953:S953"/>
    <mergeCell ref="A955:B955"/>
    <mergeCell ref="C955:C956"/>
    <mergeCell ref="D955:G955"/>
    <mergeCell ref="H955:I955"/>
    <mergeCell ref="K955:L955"/>
    <mergeCell ref="M955:M956"/>
    <mergeCell ref="N955:Q955"/>
    <mergeCell ref="R955:S955"/>
    <mergeCell ref="A956:B956"/>
    <mergeCell ref="K956:L956"/>
    <mergeCell ref="C971:E971"/>
    <mergeCell ref="G971:H971"/>
    <mergeCell ref="M971:O971"/>
    <mergeCell ref="Q971:R971"/>
    <mergeCell ref="B972:C972"/>
    <mergeCell ref="D972:I972"/>
    <mergeCell ref="L972:N972"/>
    <mergeCell ref="O972:P972"/>
    <mergeCell ref="Q972:S972"/>
    <mergeCell ref="A965:B966"/>
    <mergeCell ref="K965:L966"/>
    <mergeCell ref="I966:I967"/>
    <mergeCell ref="S966:S967"/>
    <mergeCell ref="A967:B967"/>
    <mergeCell ref="K967:L967"/>
    <mergeCell ref="S961:S962"/>
    <mergeCell ref="A962:B962"/>
    <mergeCell ref="K962:L962"/>
    <mergeCell ref="A963:B964"/>
    <mergeCell ref="K963:L964"/>
    <mergeCell ref="A979:B980"/>
    <mergeCell ref="K979:L980"/>
    <mergeCell ref="A981:B982"/>
    <mergeCell ref="K981:L982"/>
    <mergeCell ref="I982:I983"/>
    <mergeCell ref="B974:I974"/>
    <mergeCell ref="J974:J977"/>
    <mergeCell ref="L974:S974"/>
    <mergeCell ref="A976:B976"/>
    <mergeCell ref="C976:C977"/>
    <mergeCell ref="D976:G976"/>
    <mergeCell ref="H976:I976"/>
    <mergeCell ref="K976:L976"/>
    <mergeCell ref="M976:M977"/>
    <mergeCell ref="N976:Q976"/>
    <mergeCell ref="R976:S976"/>
    <mergeCell ref="A977:B977"/>
    <mergeCell ref="K977:L977"/>
    <mergeCell ref="C992:E992"/>
    <mergeCell ref="G992:H992"/>
    <mergeCell ref="M992:O992"/>
    <mergeCell ref="Q992:R992"/>
    <mergeCell ref="B995:C995"/>
    <mergeCell ref="D995:I995"/>
    <mergeCell ref="L995:N995"/>
    <mergeCell ref="O995:P995"/>
    <mergeCell ref="Q995:S995"/>
    <mergeCell ref="A986:B987"/>
    <mergeCell ref="K986:L987"/>
    <mergeCell ref="I987:I988"/>
    <mergeCell ref="S987:S988"/>
    <mergeCell ref="A988:B988"/>
    <mergeCell ref="K988:L988"/>
    <mergeCell ref="S982:S983"/>
    <mergeCell ref="A983:B983"/>
    <mergeCell ref="K983:L983"/>
    <mergeCell ref="A984:B985"/>
    <mergeCell ref="K984:L985"/>
    <mergeCell ref="A1002:B1003"/>
    <mergeCell ref="K1002:L1003"/>
    <mergeCell ref="A1004:B1005"/>
    <mergeCell ref="K1004:L1005"/>
    <mergeCell ref="I1005:I1006"/>
    <mergeCell ref="B997:I997"/>
    <mergeCell ref="J997:J1000"/>
    <mergeCell ref="L997:S997"/>
    <mergeCell ref="A999:B999"/>
    <mergeCell ref="C999:C1000"/>
    <mergeCell ref="D999:G999"/>
    <mergeCell ref="H999:I999"/>
    <mergeCell ref="K999:L999"/>
    <mergeCell ref="M999:M1000"/>
    <mergeCell ref="N999:Q999"/>
    <mergeCell ref="R999:S999"/>
    <mergeCell ref="A1000:B1000"/>
    <mergeCell ref="K1000:L1000"/>
    <mergeCell ref="C1015:E1015"/>
    <mergeCell ref="G1015:H1015"/>
    <mergeCell ref="M1015:O1015"/>
    <mergeCell ref="Q1015:R1015"/>
    <mergeCell ref="B1016:C1016"/>
    <mergeCell ref="D1016:I1016"/>
    <mergeCell ref="L1016:N1016"/>
    <mergeCell ref="O1016:P1016"/>
    <mergeCell ref="Q1016:S1016"/>
    <mergeCell ref="A1009:B1010"/>
    <mergeCell ref="K1009:L1010"/>
    <mergeCell ref="I1010:I1011"/>
    <mergeCell ref="S1010:S1011"/>
    <mergeCell ref="A1011:B1011"/>
    <mergeCell ref="K1011:L1011"/>
    <mergeCell ref="S1005:S1006"/>
    <mergeCell ref="A1006:B1006"/>
    <mergeCell ref="K1006:L1006"/>
    <mergeCell ref="A1007:B1008"/>
    <mergeCell ref="K1007:L1008"/>
    <mergeCell ref="A1023:B1024"/>
    <mergeCell ref="K1023:L1024"/>
    <mergeCell ref="A1025:B1026"/>
    <mergeCell ref="K1025:L1026"/>
    <mergeCell ref="I1026:I1027"/>
    <mergeCell ref="B1018:I1018"/>
    <mergeCell ref="J1018:J1021"/>
    <mergeCell ref="L1018:S1018"/>
    <mergeCell ref="A1020:B1020"/>
    <mergeCell ref="C1020:C1021"/>
    <mergeCell ref="D1020:G1020"/>
    <mergeCell ref="H1020:I1020"/>
    <mergeCell ref="K1020:L1020"/>
    <mergeCell ref="M1020:M1021"/>
    <mergeCell ref="N1020:Q1020"/>
    <mergeCell ref="R1020:S1020"/>
    <mergeCell ref="A1021:B1021"/>
    <mergeCell ref="K1021:L1021"/>
    <mergeCell ref="C1036:E1036"/>
    <mergeCell ref="G1036:H1036"/>
    <mergeCell ref="M1036:O1036"/>
    <mergeCell ref="Q1036:R1036"/>
    <mergeCell ref="B1039:C1039"/>
    <mergeCell ref="D1039:I1039"/>
    <mergeCell ref="L1039:N1039"/>
    <mergeCell ref="O1039:P1039"/>
    <mergeCell ref="Q1039:S1039"/>
    <mergeCell ref="A1030:B1031"/>
    <mergeCell ref="K1030:L1031"/>
    <mergeCell ref="I1031:I1032"/>
    <mergeCell ref="S1031:S1032"/>
    <mergeCell ref="A1032:B1032"/>
    <mergeCell ref="K1032:L1032"/>
    <mergeCell ref="S1026:S1027"/>
    <mergeCell ref="A1027:B1027"/>
    <mergeCell ref="K1027:L1027"/>
    <mergeCell ref="A1028:B1029"/>
    <mergeCell ref="K1028:L1029"/>
    <mergeCell ref="A1046:B1047"/>
    <mergeCell ref="K1046:L1047"/>
    <mergeCell ref="A1048:B1049"/>
    <mergeCell ref="K1048:L1049"/>
    <mergeCell ref="I1049:I1050"/>
    <mergeCell ref="B1041:I1041"/>
    <mergeCell ref="J1041:J1044"/>
    <mergeCell ref="L1041:S1041"/>
    <mergeCell ref="A1043:B1043"/>
    <mergeCell ref="C1043:C1044"/>
    <mergeCell ref="D1043:G1043"/>
    <mergeCell ref="H1043:I1043"/>
    <mergeCell ref="K1043:L1043"/>
    <mergeCell ref="M1043:M1044"/>
    <mergeCell ref="N1043:Q1043"/>
    <mergeCell ref="R1043:S1043"/>
    <mergeCell ref="A1044:B1044"/>
    <mergeCell ref="K1044:L1044"/>
    <mergeCell ref="C1059:E1059"/>
    <mergeCell ref="G1059:H1059"/>
    <mergeCell ref="M1059:O1059"/>
    <mergeCell ref="Q1059:R1059"/>
    <mergeCell ref="B1060:C1060"/>
    <mergeCell ref="D1060:I1060"/>
    <mergeCell ref="L1060:N1060"/>
    <mergeCell ref="O1060:P1060"/>
    <mergeCell ref="Q1060:S1060"/>
    <mergeCell ref="A1053:B1054"/>
    <mergeCell ref="K1053:L1054"/>
    <mergeCell ref="I1054:I1055"/>
    <mergeCell ref="S1054:S1055"/>
    <mergeCell ref="A1055:B1055"/>
    <mergeCell ref="K1055:L1055"/>
    <mergeCell ref="S1049:S1050"/>
    <mergeCell ref="A1050:B1050"/>
    <mergeCell ref="K1050:L1050"/>
    <mergeCell ref="A1051:B1052"/>
    <mergeCell ref="K1051:L1052"/>
    <mergeCell ref="A1067:B1068"/>
    <mergeCell ref="K1067:L1068"/>
    <mergeCell ref="A1069:B1070"/>
    <mergeCell ref="K1069:L1070"/>
    <mergeCell ref="I1070:I1071"/>
    <mergeCell ref="B1062:I1062"/>
    <mergeCell ref="J1062:J1065"/>
    <mergeCell ref="L1062:S1062"/>
    <mergeCell ref="A1064:B1064"/>
    <mergeCell ref="C1064:C1065"/>
    <mergeCell ref="D1064:G1064"/>
    <mergeCell ref="H1064:I1064"/>
    <mergeCell ref="K1064:L1064"/>
    <mergeCell ref="M1064:M1065"/>
    <mergeCell ref="N1064:Q1064"/>
    <mergeCell ref="R1064:S1064"/>
    <mergeCell ref="A1065:B1065"/>
    <mergeCell ref="K1065:L1065"/>
    <mergeCell ref="C1080:E1080"/>
    <mergeCell ref="G1080:H1080"/>
    <mergeCell ref="M1080:O1080"/>
    <mergeCell ref="Q1080:R1080"/>
    <mergeCell ref="B1083:C1083"/>
    <mergeCell ref="D1083:I1083"/>
    <mergeCell ref="L1083:N1083"/>
    <mergeCell ref="O1083:P1083"/>
    <mergeCell ref="Q1083:S1083"/>
    <mergeCell ref="A1074:B1075"/>
    <mergeCell ref="K1074:L1075"/>
    <mergeCell ref="I1075:I1076"/>
    <mergeCell ref="S1075:S1076"/>
    <mergeCell ref="A1076:B1076"/>
    <mergeCell ref="K1076:L1076"/>
    <mergeCell ref="S1070:S1071"/>
    <mergeCell ref="A1071:B1071"/>
    <mergeCell ref="K1071:L1071"/>
    <mergeCell ref="A1072:B1073"/>
    <mergeCell ref="K1072:L1073"/>
    <mergeCell ref="A1090:B1091"/>
    <mergeCell ref="K1090:L1091"/>
    <mergeCell ref="A1092:B1093"/>
    <mergeCell ref="K1092:L1093"/>
    <mergeCell ref="I1093:I1094"/>
    <mergeCell ref="B1085:I1085"/>
    <mergeCell ref="J1085:J1088"/>
    <mergeCell ref="L1085:S1085"/>
    <mergeCell ref="A1087:B1087"/>
    <mergeCell ref="C1087:C1088"/>
    <mergeCell ref="D1087:G1087"/>
    <mergeCell ref="H1087:I1087"/>
    <mergeCell ref="K1087:L1087"/>
    <mergeCell ref="M1087:M1088"/>
    <mergeCell ref="N1087:Q1087"/>
    <mergeCell ref="R1087:S1087"/>
    <mergeCell ref="A1088:B1088"/>
    <mergeCell ref="K1088:L1088"/>
    <mergeCell ref="C1103:E1103"/>
    <mergeCell ref="G1103:H1103"/>
    <mergeCell ref="M1103:O1103"/>
    <mergeCell ref="Q1103:R1103"/>
    <mergeCell ref="B1104:C1104"/>
    <mergeCell ref="D1104:I1104"/>
    <mergeCell ref="L1104:N1104"/>
    <mergeCell ref="O1104:P1104"/>
    <mergeCell ref="Q1104:S1104"/>
    <mergeCell ref="A1097:B1098"/>
    <mergeCell ref="K1097:L1098"/>
    <mergeCell ref="I1098:I1099"/>
    <mergeCell ref="S1098:S1099"/>
    <mergeCell ref="A1099:B1099"/>
    <mergeCell ref="K1099:L1099"/>
    <mergeCell ref="S1093:S1094"/>
    <mergeCell ref="A1094:B1094"/>
    <mergeCell ref="K1094:L1094"/>
    <mergeCell ref="A1095:B1096"/>
    <mergeCell ref="K1095:L1096"/>
    <mergeCell ref="A1111:B1112"/>
    <mergeCell ref="K1111:L1112"/>
    <mergeCell ref="A1113:B1114"/>
    <mergeCell ref="K1113:L1114"/>
    <mergeCell ref="I1114:I1115"/>
    <mergeCell ref="B1106:I1106"/>
    <mergeCell ref="J1106:J1109"/>
    <mergeCell ref="L1106:S1106"/>
    <mergeCell ref="A1108:B1108"/>
    <mergeCell ref="C1108:C1109"/>
    <mergeCell ref="D1108:G1108"/>
    <mergeCell ref="H1108:I1108"/>
    <mergeCell ref="K1108:L1108"/>
    <mergeCell ref="M1108:M1109"/>
    <mergeCell ref="N1108:Q1108"/>
    <mergeCell ref="R1108:S1108"/>
    <mergeCell ref="A1109:B1109"/>
    <mergeCell ref="K1109:L1109"/>
    <mergeCell ref="C1124:E1124"/>
    <mergeCell ref="G1124:H1124"/>
    <mergeCell ref="M1124:O1124"/>
    <mergeCell ref="Q1124:R1124"/>
    <mergeCell ref="B1127:C1127"/>
    <mergeCell ref="D1127:I1127"/>
    <mergeCell ref="L1127:N1127"/>
    <mergeCell ref="O1127:P1127"/>
    <mergeCell ref="Q1127:S1127"/>
    <mergeCell ref="A1118:B1119"/>
    <mergeCell ref="K1118:L1119"/>
    <mergeCell ref="I1119:I1120"/>
    <mergeCell ref="S1119:S1120"/>
    <mergeCell ref="A1120:B1120"/>
    <mergeCell ref="K1120:L1120"/>
    <mergeCell ref="S1114:S1115"/>
    <mergeCell ref="A1115:B1115"/>
    <mergeCell ref="K1115:L1115"/>
    <mergeCell ref="A1116:B1117"/>
    <mergeCell ref="K1116:L1117"/>
    <mergeCell ref="A1134:B1135"/>
    <mergeCell ref="K1134:L1135"/>
    <mergeCell ref="A1136:B1137"/>
    <mergeCell ref="K1136:L1137"/>
    <mergeCell ref="I1137:I1138"/>
    <mergeCell ref="B1129:I1129"/>
    <mergeCell ref="J1129:J1132"/>
    <mergeCell ref="L1129:S1129"/>
    <mergeCell ref="A1131:B1131"/>
    <mergeCell ref="C1131:C1132"/>
    <mergeCell ref="D1131:G1131"/>
    <mergeCell ref="H1131:I1131"/>
    <mergeCell ref="K1131:L1131"/>
    <mergeCell ref="M1131:M1132"/>
    <mergeCell ref="N1131:Q1131"/>
    <mergeCell ref="R1131:S1131"/>
    <mergeCell ref="A1132:B1132"/>
    <mergeCell ref="K1132:L1132"/>
    <mergeCell ref="C1147:E1147"/>
    <mergeCell ref="G1147:H1147"/>
    <mergeCell ref="M1147:O1147"/>
    <mergeCell ref="Q1147:R1147"/>
    <mergeCell ref="B1148:C1148"/>
    <mergeCell ref="D1148:I1148"/>
    <mergeCell ref="L1148:N1148"/>
    <mergeCell ref="O1148:P1148"/>
    <mergeCell ref="Q1148:S1148"/>
    <mergeCell ref="A1141:B1142"/>
    <mergeCell ref="K1141:L1142"/>
    <mergeCell ref="I1142:I1143"/>
    <mergeCell ref="S1142:S1143"/>
    <mergeCell ref="A1143:B1143"/>
    <mergeCell ref="K1143:L1143"/>
    <mergeCell ref="S1137:S1138"/>
    <mergeCell ref="A1138:B1138"/>
    <mergeCell ref="K1138:L1138"/>
    <mergeCell ref="A1139:B1140"/>
    <mergeCell ref="K1139:L1140"/>
    <mergeCell ref="A1155:B1156"/>
    <mergeCell ref="K1155:L1156"/>
    <mergeCell ref="A1157:B1158"/>
    <mergeCell ref="K1157:L1158"/>
    <mergeCell ref="I1158:I1159"/>
    <mergeCell ref="B1150:I1150"/>
    <mergeCell ref="J1150:J1153"/>
    <mergeCell ref="L1150:S1150"/>
    <mergeCell ref="A1152:B1152"/>
    <mergeCell ref="C1152:C1153"/>
    <mergeCell ref="D1152:G1152"/>
    <mergeCell ref="H1152:I1152"/>
    <mergeCell ref="K1152:L1152"/>
    <mergeCell ref="M1152:M1153"/>
    <mergeCell ref="N1152:Q1152"/>
    <mergeCell ref="R1152:S1152"/>
    <mergeCell ref="A1153:B1153"/>
    <mergeCell ref="K1153:L1153"/>
    <mergeCell ref="C1168:E1168"/>
    <mergeCell ref="G1168:H1168"/>
    <mergeCell ref="M1168:O1168"/>
    <mergeCell ref="Q1168:R1168"/>
    <mergeCell ref="B1171:C1171"/>
    <mergeCell ref="D1171:I1171"/>
    <mergeCell ref="L1171:N1171"/>
    <mergeCell ref="O1171:P1171"/>
    <mergeCell ref="Q1171:S1171"/>
    <mergeCell ref="A1162:B1163"/>
    <mergeCell ref="K1162:L1163"/>
    <mergeCell ref="I1163:I1164"/>
    <mergeCell ref="S1163:S1164"/>
    <mergeCell ref="A1164:B1164"/>
    <mergeCell ref="K1164:L1164"/>
    <mergeCell ref="S1158:S1159"/>
    <mergeCell ref="A1159:B1159"/>
    <mergeCell ref="K1159:L1159"/>
    <mergeCell ref="A1160:B1161"/>
    <mergeCell ref="K1160:L1161"/>
    <mergeCell ref="A1178:B1179"/>
    <mergeCell ref="K1178:L1179"/>
    <mergeCell ref="A1180:B1181"/>
    <mergeCell ref="K1180:L1181"/>
    <mergeCell ref="I1181:I1182"/>
    <mergeCell ref="B1173:I1173"/>
    <mergeCell ref="J1173:J1176"/>
    <mergeCell ref="L1173:S1173"/>
    <mergeCell ref="A1175:B1175"/>
    <mergeCell ref="C1175:C1176"/>
    <mergeCell ref="D1175:G1175"/>
    <mergeCell ref="H1175:I1175"/>
    <mergeCell ref="K1175:L1175"/>
    <mergeCell ref="M1175:M1176"/>
    <mergeCell ref="N1175:Q1175"/>
    <mergeCell ref="R1175:S1175"/>
    <mergeCell ref="A1176:B1176"/>
    <mergeCell ref="K1176:L1176"/>
    <mergeCell ref="C1191:E1191"/>
    <mergeCell ref="G1191:H1191"/>
    <mergeCell ref="M1191:O1191"/>
    <mergeCell ref="Q1191:R1191"/>
    <mergeCell ref="B1192:C1192"/>
    <mergeCell ref="D1192:I1192"/>
    <mergeCell ref="L1192:N1192"/>
    <mergeCell ref="O1192:P1192"/>
    <mergeCell ref="Q1192:S1192"/>
    <mergeCell ref="A1185:B1186"/>
    <mergeCell ref="K1185:L1186"/>
    <mergeCell ref="I1186:I1187"/>
    <mergeCell ref="S1186:S1187"/>
    <mergeCell ref="A1187:B1187"/>
    <mergeCell ref="K1187:L1187"/>
    <mergeCell ref="S1181:S1182"/>
    <mergeCell ref="A1182:B1182"/>
    <mergeCell ref="K1182:L1182"/>
    <mergeCell ref="A1183:B1184"/>
    <mergeCell ref="K1183:L1184"/>
    <mergeCell ref="A1199:B1200"/>
    <mergeCell ref="K1199:L1200"/>
    <mergeCell ref="A1201:B1202"/>
    <mergeCell ref="K1201:L1202"/>
    <mergeCell ref="I1202:I1203"/>
    <mergeCell ref="B1194:I1194"/>
    <mergeCell ref="J1194:J1197"/>
    <mergeCell ref="L1194:S1194"/>
    <mergeCell ref="A1196:B1196"/>
    <mergeCell ref="C1196:C1197"/>
    <mergeCell ref="D1196:G1196"/>
    <mergeCell ref="H1196:I1196"/>
    <mergeCell ref="K1196:L1196"/>
    <mergeCell ref="M1196:M1197"/>
    <mergeCell ref="N1196:Q1196"/>
    <mergeCell ref="R1196:S1196"/>
    <mergeCell ref="A1197:B1197"/>
    <mergeCell ref="K1197:L1197"/>
    <mergeCell ref="C1212:E1212"/>
    <mergeCell ref="G1212:H1212"/>
    <mergeCell ref="M1212:O1212"/>
    <mergeCell ref="Q1212:R1212"/>
    <mergeCell ref="B1215:C1215"/>
    <mergeCell ref="D1215:I1215"/>
    <mergeCell ref="L1215:N1215"/>
    <mergeCell ref="O1215:P1215"/>
    <mergeCell ref="Q1215:S1215"/>
    <mergeCell ref="A1206:B1207"/>
    <mergeCell ref="K1206:L1207"/>
    <mergeCell ref="I1207:I1208"/>
    <mergeCell ref="S1207:S1208"/>
    <mergeCell ref="A1208:B1208"/>
    <mergeCell ref="K1208:L1208"/>
    <mergeCell ref="S1202:S1203"/>
    <mergeCell ref="A1203:B1203"/>
    <mergeCell ref="K1203:L1203"/>
    <mergeCell ref="A1204:B1205"/>
    <mergeCell ref="K1204:L1205"/>
    <mergeCell ref="A1222:B1223"/>
    <mergeCell ref="K1222:L1223"/>
    <mergeCell ref="A1224:B1225"/>
    <mergeCell ref="K1224:L1225"/>
    <mergeCell ref="I1225:I1226"/>
    <mergeCell ref="B1217:I1217"/>
    <mergeCell ref="J1217:J1220"/>
    <mergeCell ref="L1217:S1217"/>
    <mergeCell ref="A1219:B1219"/>
    <mergeCell ref="C1219:C1220"/>
    <mergeCell ref="D1219:G1219"/>
    <mergeCell ref="H1219:I1219"/>
    <mergeCell ref="K1219:L1219"/>
    <mergeCell ref="M1219:M1220"/>
    <mergeCell ref="N1219:Q1219"/>
    <mergeCell ref="R1219:S1219"/>
    <mergeCell ref="A1220:B1220"/>
    <mergeCell ref="K1220:L1220"/>
    <mergeCell ref="C1235:E1235"/>
    <mergeCell ref="G1235:H1235"/>
    <mergeCell ref="M1235:O1235"/>
    <mergeCell ref="Q1235:R1235"/>
    <mergeCell ref="B1236:C1236"/>
    <mergeCell ref="D1236:I1236"/>
    <mergeCell ref="L1236:N1236"/>
    <mergeCell ref="O1236:P1236"/>
    <mergeCell ref="Q1236:S1236"/>
    <mergeCell ref="A1229:B1230"/>
    <mergeCell ref="K1229:L1230"/>
    <mergeCell ref="I1230:I1231"/>
    <mergeCell ref="S1230:S1231"/>
    <mergeCell ref="A1231:B1231"/>
    <mergeCell ref="K1231:L1231"/>
    <mergeCell ref="S1225:S1226"/>
    <mergeCell ref="A1226:B1226"/>
    <mergeCell ref="K1226:L1226"/>
    <mergeCell ref="A1227:B1228"/>
    <mergeCell ref="K1227:L1228"/>
    <mergeCell ref="A1243:B1244"/>
    <mergeCell ref="K1243:L1244"/>
    <mergeCell ref="A1245:B1246"/>
    <mergeCell ref="K1245:L1246"/>
    <mergeCell ref="I1246:I1247"/>
    <mergeCell ref="B1238:I1238"/>
    <mergeCell ref="J1238:J1241"/>
    <mergeCell ref="L1238:S1238"/>
    <mergeCell ref="A1240:B1240"/>
    <mergeCell ref="C1240:C1241"/>
    <mergeCell ref="D1240:G1240"/>
    <mergeCell ref="H1240:I1240"/>
    <mergeCell ref="K1240:L1240"/>
    <mergeCell ref="M1240:M1241"/>
    <mergeCell ref="N1240:Q1240"/>
    <mergeCell ref="R1240:S1240"/>
    <mergeCell ref="A1241:B1241"/>
    <mergeCell ref="K1241:L1241"/>
    <mergeCell ref="C1256:E1256"/>
    <mergeCell ref="G1256:H1256"/>
    <mergeCell ref="M1256:O1256"/>
    <mergeCell ref="Q1256:R1256"/>
    <mergeCell ref="B1259:C1259"/>
    <mergeCell ref="D1259:I1259"/>
    <mergeCell ref="L1259:N1259"/>
    <mergeCell ref="O1259:P1259"/>
    <mergeCell ref="Q1259:S1259"/>
    <mergeCell ref="A1250:B1251"/>
    <mergeCell ref="K1250:L1251"/>
    <mergeCell ref="I1251:I1252"/>
    <mergeCell ref="S1251:S1252"/>
    <mergeCell ref="A1252:B1252"/>
    <mergeCell ref="K1252:L1252"/>
    <mergeCell ref="S1246:S1247"/>
    <mergeCell ref="A1247:B1247"/>
    <mergeCell ref="K1247:L1247"/>
    <mergeCell ref="A1248:B1249"/>
    <mergeCell ref="K1248:L1249"/>
    <mergeCell ref="A1266:B1267"/>
    <mergeCell ref="K1266:L1267"/>
    <mergeCell ref="A1268:B1269"/>
    <mergeCell ref="K1268:L1269"/>
    <mergeCell ref="I1269:I1270"/>
    <mergeCell ref="B1261:I1261"/>
    <mergeCell ref="J1261:J1264"/>
    <mergeCell ref="L1261:S1261"/>
    <mergeCell ref="A1263:B1263"/>
    <mergeCell ref="C1263:C1264"/>
    <mergeCell ref="D1263:G1263"/>
    <mergeCell ref="H1263:I1263"/>
    <mergeCell ref="K1263:L1263"/>
    <mergeCell ref="M1263:M1264"/>
    <mergeCell ref="N1263:Q1263"/>
    <mergeCell ref="R1263:S1263"/>
    <mergeCell ref="A1264:B1264"/>
    <mergeCell ref="K1264:L1264"/>
    <mergeCell ref="C1279:E1279"/>
    <mergeCell ref="G1279:H1279"/>
    <mergeCell ref="M1279:O1279"/>
    <mergeCell ref="Q1279:R1279"/>
    <mergeCell ref="B1280:C1280"/>
    <mergeCell ref="D1280:I1280"/>
    <mergeCell ref="L1280:N1280"/>
    <mergeCell ref="O1280:P1280"/>
    <mergeCell ref="Q1280:S1280"/>
    <mergeCell ref="A1273:B1274"/>
    <mergeCell ref="K1273:L1274"/>
    <mergeCell ref="I1274:I1275"/>
    <mergeCell ref="S1274:S1275"/>
    <mergeCell ref="A1275:B1275"/>
    <mergeCell ref="K1275:L1275"/>
    <mergeCell ref="S1269:S1270"/>
    <mergeCell ref="A1270:B1270"/>
    <mergeCell ref="K1270:L1270"/>
    <mergeCell ref="A1271:B1272"/>
    <mergeCell ref="K1271:L1272"/>
    <mergeCell ref="A1287:B1288"/>
    <mergeCell ref="K1287:L1288"/>
    <mergeCell ref="A1289:B1290"/>
    <mergeCell ref="K1289:L1290"/>
    <mergeCell ref="I1290:I1291"/>
    <mergeCell ref="B1282:I1282"/>
    <mergeCell ref="J1282:J1285"/>
    <mergeCell ref="L1282:S1282"/>
    <mergeCell ref="A1284:B1284"/>
    <mergeCell ref="C1284:C1285"/>
    <mergeCell ref="D1284:G1284"/>
    <mergeCell ref="H1284:I1284"/>
    <mergeCell ref="K1284:L1284"/>
    <mergeCell ref="M1284:M1285"/>
    <mergeCell ref="N1284:Q1284"/>
    <mergeCell ref="R1284:S1284"/>
    <mergeCell ref="A1285:B1285"/>
    <mergeCell ref="K1285:L1285"/>
    <mergeCell ref="C1300:E1300"/>
    <mergeCell ref="G1300:H1300"/>
    <mergeCell ref="M1300:O1300"/>
    <mergeCell ref="Q1300:R1300"/>
    <mergeCell ref="B1303:C1303"/>
    <mergeCell ref="D1303:I1303"/>
    <mergeCell ref="L1303:N1303"/>
    <mergeCell ref="O1303:P1303"/>
    <mergeCell ref="Q1303:S1303"/>
    <mergeCell ref="A1294:B1295"/>
    <mergeCell ref="K1294:L1295"/>
    <mergeCell ref="I1295:I1296"/>
    <mergeCell ref="S1295:S1296"/>
    <mergeCell ref="A1296:B1296"/>
    <mergeCell ref="K1296:L1296"/>
    <mergeCell ref="S1290:S1291"/>
    <mergeCell ref="A1291:B1291"/>
    <mergeCell ref="K1291:L1291"/>
    <mergeCell ref="A1292:B1293"/>
    <mergeCell ref="K1292:L1293"/>
    <mergeCell ref="A1310:B1311"/>
    <mergeCell ref="K1310:L1311"/>
    <mergeCell ref="A1312:B1313"/>
    <mergeCell ref="K1312:L1313"/>
    <mergeCell ref="I1313:I1314"/>
    <mergeCell ref="B1305:I1305"/>
    <mergeCell ref="J1305:J1308"/>
    <mergeCell ref="L1305:S1305"/>
    <mergeCell ref="A1307:B1307"/>
    <mergeCell ref="C1307:C1308"/>
    <mergeCell ref="D1307:G1307"/>
    <mergeCell ref="H1307:I1307"/>
    <mergeCell ref="K1307:L1307"/>
    <mergeCell ref="M1307:M1308"/>
    <mergeCell ref="N1307:Q1307"/>
    <mergeCell ref="R1307:S1307"/>
    <mergeCell ref="A1308:B1308"/>
    <mergeCell ref="K1308:L1308"/>
    <mergeCell ref="C1323:E1323"/>
    <mergeCell ref="G1323:H1323"/>
    <mergeCell ref="M1323:O1323"/>
    <mergeCell ref="Q1323:R1323"/>
    <mergeCell ref="B1324:C1324"/>
    <mergeCell ref="D1324:I1324"/>
    <mergeCell ref="L1324:N1324"/>
    <mergeCell ref="O1324:P1324"/>
    <mergeCell ref="Q1324:S1324"/>
    <mergeCell ref="A1317:B1318"/>
    <mergeCell ref="K1317:L1318"/>
    <mergeCell ref="I1318:I1319"/>
    <mergeCell ref="S1318:S1319"/>
    <mergeCell ref="A1319:B1319"/>
    <mergeCell ref="K1319:L1319"/>
    <mergeCell ref="S1313:S1314"/>
    <mergeCell ref="A1314:B1314"/>
    <mergeCell ref="K1314:L1314"/>
    <mergeCell ref="A1315:B1316"/>
    <mergeCell ref="K1315:L1316"/>
    <mergeCell ref="A1331:B1332"/>
    <mergeCell ref="K1331:L1332"/>
    <mergeCell ref="A1333:B1334"/>
    <mergeCell ref="K1333:L1334"/>
    <mergeCell ref="I1334:I1335"/>
    <mergeCell ref="B1326:I1326"/>
    <mergeCell ref="J1326:J1329"/>
    <mergeCell ref="L1326:S1326"/>
    <mergeCell ref="A1328:B1328"/>
    <mergeCell ref="C1328:C1329"/>
    <mergeCell ref="D1328:G1328"/>
    <mergeCell ref="H1328:I1328"/>
    <mergeCell ref="K1328:L1328"/>
    <mergeCell ref="M1328:M1329"/>
    <mergeCell ref="N1328:Q1328"/>
    <mergeCell ref="R1328:S1328"/>
    <mergeCell ref="A1329:B1329"/>
    <mergeCell ref="K1329:L1329"/>
    <mergeCell ref="C1344:E1344"/>
    <mergeCell ref="G1344:H1344"/>
    <mergeCell ref="M1344:O1344"/>
    <mergeCell ref="Q1344:R1344"/>
    <mergeCell ref="B1347:C1347"/>
    <mergeCell ref="D1347:I1347"/>
    <mergeCell ref="L1347:N1347"/>
    <mergeCell ref="O1347:P1347"/>
    <mergeCell ref="Q1347:S1347"/>
    <mergeCell ref="A1338:B1339"/>
    <mergeCell ref="K1338:L1339"/>
    <mergeCell ref="I1339:I1340"/>
    <mergeCell ref="S1339:S1340"/>
    <mergeCell ref="A1340:B1340"/>
    <mergeCell ref="K1340:L1340"/>
    <mergeCell ref="S1334:S1335"/>
    <mergeCell ref="A1335:B1335"/>
    <mergeCell ref="K1335:L1335"/>
    <mergeCell ref="A1336:B1337"/>
    <mergeCell ref="K1336:L1337"/>
    <mergeCell ref="A1354:B1355"/>
    <mergeCell ref="K1354:L1355"/>
    <mergeCell ref="A1356:B1357"/>
    <mergeCell ref="K1356:L1357"/>
    <mergeCell ref="I1357:I1358"/>
    <mergeCell ref="B1349:I1349"/>
    <mergeCell ref="J1349:J1352"/>
    <mergeCell ref="L1349:S1349"/>
    <mergeCell ref="A1351:B1351"/>
    <mergeCell ref="C1351:C1352"/>
    <mergeCell ref="D1351:G1351"/>
    <mergeCell ref="H1351:I1351"/>
    <mergeCell ref="K1351:L1351"/>
    <mergeCell ref="M1351:M1352"/>
    <mergeCell ref="N1351:Q1351"/>
    <mergeCell ref="R1351:S1351"/>
    <mergeCell ref="A1352:B1352"/>
    <mergeCell ref="K1352:L1352"/>
    <mergeCell ref="C1367:E1367"/>
    <mergeCell ref="G1367:H1367"/>
    <mergeCell ref="M1367:O1367"/>
    <mergeCell ref="Q1367:R1367"/>
    <mergeCell ref="B1368:C1368"/>
    <mergeCell ref="D1368:I1368"/>
    <mergeCell ref="L1368:N1368"/>
    <mergeCell ref="O1368:P1368"/>
    <mergeCell ref="Q1368:S1368"/>
    <mergeCell ref="A1361:B1362"/>
    <mergeCell ref="K1361:L1362"/>
    <mergeCell ref="I1362:I1363"/>
    <mergeCell ref="S1362:S1363"/>
    <mergeCell ref="A1363:B1363"/>
    <mergeCell ref="K1363:L1363"/>
    <mergeCell ref="S1357:S1358"/>
    <mergeCell ref="A1358:B1358"/>
    <mergeCell ref="K1358:L1358"/>
    <mergeCell ref="A1359:B1360"/>
    <mergeCell ref="K1359:L1360"/>
    <mergeCell ref="A1375:B1376"/>
    <mergeCell ref="K1375:L1376"/>
    <mergeCell ref="A1377:B1378"/>
    <mergeCell ref="K1377:L1378"/>
    <mergeCell ref="I1378:I1379"/>
    <mergeCell ref="B1370:I1370"/>
    <mergeCell ref="J1370:J1373"/>
    <mergeCell ref="L1370:S1370"/>
    <mergeCell ref="A1372:B1372"/>
    <mergeCell ref="C1372:C1373"/>
    <mergeCell ref="D1372:G1372"/>
    <mergeCell ref="H1372:I1372"/>
    <mergeCell ref="K1372:L1372"/>
    <mergeCell ref="M1372:M1373"/>
    <mergeCell ref="N1372:Q1372"/>
    <mergeCell ref="R1372:S1372"/>
    <mergeCell ref="A1373:B1373"/>
    <mergeCell ref="K1373:L1373"/>
    <mergeCell ref="C1388:E1388"/>
    <mergeCell ref="G1388:H1388"/>
    <mergeCell ref="M1388:O1388"/>
    <mergeCell ref="Q1388:R1388"/>
    <mergeCell ref="B1391:C1391"/>
    <mergeCell ref="D1391:I1391"/>
    <mergeCell ref="L1391:N1391"/>
    <mergeCell ref="O1391:P1391"/>
    <mergeCell ref="Q1391:S1391"/>
    <mergeCell ref="A1382:B1383"/>
    <mergeCell ref="K1382:L1383"/>
    <mergeCell ref="I1383:I1384"/>
    <mergeCell ref="S1383:S1384"/>
    <mergeCell ref="A1384:B1384"/>
    <mergeCell ref="K1384:L1384"/>
    <mergeCell ref="S1378:S1379"/>
    <mergeCell ref="A1379:B1379"/>
    <mergeCell ref="K1379:L1379"/>
    <mergeCell ref="A1380:B1381"/>
    <mergeCell ref="K1380:L1381"/>
    <mergeCell ref="A1398:B1399"/>
    <mergeCell ref="K1398:L1399"/>
    <mergeCell ref="A1400:B1401"/>
    <mergeCell ref="K1400:L1401"/>
    <mergeCell ref="I1401:I1402"/>
    <mergeCell ref="B1393:I1393"/>
    <mergeCell ref="J1393:J1396"/>
    <mergeCell ref="L1393:S1393"/>
    <mergeCell ref="A1395:B1395"/>
    <mergeCell ref="C1395:C1396"/>
    <mergeCell ref="D1395:G1395"/>
    <mergeCell ref="H1395:I1395"/>
    <mergeCell ref="K1395:L1395"/>
    <mergeCell ref="M1395:M1396"/>
    <mergeCell ref="N1395:Q1395"/>
    <mergeCell ref="R1395:S1395"/>
    <mergeCell ref="A1396:B1396"/>
    <mergeCell ref="K1396:L1396"/>
    <mergeCell ref="C1411:E1411"/>
    <mergeCell ref="G1411:H1411"/>
    <mergeCell ref="M1411:O1411"/>
    <mergeCell ref="Q1411:R1411"/>
    <mergeCell ref="B1412:C1412"/>
    <mergeCell ref="D1412:I1412"/>
    <mergeCell ref="L1412:N1412"/>
    <mergeCell ref="O1412:P1412"/>
    <mergeCell ref="Q1412:S1412"/>
    <mergeCell ref="A1405:B1406"/>
    <mergeCell ref="K1405:L1406"/>
    <mergeCell ref="I1406:I1407"/>
    <mergeCell ref="S1406:S1407"/>
    <mergeCell ref="A1407:B1407"/>
    <mergeCell ref="K1407:L1407"/>
    <mergeCell ref="S1401:S1402"/>
    <mergeCell ref="A1402:B1402"/>
    <mergeCell ref="K1402:L1402"/>
    <mergeCell ref="A1403:B1404"/>
    <mergeCell ref="K1403:L1404"/>
    <mergeCell ref="A1419:B1420"/>
    <mergeCell ref="K1419:L1420"/>
    <mergeCell ref="A1421:B1422"/>
    <mergeCell ref="K1421:L1422"/>
    <mergeCell ref="I1422:I1423"/>
    <mergeCell ref="B1414:I1414"/>
    <mergeCell ref="J1414:J1417"/>
    <mergeCell ref="L1414:S1414"/>
    <mergeCell ref="A1416:B1416"/>
    <mergeCell ref="C1416:C1417"/>
    <mergeCell ref="D1416:G1416"/>
    <mergeCell ref="H1416:I1416"/>
    <mergeCell ref="K1416:L1416"/>
    <mergeCell ref="M1416:M1417"/>
    <mergeCell ref="N1416:Q1416"/>
    <mergeCell ref="R1416:S1416"/>
    <mergeCell ref="A1417:B1417"/>
    <mergeCell ref="K1417:L1417"/>
    <mergeCell ref="C1432:E1432"/>
    <mergeCell ref="G1432:H1432"/>
    <mergeCell ref="M1432:O1432"/>
    <mergeCell ref="Q1432:R1432"/>
    <mergeCell ref="B1435:C1435"/>
    <mergeCell ref="D1435:I1435"/>
    <mergeCell ref="L1435:N1435"/>
    <mergeCell ref="O1435:P1435"/>
    <mergeCell ref="Q1435:S1435"/>
    <mergeCell ref="A1426:B1427"/>
    <mergeCell ref="K1426:L1427"/>
    <mergeCell ref="I1427:I1428"/>
    <mergeCell ref="S1427:S1428"/>
    <mergeCell ref="A1428:B1428"/>
    <mergeCell ref="K1428:L1428"/>
    <mergeCell ref="S1422:S1423"/>
    <mergeCell ref="A1423:B1423"/>
    <mergeCell ref="K1423:L1423"/>
    <mergeCell ref="A1424:B1425"/>
    <mergeCell ref="K1424:L1425"/>
    <mergeCell ref="A1442:B1443"/>
    <mergeCell ref="K1442:L1443"/>
    <mergeCell ref="A1444:B1445"/>
    <mergeCell ref="K1444:L1445"/>
    <mergeCell ref="I1445:I1446"/>
    <mergeCell ref="B1437:I1437"/>
    <mergeCell ref="J1437:J1440"/>
    <mergeCell ref="L1437:S1437"/>
    <mergeCell ref="A1439:B1439"/>
    <mergeCell ref="C1439:C1440"/>
    <mergeCell ref="D1439:G1439"/>
    <mergeCell ref="H1439:I1439"/>
    <mergeCell ref="K1439:L1439"/>
    <mergeCell ref="M1439:M1440"/>
    <mergeCell ref="N1439:Q1439"/>
    <mergeCell ref="R1439:S1439"/>
    <mergeCell ref="A1440:B1440"/>
    <mergeCell ref="K1440:L1440"/>
    <mergeCell ref="C1455:E1455"/>
    <mergeCell ref="G1455:H1455"/>
    <mergeCell ref="M1455:O1455"/>
    <mergeCell ref="Q1455:R1455"/>
    <mergeCell ref="B1456:C1456"/>
    <mergeCell ref="D1456:I1456"/>
    <mergeCell ref="L1456:N1456"/>
    <mergeCell ref="O1456:P1456"/>
    <mergeCell ref="Q1456:S1456"/>
    <mergeCell ref="A1449:B1450"/>
    <mergeCell ref="K1449:L1450"/>
    <mergeCell ref="I1450:I1451"/>
    <mergeCell ref="S1450:S1451"/>
    <mergeCell ref="A1451:B1451"/>
    <mergeCell ref="K1451:L1451"/>
    <mergeCell ref="S1445:S1446"/>
    <mergeCell ref="A1446:B1446"/>
    <mergeCell ref="K1446:L1446"/>
    <mergeCell ref="A1447:B1448"/>
    <mergeCell ref="K1447:L1448"/>
    <mergeCell ref="A1463:B1464"/>
    <mergeCell ref="K1463:L1464"/>
    <mergeCell ref="A1465:B1466"/>
    <mergeCell ref="K1465:L1466"/>
    <mergeCell ref="I1466:I1467"/>
    <mergeCell ref="B1458:I1458"/>
    <mergeCell ref="J1458:J1461"/>
    <mergeCell ref="L1458:S1458"/>
    <mergeCell ref="A1460:B1460"/>
    <mergeCell ref="C1460:C1461"/>
    <mergeCell ref="D1460:G1460"/>
    <mergeCell ref="H1460:I1460"/>
    <mergeCell ref="K1460:L1460"/>
    <mergeCell ref="M1460:M1461"/>
    <mergeCell ref="N1460:Q1460"/>
    <mergeCell ref="R1460:S1460"/>
    <mergeCell ref="A1461:B1461"/>
    <mergeCell ref="K1461:L1461"/>
    <mergeCell ref="C1476:E1476"/>
    <mergeCell ref="G1476:H1476"/>
    <mergeCell ref="M1476:O1476"/>
    <mergeCell ref="Q1476:R1476"/>
    <mergeCell ref="B1479:C1479"/>
    <mergeCell ref="D1479:I1479"/>
    <mergeCell ref="L1479:N1479"/>
    <mergeCell ref="O1479:P1479"/>
    <mergeCell ref="Q1479:S1479"/>
    <mergeCell ref="A1470:B1471"/>
    <mergeCell ref="K1470:L1471"/>
    <mergeCell ref="I1471:I1472"/>
    <mergeCell ref="S1471:S1472"/>
    <mergeCell ref="A1472:B1472"/>
    <mergeCell ref="K1472:L1472"/>
    <mergeCell ref="S1466:S1467"/>
    <mergeCell ref="A1467:B1467"/>
    <mergeCell ref="K1467:L1467"/>
    <mergeCell ref="A1468:B1469"/>
    <mergeCell ref="K1468:L1469"/>
    <mergeCell ref="A1486:B1487"/>
    <mergeCell ref="K1486:L1487"/>
    <mergeCell ref="A1488:B1489"/>
    <mergeCell ref="K1488:L1489"/>
    <mergeCell ref="I1489:I1490"/>
    <mergeCell ref="B1481:I1481"/>
    <mergeCell ref="J1481:J1484"/>
    <mergeCell ref="L1481:S1481"/>
    <mergeCell ref="A1483:B1483"/>
    <mergeCell ref="C1483:C1484"/>
    <mergeCell ref="D1483:G1483"/>
    <mergeCell ref="H1483:I1483"/>
    <mergeCell ref="K1483:L1483"/>
    <mergeCell ref="M1483:M1484"/>
    <mergeCell ref="N1483:Q1483"/>
    <mergeCell ref="R1483:S1483"/>
    <mergeCell ref="A1484:B1484"/>
    <mergeCell ref="K1484:L1484"/>
    <mergeCell ref="C1499:E1499"/>
    <mergeCell ref="G1499:H1499"/>
    <mergeCell ref="M1499:O1499"/>
    <mergeCell ref="Q1499:R1499"/>
    <mergeCell ref="B1500:C1500"/>
    <mergeCell ref="D1500:I1500"/>
    <mergeCell ref="L1500:N1500"/>
    <mergeCell ref="O1500:P1500"/>
    <mergeCell ref="Q1500:S1500"/>
    <mergeCell ref="A1493:B1494"/>
    <mergeCell ref="K1493:L1494"/>
    <mergeCell ref="I1494:I1495"/>
    <mergeCell ref="S1494:S1495"/>
    <mergeCell ref="A1495:B1495"/>
    <mergeCell ref="K1495:L1495"/>
    <mergeCell ref="S1489:S1490"/>
    <mergeCell ref="A1490:B1490"/>
    <mergeCell ref="K1490:L1490"/>
    <mergeCell ref="A1491:B1492"/>
    <mergeCell ref="K1491:L1492"/>
    <mergeCell ref="A1507:B1508"/>
    <mergeCell ref="K1507:L1508"/>
    <mergeCell ref="A1509:B1510"/>
    <mergeCell ref="K1509:L1510"/>
    <mergeCell ref="I1510:I1511"/>
    <mergeCell ref="B1502:I1502"/>
    <mergeCell ref="J1502:J1505"/>
    <mergeCell ref="L1502:S1502"/>
    <mergeCell ref="A1504:B1504"/>
    <mergeCell ref="C1504:C1505"/>
    <mergeCell ref="D1504:G1504"/>
    <mergeCell ref="H1504:I1504"/>
    <mergeCell ref="K1504:L1504"/>
    <mergeCell ref="M1504:M1505"/>
    <mergeCell ref="N1504:Q1504"/>
    <mergeCell ref="R1504:S1504"/>
    <mergeCell ref="A1505:B1505"/>
    <mergeCell ref="K1505:L1505"/>
    <mergeCell ref="C1520:E1520"/>
    <mergeCell ref="G1520:H1520"/>
    <mergeCell ref="M1520:O1520"/>
    <mergeCell ref="Q1520:R1520"/>
    <mergeCell ref="B1523:C1523"/>
    <mergeCell ref="D1523:I1523"/>
    <mergeCell ref="L1523:N1523"/>
    <mergeCell ref="O1523:P1523"/>
    <mergeCell ref="Q1523:S1523"/>
    <mergeCell ref="A1514:B1515"/>
    <mergeCell ref="K1514:L1515"/>
    <mergeCell ref="I1515:I1516"/>
    <mergeCell ref="S1515:S1516"/>
    <mergeCell ref="A1516:B1516"/>
    <mergeCell ref="K1516:L1516"/>
    <mergeCell ref="S1510:S1511"/>
    <mergeCell ref="A1511:B1511"/>
    <mergeCell ref="K1511:L1511"/>
    <mergeCell ref="A1512:B1513"/>
    <mergeCell ref="K1512:L1513"/>
    <mergeCell ref="A1530:B1531"/>
    <mergeCell ref="K1530:L1531"/>
    <mergeCell ref="A1532:B1533"/>
    <mergeCell ref="K1532:L1533"/>
    <mergeCell ref="I1533:I1534"/>
    <mergeCell ref="B1525:I1525"/>
    <mergeCell ref="J1525:J1528"/>
    <mergeCell ref="L1525:S1525"/>
    <mergeCell ref="A1527:B1527"/>
    <mergeCell ref="C1527:C1528"/>
    <mergeCell ref="D1527:G1527"/>
    <mergeCell ref="H1527:I1527"/>
    <mergeCell ref="K1527:L1527"/>
    <mergeCell ref="M1527:M1528"/>
    <mergeCell ref="N1527:Q1527"/>
    <mergeCell ref="R1527:S1527"/>
    <mergeCell ref="A1528:B1528"/>
    <mergeCell ref="K1528:L1528"/>
    <mergeCell ref="C1543:E1543"/>
    <mergeCell ref="G1543:H1543"/>
    <mergeCell ref="M1543:O1543"/>
    <mergeCell ref="Q1543:R1543"/>
    <mergeCell ref="B1544:C1544"/>
    <mergeCell ref="D1544:I1544"/>
    <mergeCell ref="L1544:N1544"/>
    <mergeCell ref="O1544:P1544"/>
    <mergeCell ref="Q1544:S1544"/>
    <mergeCell ref="A1537:B1538"/>
    <mergeCell ref="K1537:L1538"/>
    <mergeCell ref="I1538:I1539"/>
    <mergeCell ref="S1538:S1539"/>
    <mergeCell ref="A1539:B1539"/>
    <mergeCell ref="K1539:L1539"/>
    <mergeCell ref="S1533:S1534"/>
    <mergeCell ref="A1534:B1534"/>
    <mergeCell ref="K1534:L1534"/>
    <mergeCell ref="A1535:B1536"/>
    <mergeCell ref="K1535:L1536"/>
    <mergeCell ref="A1551:B1552"/>
    <mergeCell ref="K1551:L1552"/>
    <mergeCell ref="A1553:B1554"/>
    <mergeCell ref="K1553:L1554"/>
    <mergeCell ref="I1554:I1555"/>
    <mergeCell ref="B1546:I1546"/>
    <mergeCell ref="J1546:J1549"/>
    <mergeCell ref="L1546:S1546"/>
    <mergeCell ref="A1548:B1548"/>
    <mergeCell ref="C1548:C1549"/>
    <mergeCell ref="D1548:G1548"/>
    <mergeCell ref="H1548:I1548"/>
    <mergeCell ref="K1548:L1548"/>
    <mergeCell ref="M1548:M1549"/>
    <mergeCell ref="N1548:Q1548"/>
    <mergeCell ref="R1548:S1548"/>
    <mergeCell ref="A1549:B1549"/>
    <mergeCell ref="K1549:L1549"/>
    <mergeCell ref="C1564:E1564"/>
    <mergeCell ref="G1564:H1564"/>
    <mergeCell ref="M1564:O1564"/>
    <mergeCell ref="Q1564:R1564"/>
    <mergeCell ref="B1567:C1567"/>
    <mergeCell ref="D1567:I1567"/>
    <mergeCell ref="L1567:N1567"/>
    <mergeCell ref="O1567:P1567"/>
    <mergeCell ref="Q1567:S1567"/>
    <mergeCell ref="A1558:B1559"/>
    <mergeCell ref="K1558:L1559"/>
    <mergeCell ref="I1559:I1560"/>
    <mergeCell ref="S1559:S1560"/>
    <mergeCell ref="A1560:B1560"/>
    <mergeCell ref="K1560:L1560"/>
    <mergeCell ref="S1554:S1555"/>
    <mergeCell ref="A1555:B1555"/>
    <mergeCell ref="K1555:L1555"/>
    <mergeCell ref="A1556:B1557"/>
    <mergeCell ref="K1556:L1557"/>
    <mergeCell ref="A1574:B1575"/>
    <mergeCell ref="K1574:L1575"/>
    <mergeCell ref="A1576:B1577"/>
    <mergeCell ref="K1576:L1577"/>
    <mergeCell ref="I1577:I1578"/>
    <mergeCell ref="B1569:I1569"/>
    <mergeCell ref="J1569:J1572"/>
    <mergeCell ref="L1569:S1569"/>
    <mergeCell ref="A1571:B1571"/>
    <mergeCell ref="C1571:C1572"/>
    <mergeCell ref="D1571:G1571"/>
    <mergeCell ref="H1571:I1571"/>
    <mergeCell ref="K1571:L1571"/>
    <mergeCell ref="M1571:M1572"/>
    <mergeCell ref="N1571:Q1571"/>
    <mergeCell ref="R1571:S1571"/>
    <mergeCell ref="A1572:B1572"/>
    <mergeCell ref="K1572:L1572"/>
    <mergeCell ref="C1587:E1587"/>
    <mergeCell ref="G1587:H1587"/>
    <mergeCell ref="M1587:O1587"/>
    <mergeCell ref="Q1587:R1587"/>
    <mergeCell ref="B1588:C1588"/>
    <mergeCell ref="D1588:I1588"/>
    <mergeCell ref="L1588:N1588"/>
    <mergeCell ref="O1588:P1588"/>
    <mergeCell ref="Q1588:S1588"/>
    <mergeCell ref="A1581:B1582"/>
    <mergeCell ref="K1581:L1582"/>
    <mergeCell ref="I1582:I1583"/>
    <mergeCell ref="S1582:S1583"/>
    <mergeCell ref="A1583:B1583"/>
    <mergeCell ref="K1583:L1583"/>
    <mergeCell ref="S1577:S1578"/>
    <mergeCell ref="A1578:B1578"/>
    <mergeCell ref="K1578:L1578"/>
    <mergeCell ref="A1579:B1580"/>
    <mergeCell ref="K1579:L1580"/>
    <mergeCell ref="A1595:B1596"/>
    <mergeCell ref="K1595:L1596"/>
    <mergeCell ref="A1597:B1598"/>
    <mergeCell ref="K1597:L1598"/>
    <mergeCell ref="I1598:I1599"/>
    <mergeCell ref="B1590:I1590"/>
    <mergeCell ref="J1590:J1593"/>
    <mergeCell ref="L1590:S1590"/>
    <mergeCell ref="A1592:B1592"/>
    <mergeCell ref="C1592:C1593"/>
    <mergeCell ref="D1592:G1592"/>
    <mergeCell ref="H1592:I1592"/>
    <mergeCell ref="K1592:L1592"/>
    <mergeCell ref="M1592:M1593"/>
    <mergeCell ref="N1592:Q1592"/>
    <mergeCell ref="R1592:S1592"/>
    <mergeCell ref="A1593:B1593"/>
    <mergeCell ref="K1593:L1593"/>
    <mergeCell ref="C1608:E1608"/>
    <mergeCell ref="G1608:H1608"/>
    <mergeCell ref="M1608:O1608"/>
    <mergeCell ref="Q1608:R1608"/>
    <mergeCell ref="B1611:C1611"/>
    <mergeCell ref="D1611:I1611"/>
    <mergeCell ref="L1611:N1611"/>
    <mergeCell ref="O1611:P1611"/>
    <mergeCell ref="Q1611:S1611"/>
    <mergeCell ref="A1602:B1603"/>
    <mergeCell ref="K1602:L1603"/>
    <mergeCell ref="I1603:I1604"/>
    <mergeCell ref="S1603:S1604"/>
    <mergeCell ref="A1604:B1604"/>
    <mergeCell ref="K1604:L1604"/>
    <mergeCell ref="S1598:S1599"/>
    <mergeCell ref="A1599:B1599"/>
    <mergeCell ref="K1599:L1599"/>
    <mergeCell ref="A1600:B1601"/>
    <mergeCell ref="K1600:L1601"/>
    <mergeCell ref="A1618:B1619"/>
    <mergeCell ref="K1618:L1619"/>
    <mergeCell ref="A1620:B1621"/>
    <mergeCell ref="K1620:L1621"/>
    <mergeCell ref="I1621:I1622"/>
    <mergeCell ref="B1613:I1613"/>
    <mergeCell ref="J1613:J1616"/>
    <mergeCell ref="L1613:S1613"/>
    <mergeCell ref="A1615:B1615"/>
    <mergeCell ref="C1615:C1616"/>
    <mergeCell ref="D1615:G1615"/>
    <mergeCell ref="H1615:I1615"/>
    <mergeCell ref="K1615:L1615"/>
    <mergeCell ref="M1615:M1616"/>
    <mergeCell ref="N1615:Q1615"/>
    <mergeCell ref="R1615:S1615"/>
    <mergeCell ref="A1616:B1616"/>
    <mergeCell ref="K1616:L1616"/>
    <mergeCell ref="C1631:E1631"/>
    <mergeCell ref="G1631:H1631"/>
    <mergeCell ref="M1631:O1631"/>
    <mergeCell ref="Q1631:R1631"/>
    <mergeCell ref="B1632:C1632"/>
    <mergeCell ref="D1632:I1632"/>
    <mergeCell ref="L1632:N1632"/>
    <mergeCell ref="O1632:P1632"/>
    <mergeCell ref="Q1632:S1632"/>
    <mergeCell ref="A1625:B1626"/>
    <mergeCell ref="K1625:L1626"/>
    <mergeCell ref="I1626:I1627"/>
    <mergeCell ref="S1626:S1627"/>
    <mergeCell ref="A1627:B1627"/>
    <mergeCell ref="K1627:L1627"/>
    <mergeCell ref="S1621:S1622"/>
    <mergeCell ref="A1622:B1622"/>
    <mergeCell ref="K1622:L1622"/>
    <mergeCell ref="A1623:B1624"/>
    <mergeCell ref="K1623:L1624"/>
    <mergeCell ref="A1639:B1640"/>
    <mergeCell ref="K1639:L1640"/>
    <mergeCell ref="A1641:B1642"/>
    <mergeCell ref="K1641:L1642"/>
    <mergeCell ref="I1642:I1643"/>
    <mergeCell ref="B1634:I1634"/>
    <mergeCell ref="J1634:J1637"/>
    <mergeCell ref="L1634:S1634"/>
    <mergeCell ref="A1636:B1636"/>
    <mergeCell ref="C1636:C1637"/>
    <mergeCell ref="D1636:G1636"/>
    <mergeCell ref="H1636:I1636"/>
    <mergeCell ref="K1636:L1636"/>
    <mergeCell ref="M1636:M1637"/>
    <mergeCell ref="N1636:Q1636"/>
    <mergeCell ref="R1636:S1636"/>
    <mergeCell ref="A1637:B1637"/>
    <mergeCell ref="K1637:L1637"/>
    <mergeCell ref="C1652:E1652"/>
    <mergeCell ref="G1652:H1652"/>
    <mergeCell ref="M1652:O1652"/>
    <mergeCell ref="Q1652:R1652"/>
    <mergeCell ref="B1655:C1655"/>
    <mergeCell ref="D1655:I1655"/>
    <mergeCell ref="L1655:N1655"/>
    <mergeCell ref="O1655:P1655"/>
    <mergeCell ref="Q1655:S1655"/>
    <mergeCell ref="A1646:B1647"/>
    <mergeCell ref="K1646:L1647"/>
    <mergeCell ref="I1647:I1648"/>
    <mergeCell ref="S1647:S1648"/>
    <mergeCell ref="A1648:B1648"/>
    <mergeCell ref="K1648:L1648"/>
    <mergeCell ref="S1642:S1643"/>
    <mergeCell ref="A1643:B1643"/>
    <mergeCell ref="K1643:L1643"/>
    <mergeCell ref="A1644:B1645"/>
    <mergeCell ref="K1644:L1645"/>
    <mergeCell ref="A1662:B1663"/>
    <mergeCell ref="K1662:L1663"/>
    <mergeCell ref="A1664:B1665"/>
    <mergeCell ref="K1664:L1665"/>
    <mergeCell ref="I1665:I1666"/>
    <mergeCell ref="B1657:I1657"/>
    <mergeCell ref="J1657:J1660"/>
    <mergeCell ref="L1657:S1657"/>
    <mergeCell ref="A1659:B1659"/>
    <mergeCell ref="C1659:C1660"/>
    <mergeCell ref="D1659:G1659"/>
    <mergeCell ref="H1659:I1659"/>
    <mergeCell ref="K1659:L1659"/>
    <mergeCell ref="M1659:M1660"/>
    <mergeCell ref="N1659:Q1659"/>
    <mergeCell ref="R1659:S1659"/>
    <mergeCell ref="A1660:B1660"/>
    <mergeCell ref="K1660:L1660"/>
    <mergeCell ref="C1675:E1675"/>
    <mergeCell ref="G1675:H1675"/>
    <mergeCell ref="M1675:O1675"/>
    <mergeCell ref="Q1675:R1675"/>
    <mergeCell ref="B1676:C1676"/>
    <mergeCell ref="D1676:I1676"/>
    <mergeCell ref="L1676:N1676"/>
    <mergeCell ref="O1676:P1676"/>
    <mergeCell ref="Q1676:S1676"/>
    <mergeCell ref="A1669:B1670"/>
    <mergeCell ref="K1669:L1670"/>
    <mergeCell ref="I1670:I1671"/>
    <mergeCell ref="S1670:S1671"/>
    <mergeCell ref="A1671:B1671"/>
    <mergeCell ref="K1671:L1671"/>
    <mergeCell ref="S1665:S1666"/>
    <mergeCell ref="A1666:B1666"/>
    <mergeCell ref="K1666:L1666"/>
    <mergeCell ref="A1667:B1668"/>
    <mergeCell ref="K1667:L1668"/>
    <mergeCell ref="A1683:B1684"/>
    <mergeCell ref="K1683:L1684"/>
    <mergeCell ref="A1685:B1686"/>
    <mergeCell ref="K1685:L1686"/>
    <mergeCell ref="I1686:I1687"/>
    <mergeCell ref="B1678:I1678"/>
    <mergeCell ref="J1678:J1681"/>
    <mergeCell ref="L1678:S1678"/>
    <mergeCell ref="A1680:B1680"/>
    <mergeCell ref="C1680:C1681"/>
    <mergeCell ref="D1680:G1680"/>
    <mergeCell ref="H1680:I1680"/>
    <mergeCell ref="K1680:L1680"/>
    <mergeCell ref="M1680:M1681"/>
    <mergeCell ref="N1680:Q1680"/>
    <mergeCell ref="R1680:S1680"/>
    <mergeCell ref="A1681:B1681"/>
    <mergeCell ref="K1681:L1681"/>
    <mergeCell ref="C1696:E1696"/>
    <mergeCell ref="G1696:H1696"/>
    <mergeCell ref="M1696:O1696"/>
    <mergeCell ref="Q1696:R1696"/>
    <mergeCell ref="B1699:C1699"/>
    <mergeCell ref="D1699:I1699"/>
    <mergeCell ref="L1699:N1699"/>
    <mergeCell ref="O1699:P1699"/>
    <mergeCell ref="Q1699:S1699"/>
    <mergeCell ref="A1690:B1691"/>
    <mergeCell ref="K1690:L1691"/>
    <mergeCell ref="I1691:I1692"/>
    <mergeCell ref="S1691:S1692"/>
    <mergeCell ref="A1692:B1692"/>
    <mergeCell ref="K1692:L1692"/>
    <mergeCell ref="S1686:S1687"/>
    <mergeCell ref="A1687:B1687"/>
    <mergeCell ref="K1687:L1687"/>
    <mergeCell ref="A1688:B1689"/>
    <mergeCell ref="K1688:L1689"/>
    <mergeCell ref="A1706:B1707"/>
    <mergeCell ref="K1706:L1707"/>
    <mergeCell ref="A1708:B1709"/>
    <mergeCell ref="K1708:L1709"/>
    <mergeCell ref="I1709:I1710"/>
    <mergeCell ref="B1701:I1701"/>
    <mergeCell ref="J1701:J1704"/>
    <mergeCell ref="L1701:S1701"/>
    <mergeCell ref="A1703:B1703"/>
    <mergeCell ref="C1703:C1704"/>
    <mergeCell ref="D1703:G1703"/>
    <mergeCell ref="H1703:I1703"/>
    <mergeCell ref="K1703:L1703"/>
    <mergeCell ref="M1703:M1704"/>
    <mergeCell ref="N1703:Q1703"/>
    <mergeCell ref="R1703:S1703"/>
    <mergeCell ref="A1704:B1704"/>
    <mergeCell ref="K1704:L1704"/>
    <mergeCell ref="C1719:E1719"/>
    <mergeCell ref="G1719:H1719"/>
    <mergeCell ref="M1719:O1719"/>
    <mergeCell ref="Q1719:R1719"/>
    <mergeCell ref="B1720:C1720"/>
    <mergeCell ref="D1720:I1720"/>
    <mergeCell ref="L1720:N1720"/>
    <mergeCell ref="O1720:P1720"/>
    <mergeCell ref="Q1720:S1720"/>
    <mergeCell ref="A1713:B1714"/>
    <mergeCell ref="K1713:L1714"/>
    <mergeCell ref="I1714:I1715"/>
    <mergeCell ref="S1714:S1715"/>
    <mergeCell ref="A1715:B1715"/>
    <mergeCell ref="K1715:L1715"/>
    <mergeCell ref="S1709:S1710"/>
    <mergeCell ref="A1710:B1710"/>
    <mergeCell ref="K1710:L1710"/>
    <mergeCell ref="A1711:B1712"/>
    <mergeCell ref="K1711:L1712"/>
    <mergeCell ref="A1727:B1728"/>
    <mergeCell ref="K1727:L1728"/>
    <mergeCell ref="A1729:B1730"/>
    <mergeCell ref="K1729:L1730"/>
    <mergeCell ref="I1730:I1731"/>
    <mergeCell ref="B1722:I1722"/>
    <mergeCell ref="J1722:J1725"/>
    <mergeCell ref="L1722:S1722"/>
    <mergeCell ref="A1724:B1724"/>
    <mergeCell ref="C1724:C1725"/>
    <mergeCell ref="D1724:G1724"/>
    <mergeCell ref="H1724:I1724"/>
    <mergeCell ref="K1724:L1724"/>
    <mergeCell ref="M1724:M1725"/>
    <mergeCell ref="N1724:Q1724"/>
    <mergeCell ref="R1724:S1724"/>
    <mergeCell ref="A1725:B1725"/>
    <mergeCell ref="K1725:L1725"/>
    <mergeCell ref="C1740:E1740"/>
    <mergeCell ref="G1740:H1740"/>
    <mergeCell ref="M1740:O1740"/>
    <mergeCell ref="Q1740:R1740"/>
    <mergeCell ref="B1743:C1743"/>
    <mergeCell ref="D1743:I1743"/>
    <mergeCell ref="L1743:N1743"/>
    <mergeCell ref="O1743:P1743"/>
    <mergeCell ref="Q1743:S1743"/>
    <mergeCell ref="A1734:B1735"/>
    <mergeCell ref="K1734:L1735"/>
    <mergeCell ref="I1735:I1736"/>
    <mergeCell ref="S1735:S1736"/>
    <mergeCell ref="A1736:B1736"/>
    <mergeCell ref="K1736:L1736"/>
    <mergeCell ref="S1730:S1731"/>
    <mergeCell ref="A1731:B1731"/>
    <mergeCell ref="K1731:L1731"/>
    <mergeCell ref="A1732:B1733"/>
    <mergeCell ref="K1732:L1733"/>
    <mergeCell ref="A1750:B1751"/>
    <mergeCell ref="K1750:L1751"/>
    <mergeCell ref="A1752:B1753"/>
    <mergeCell ref="K1752:L1753"/>
    <mergeCell ref="I1753:I1754"/>
    <mergeCell ref="B1745:I1745"/>
    <mergeCell ref="J1745:J1748"/>
    <mergeCell ref="L1745:S1745"/>
    <mergeCell ref="A1747:B1747"/>
    <mergeCell ref="C1747:C1748"/>
    <mergeCell ref="D1747:G1747"/>
    <mergeCell ref="H1747:I1747"/>
    <mergeCell ref="K1747:L1747"/>
    <mergeCell ref="M1747:M1748"/>
    <mergeCell ref="N1747:Q1747"/>
    <mergeCell ref="R1747:S1747"/>
    <mergeCell ref="A1748:B1748"/>
    <mergeCell ref="K1748:L1748"/>
    <mergeCell ref="C1763:E1763"/>
    <mergeCell ref="G1763:H1763"/>
    <mergeCell ref="M1763:O1763"/>
    <mergeCell ref="Q1763:R1763"/>
    <mergeCell ref="B1764:C1764"/>
    <mergeCell ref="D1764:I1764"/>
    <mergeCell ref="L1764:N1764"/>
    <mergeCell ref="O1764:P1764"/>
    <mergeCell ref="Q1764:S1764"/>
    <mergeCell ref="A1757:B1758"/>
    <mergeCell ref="K1757:L1758"/>
    <mergeCell ref="I1758:I1759"/>
    <mergeCell ref="S1758:S1759"/>
    <mergeCell ref="A1759:B1759"/>
    <mergeCell ref="K1759:L1759"/>
    <mergeCell ref="S1753:S1754"/>
    <mergeCell ref="A1754:B1754"/>
    <mergeCell ref="K1754:L1754"/>
    <mergeCell ref="A1755:B1756"/>
    <mergeCell ref="K1755:L1756"/>
    <mergeCell ref="A1771:B1772"/>
    <mergeCell ref="K1771:L1772"/>
    <mergeCell ref="A1773:B1774"/>
    <mergeCell ref="K1773:L1774"/>
    <mergeCell ref="I1774:I1775"/>
    <mergeCell ref="B1766:I1766"/>
    <mergeCell ref="J1766:J1769"/>
    <mergeCell ref="L1766:S1766"/>
    <mergeCell ref="A1768:B1768"/>
    <mergeCell ref="C1768:C1769"/>
    <mergeCell ref="D1768:G1768"/>
    <mergeCell ref="H1768:I1768"/>
    <mergeCell ref="K1768:L1768"/>
    <mergeCell ref="M1768:M1769"/>
    <mergeCell ref="N1768:Q1768"/>
    <mergeCell ref="R1768:S1768"/>
    <mergeCell ref="A1769:B1769"/>
    <mergeCell ref="K1769:L1769"/>
    <mergeCell ref="C1784:E1784"/>
    <mergeCell ref="G1784:H1784"/>
    <mergeCell ref="M1784:O1784"/>
    <mergeCell ref="Q1784:R1784"/>
    <mergeCell ref="B1787:C1787"/>
    <mergeCell ref="D1787:I1787"/>
    <mergeCell ref="L1787:N1787"/>
    <mergeCell ref="O1787:P1787"/>
    <mergeCell ref="Q1787:S1787"/>
    <mergeCell ref="A1778:B1779"/>
    <mergeCell ref="K1778:L1779"/>
    <mergeCell ref="I1779:I1780"/>
    <mergeCell ref="S1779:S1780"/>
    <mergeCell ref="A1780:B1780"/>
    <mergeCell ref="K1780:L1780"/>
    <mergeCell ref="S1774:S1775"/>
    <mergeCell ref="A1775:B1775"/>
    <mergeCell ref="K1775:L1775"/>
    <mergeCell ref="A1776:B1777"/>
    <mergeCell ref="K1776:L1777"/>
    <mergeCell ref="A1794:B1795"/>
    <mergeCell ref="K1794:L1795"/>
    <mergeCell ref="A1796:B1797"/>
    <mergeCell ref="K1796:L1797"/>
    <mergeCell ref="I1797:I1798"/>
    <mergeCell ref="B1789:I1789"/>
    <mergeCell ref="J1789:J1792"/>
    <mergeCell ref="L1789:S1789"/>
    <mergeCell ref="A1791:B1791"/>
    <mergeCell ref="C1791:C1792"/>
    <mergeCell ref="D1791:G1791"/>
    <mergeCell ref="H1791:I1791"/>
    <mergeCell ref="K1791:L1791"/>
    <mergeCell ref="M1791:M1792"/>
    <mergeCell ref="N1791:Q1791"/>
    <mergeCell ref="R1791:S1791"/>
    <mergeCell ref="A1792:B1792"/>
    <mergeCell ref="K1792:L1792"/>
    <mergeCell ref="C1807:E1807"/>
    <mergeCell ref="G1807:H1807"/>
    <mergeCell ref="M1807:O1807"/>
    <mergeCell ref="Q1807:R1807"/>
    <mergeCell ref="B1808:C1808"/>
    <mergeCell ref="D1808:I1808"/>
    <mergeCell ref="L1808:N1808"/>
    <mergeCell ref="O1808:P1808"/>
    <mergeCell ref="Q1808:S1808"/>
    <mergeCell ref="A1801:B1802"/>
    <mergeCell ref="K1801:L1802"/>
    <mergeCell ref="I1802:I1803"/>
    <mergeCell ref="S1802:S1803"/>
    <mergeCell ref="A1803:B1803"/>
    <mergeCell ref="K1803:L1803"/>
    <mergeCell ref="S1797:S1798"/>
    <mergeCell ref="A1798:B1798"/>
    <mergeCell ref="K1798:L1798"/>
    <mergeCell ref="A1799:B1800"/>
    <mergeCell ref="K1799:L1800"/>
    <mergeCell ref="A1815:B1816"/>
    <mergeCell ref="K1815:L1816"/>
    <mergeCell ref="A1817:B1818"/>
    <mergeCell ref="K1817:L1818"/>
    <mergeCell ref="I1818:I1819"/>
    <mergeCell ref="B1810:I1810"/>
    <mergeCell ref="J1810:J1813"/>
    <mergeCell ref="L1810:S1810"/>
    <mergeCell ref="A1812:B1812"/>
    <mergeCell ref="C1812:C1813"/>
    <mergeCell ref="D1812:G1812"/>
    <mergeCell ref="H1812:I1812"/>
    <mergeCell ref="K1812:L1812"/>
    <mergeCell ref="M1812:M1813"/>
    <mergeCell ref="N1812:Q1812"/>
    <mergeCell ref="R1812:S1812"/>
    <mergeCell ref="A1813:B1813"/>
    <mergeCell ref="K1813:L1813"/>
    <mergeCell ref="C1828:E1828"/>
    <mergeCell ref="G1828:H1828"/>
    <mergeCell ref="M1828:O1828"/>
    <mergeCell ref="Q1828:R1828"/>
    <mergeCell ref="B1831:C1831"/>
    <mergeCell ref="D1831:I1831"/>
    <mergeCell ref="L1831:N1831"/>
    <mergeCell ref="O1831:P1831"/>
    <mergeCell ref="Q1831:S1831"/>
    <mergeCell ref="A1822:B1823"/>
    <mergeCell ref="K1822:L1823"/>
    <mergeCell ref="I1823:I1824"/>
    <mergeCell ref="S1823:S1824"/>
    <mergeCell ref="A1824:B1824"/>
    <mergeCell ref="K1824:L1824"/>
    <mergeCell ref="S1818:S1819"/>
    <mergeCell ref="A1819:B1819"/>
    <mergeCell ref="K1819:L1819"/>
    <mergeCell ref="A1820:B1821"/>
    <mergeCell ref="K1820:L1821"/>
    <mergeCell ref="A1838:B1839"/>
    <mergeCell ref="K1838:L1839"/>
    <mergeCell ref="A1840:B1841"/>
    <mergeCell ref="K1840:L1841"/>
    <mergeCell ref="I1841:I1842"/>
    <mergeCell ref="B1833:I1833"/>
    <mergeCell ref="J1833:J1836"/>
    <mergeCell ref="L1833:S1833"/>
    <mergeCell ref="A1835:B1835"/>
    <mergeCell ref="C1835:C1836"/>
    <mergeCell ref="D1835:G1835"/>
    <mergeCell ref="H1835:I1835"/>
    <mergeCell ref="K1835:L1835"/>
    <mergeCell ref="M1835:M1836"/>
    <mergeCell ref="N1835:Q1835"/>
    <mergeCell ref="R1835:S1835"/>
    <mergeCell ref="A1836:B1836"/>
    <mergeCell ref="K1836:L1836"/>
    <mergeCell ref="C1851:E1851"/>
    <mergeCell ref="G1851:H1851"/>
    <mergeCell ref="M1851:O1851"/>
    <mergeCell ref="Q1851:R1851"/>
    <mergeCell ref="B1852:C1852"/>
    <mergeCell ref="D1852:I1852"/>
    <mergeCell ref="L1852:N1852"/>
    <mergeCell ref="O1852:P1852"/>
    <mergeCell ref="Q1852:S1852"/>
    <mergeCell ref="A1845:B1846"/>
    <mergeCell ref="K1845:L1846"/>
    <mergeCell ref="I1846:I1847"/>
    <mergeCell ref="S1846:S1847"/>
    <mergeCell ref="A1847:B1847"/>
    <mergeCell ref="K1847:L1847"/>
    <mergeCell ref="S1841:S1842"/>
    <mergeCell ref="A1842:B1842"/>
    <mergeCell ref="K1842:L1842"/>
    <mergeCell ref="A1843:B1844"/>
    <mergeCell ref="K1843:L1844"/>
    <mergeCell ref="A1859:B1860"/>
    <mergeCell ref="K1859:L1860"/>
    <mergeCell ref="A1861:B1862"/>
    <mergeCell ref="K1861:L1862"/>
    <mergeCell ref="I1862:I1863"/>
    <mergeCell ref="B1854:I1854"/>
    <mergeCell ref="J1854:J1857"/>
    <mergeCell ref="L1854:S1854"/>
    <mergeCell ref="A1856:B1856"/>
    <mergeCell ref="C1856:C1857"/>
    <mergeCell ref="D1856:G1856"/>
    <mergeCell ref="H1856:I1856"/>
    <mergeCell ref="K1856:L1856"/>
    <mergeCell ref="M1856:M1857"/>
    <mergeCell ref="N1856:Q1856"/>
    <mergeCell ref="R1856:S1856"/>
    <mergeCell ref="A1857:B1857"/>
    <mergeCell ref="K1857:L1857"/>
    <mergeCell ref="C1872:E1872"/>
    <mergeCell ref="G1872:H1872"/>
    <mergeCell ref="M1872:O1872"/>
    <mergeCell ref="Q1872:R1872"/>
    <mergeCell ref="B1875:C1875"/>
    <mergeCell ref="D1875:I1875"/>
    <mergeCell ref="L1875:N1875"/>
    <mergeCell ref="O1875:P1875"/>
    <mergeCell ref="Q1875:S1875"/>
    <mergeCell ref="A1866:B1867"/>
    <mergeCell ref="K1866:L1867"/>
    <mergeCell ref="I1867:I1868"/>
    <mergeCell ref="S1867:S1868"/>
    <mergeCell ref="A1868:B1868"/>
    <mergeCell ref="K1868:L1868"/>
    <mergeCell ref="S1862:S1863"/>
    <mergeCell ref="A1863:B1863"/>
    <mergeCell ref="K1863:L1863"/>
    <mergeCell ref="A1864:B1865"/>
    <mergeCell ref="K1864:L1865"/>
    <mergeCell ref="A1882:B1883"/>
    <mergeCell ref="K1882:L1883"/>
    <mergeCell ref="A1884:B1885"/>
    <mergeCell ref="K1884:L1885"/>
    <mergeCell ref="I1885:I1886"/>
    <mergeCell ref="B1877:I1877"/>
    <mergeCell ref="J1877:J1880"/>
    <mergeCell ref="L1877:S1877"/>
    <mergeCell ref="A1879:B1879"/>
    <mergeCell ref="C1879:C1880"/>
    <mergeCell ref="D1879:G1879"/>
    <mergeCell ref="H1879:I1879"/>
    <mergeCell ref="K1879:L1879"/>
    <mergeCell ref="M1879:M1880"/>
    <mergeCell ref="N1879:Q1879"/>
    <mergeCell ref="R1879:S1879"/>
    <mergeCell ref="A1880:B1880"/>
    <mergeCell ref="K1880:L1880"/>
    <mergeCell ref="C1895:E1895"/>
    <mergeCell ref="G1895:H1895"/>
    <mergeCell ref="M1895:O1895"/>
    <mergeCell ref="Q1895:R1895"/>
    <mergeCell ref="B1896:C1896"/>
    <mergeCell ref="D1896:I1896"/>
    <mergeCell ref="L1896:N1896"/>
    <mergeCell ref="O1896:P1896"/>
    <mergeCell ref="Q1896:S1896"/>
    <mergeCell ref="A1889:B1890"/>
    <mergeCell ref="K1889:L1890"/>
    <mergeCell ref="I1890:I1891"/>
    <mergeCell ref="S1890:S1891"/>
    <mergeCell ref="A1891:B1891"/>
    <mergeCell ref="K1891:L1891"/>
    <mergeCell ref="S1885:S1886"/>
    <mergeCell ref="A1886:B1886"/>
    <mergeCell ref="K1886:L1886"/>
    <mergeCell ref="A1887:B1888"/>
    <mergeCell ref="K1887:L1888"/>
    <mergeCell ref="A1903:B1904"/>
    <mergeCell ref="K1903:L1904"/>
    <mergeCell ref="A1905:B1906"/>
    <mergeCell ref="K1905:L1906"/>
    <mergeCell ref="I1906:I1907"/>
    <mergeCell ref="B1898:I1898"/>
    <mergeCell ref="J1898:J1901"/>
    <mergeCell ref="L1898:S1898"/>
    <mergeCell ref="A1900:B1900"/>
    <mergeCell ref="C1900:C1901"/>
    <mergeCell ref="D1900:G1900"/>
    <mergeCell ref="H1900:I1900"/>
    <mergeCell ref="K1900:L1900"/>
    <mergeCell ref="M1900:M1901"/>
    <mergeCell ref="N1900:Q1900"/>
    <mergeCell ref="R1900:S1900"/>
    <mergeCell ref="A1901:B1901"/>
    <mergeCell ref="K1901:L1901"/>
    <mergeCell ref="C1916:E1916"/>
    <mergeCell ref="G1916:H1916"/>
    <mergeCell ref="M1916:O1916"/>
    <mergeCell ref="Q1916:R1916"/>
    <mergeCell ref="B1919:C1919"/>
    <mergeCell ref="D1919:I1919"/>
    <mergeCell ref="L1919:N1919"/>
    <mergeCell ref="O1919:P1919"/>
    <mergeCell ref="Q1919:S1919"/>
    <mergeCell ref="A1910:B1911"/>
    <mergeCell ref="K1910:L1911"/>
    <mergeCell ref="I1911:I1912"/>
    <mergeCell ref="S1911:S1912"/>
    <mergeCell ref="A1912:B1912"/>
    <mergeCell ref="K1912:L1912"/>
    <mergeCell ref="S1906:S1907"/>
    <mergeCell ref="A1907:B1907"/>
    <mergeCell ref="K1907:L1907"/>
    <mergeCell ref="A1908:B1909"/>
    <mergeCell ref="K1908:L1909"/>
    <mergeCell ref="A1926:B1927"/>
    <mergeCell ref="K1926:L1927"/>
    <mergeCell ref="A1928:B1929"/>
    <mergeCell ref="K1928:L1929"/>
    <mergeCell ref="I1929:I1930"/>
    <mergeCell ref="B1921:I1921"/>
    <mergeCell ref="J1921:J1924"/>
    <mergeCell ref="L1921:S1921"/>
    <mergeCell ref="A1923:B1923"/>
    <mergeCell ref="C1923:C1924"/>
    <mergeCell ref="D1923:G1923"/>
    <mergeCell ref="H1923:I1923"/>
    <mergeCell ref="K1923:L1923"/>
    <mergeCell ref="M1923:M1924"/>
    <mergeCell ref="N1923:Q1923"/>
    <mergeCell ref="R1923:S1923"/>
    <mergeCell ref="A1924:B1924"/>
    <mergeCell ref="K1924:L1924"/>
    <mergeCell ref="C1939:E1939"/>
    <mergeCell ref="G1939:H1939"/>
    <mergeCell ref="M1939:O1939"/>
    <mergeCell ref="Q1939:R1939"/>
    <mergeCell ref="B1940:C1940"/>
    <mergeCell ref="D1940:I1940"/>
    <mergeCell ref="L1940:N1940"/>
    <mergeCell ref="O1940:P1940"/>
    <mergeCell ref="Q1940:S1940"/>
    <mergeCell ref="A1933:B1934"/>
    <mergeCell ref="K1933:L1934"/>
    <mergeCell ref="I1934:I1935"/>
    <mergeCell ref="S1934:S1935"/>
    <mergeCell ref="A1935:B1935"/>
    <mergeCell ref="K1935:L1935"/>
    <mergeCell ref="S1929:S1930"/>
    <mergeCell ref="A1930:B1930"/>
    <mergeCell ref="K1930:L1930"/>
    <mergeCell ref="A1931:B1932"/>
    <mergeCell ref="K1931:L1932"/>
    <mergeCell ref="A1947:B1948"/>
    <mergeCell ref="K1947:L1948"/>
    <mergeCell ref="A1949:B1950"/>
    <mergeCell ref="K1949:L1950"/>
    <mergeCell ref="I1950:I1951"/>
    <mergeCell ref="B1942:I1942"/>
    <mergeCell ref="J1942:J1945"/>
    <mergeCell ref="L1942:S1942"/>
    <mergeCell ref="A1944:B1944"/>
    <mergeCell ref="C1944:C1945"/>
    <mergeCell ref="D1944:G1944"/>
    <mergeCell ref="H1944:I1944"/>
    <mergeCell ref="K1944:L1944"/>
    <mergeCell ref="M1944:M1945"/>
    <mergeCell ref="N1944:Q1944"/>
    <mergeCell ref="R1944:S1944"/>
    <mergeCell ref="A1945:B1945"/>
    <mergeCell ref="K1945:L1945"/>
    <mergeCell ref="C1960:E1960"/>
    <mergeCell ref="G1960:H1960"/>
    <mergeCell ref="M1960:O1960"/>
    <mergeCell ref="Q1960:R1960"/>
    <mergeCell ref="B1963:C1963"/>
    <mergeCell ref="D1963:I1963"/>
    <mergeCell ref="L1963:N1963"/>
    <mergeCell ref="O1963:P1963"/>
    <mergeCell ref="Q1963:S1963"/>
    <mergeCell ref="A1954:B1955"/>
    <mergeCell ref="K1954:L1955"/>
    <mergeCell ref="I1955:I1956"/>
    <mergeCell ref="S1955:S1956"/>
    <mergeCell ref="A1956:B1956"/>
    <mergeCell ref="K1956:L1956"/>
    <mergeCell ref="S1950:S1951"/>
    <mergeCell ref="A1951:B1951"/>
    <mergeCell ref="K1951:L1951"/>
    <mergeCell ref="A1952:B1953"/>
    <mergeCell ref="K1952:L1953"/>
    <mergeCell ref="A1970:B1971"/>
    <mergeCell ref="K1970:L1971"/>
    <mergeCell ref="A1972:B1973"/>
    <mergeCell ref="K1972:L1973"/>
    <mergeCell ref="I1973:I1974"/>
    <mergeCell ref="B1965:I1965"/>
    <mergeCell ref="J1965:J1968"/>
    <mergeCell ref="L1965:S1965"/>
    <mergeCell ref="A1967:B1967"/>
    <mergeCell ref="C1967:C1968"/>
    <mergeCell ref="D1967:G1967"/>
    <mergeCell ref="H1967:I1967"/>
    <mergeCell ref="K1967:L1967"/>
    <mergeCell ref="M1967:M1968"/>
    <mergeCell ref="N1967:Q1967"/>
    <mergeCell ref="R1967:S1967"/>
    <mergeCell ref="A1968:B1968"/>
    <mergeCell ref="K1968:L1968"/>
    <mergeCell ref="C1983:E1983"/>
    <mergeCell ref="G1983:H1983"/>
    <mergeCell ref="M1983:O1983"/>
    <mergeCell ref="Q1983:R1983"/>
    <mergeCell ref="B1984:C1984"/>
    <mergeCell ref="D1984:I1984"/>
    <mergeCell ref="L1984:N1984"/>
    <mergeCell ref="O1984:P1984"/>
    <mergeCell ref="Q1984:S1984"/>
    <mergeCell ref="A1977:B1978"/>
    <mergeCell ref="K1977:L1978"/>
    <mergeCell ref="I1978:I1979"/>
    <mergeCell ref="S1978:S1979"/>
    <mergeCell ref="A1979:B1979"/>
    <mergeCell ref="K1979:L1979"/>
    <mergeCell ref="S1973:S1974"/>
    <mergeCell ref="A1974:B1974"/>
    <mergeCell ref="K1974:L1974"/>
    <mergeCell ref="A1975:B1976"/>
    <mergeCell ref="K1975:L1976"/>
    <mergeCell ref="A1991:B1992"/>
    <mergeCell ref="K1991:L1992"/>
    <mergeCell ref="A1993:B1994"/>
    <mergeCell ref="K1993:L1994"/>
    <mergeCell ref="I1994:I1995"/>
    <mergeCell ref="B1986:I1986"/>
    <mergeCell ref="J1986:J1989"/>
    <mergeCell ref="L1986:S1986"/>
    <mergeCell ref="A1988:B1988"/>
    <mergeCell ref="C1988:C1989"/>
    <mergeCell ref="D1988:G1988"/>
    <mergeCell ref="H1988:I1988"/>
    <mergeCell ref="K1988:L1988"/>
    <mergeCell ref="M1988:M1989"/>
    <mergeCell ref="N1988:Q1988"/>
    <mergeCell ref="R1988:S1988"/>
    <mergeCell ref="A1989:B1989"/>
    <mergeCell ref="K1989:L1989"/>
    <mergeCell ref="C2004:E2004"/>
    <mergeCell ref="G2004:H2004"/>
    <mergeCell ref="M2004:O2004"/>
    <mergeCell ref="Q2004:R2004"/>
    <mergeCell ref="B2007:C2007"/>
    <mergeCell ref="D2007:I2007"/>
    <mergeCell ref="L2007:N2007"/>
    <mergeCell ref="O2007:P2007"/>
    <mergeCell ref="Q2007:S2007"/>
    <mergeCell ref="A1998:B1999"/>
    <mergeCell ref="K1998:L1999"/>
    <mergeCell ref="I1999:I2000"/>
    <mergeCell ref="S1999:S2000"/>
    <mergeCell ref="A2000:B2000"/>
    <mergeCell ref="K2000:L2000"/>
    <mergeCell ref="S1994:S1995"/>
    <mergeCell ref="A1995:B1995"/>
    <mergeCell ref="K1995:L1995"/>
    <mergeCell ref="A1996:B1997"/>
    <mergeCell ref="K1996:L1997"/>
    <mergeCell ref="A2014:B2015"/>
    <mergeCell ref="K2014:L2015"/>
    <mergeCell ref="A2016:B2017"/>
    <mergeCell ref="K2016:L2017"/>
    <mergeCell ref="I2017:I2018"/>
    <mergeCell ref="B2009:I2009"/>
    <mergeCell ref="J2009:J2012"/>
    <mergeCell ref="L2009:S2009"/>
    <mergeCell ref="A2011:B2011"/>
    <mergeCell ref="C2011:C2012"/>
    <mergeCell ref="D2011:G2011"/>
    <mergeCell ref="H2011:I2011"/>
    <mergeCell ref="K2011:L2011"/>
    <mergeCell ref="M2011:M2012"/>
    <mergeCell ref="N2011:Q2011"/>
    <mergeCell ref="R2011:S2011"/>
    <mergeCell ref="A2012:B2012"/>
    <mergeCell ref="K2012:L2012"/>
    <mergeCell ref="C2027:E2027"/>
    <mergeCell ref="G2027:H2027"/>
    <mergeCell ref="M2027:O2027"/>
    <mergeCell ref="Q2027:R2027"/>
    <mergeCell ref="B2028:C2028"/>
    <mergeCell ref="D2028:I2028"/>
    <mergeCell ref="L2028:N2028"/>
    <mergeCell ref="O2028:P2028"/>
    <mergeCell ref="Q2028:S2028"/>
    <mergeCell ref="A2021:B2022"/>
    <mergeCell ref="K2021:L2022"/>
    <mergeCell ref="I2022:I2023"/>
    <mergeCell ref="S2022:S2023"/>
    <mergeCell ref="A2023:B2023"/>
    <mergeCell ref="K2023:L2023"/>
    <mergeCell ref="S2017:S2018"/>
    <mergeCell ref="A2018:B2018"/>
    <mergeCell ref="K2018:L2018"/>
    <mergeCell ref="A2019:B2020"/>
    <mergeCell ref="K2019:L2020"/>
    <mergeCell ref="A2035:B2036"/>
    <mergeCell ref="K2035:L2036"/>
    <mergeCell ref="A2037:B2038"/>
    <mergeCell ref="K2037:L2038"/>
    <mergeCell ref="I2038:I2039"/>
    <mergeCell ref="B2030:I2030"/>
    <mergeCell ref="J2030:J2033"/>
    <mergeCell ref="L2030:S2030"/>
    <mergeCell ref="A2032:B2032"/>
    <mergeCell ref="C2032:C2033"/>
    <mergeCell ref="D2032:G2032"/>
    <mergeCell ref="H2032:I2032"/>
    <mergeCell ref="K2032:L2032"/>
    <mergeCell ref="M2032:M2033"/>
    <mergeCell ref="N2032:Q2032"/>
    <mergeCell ref="R2032:S2032"/>
    <mergeCell ref="A2033:B2033"/>
    <mergeCell ref="K2033:L2033"/>
    <mergeCell ref="C2048:E2048"/>
    <mergeCell ref="G2048:H2048"/>
    <mergeCell ref="M2048:O2048"/>
    <mergeCell ref="Q2048:R2048"/>
    <mergeCell ref="B2051:C2051"/>
    <mergeCell ref="D2051:I2051"/>
    <mergeCell ref="L2051:N2051"/>
    <mergeCell ref="O2051:P2051"/>
    <mergeCell ref="Q2051:S2051"/>
    <mergeCell ref="A2042:B2043"/>
    <mergeCell ref="K2042:L2043"/>
    <mergeCell ref="I2043:I2044"/>
    <mergeCell ref="S2043:S2044"/>
    <mergeCell ref="A2044:B2044"/>
    <mergeCell ref="K2044:L2044"/>
    <mergeCell ref="S2038:S2039"/>
    <mergeCell ref="A2039:B2039"/>
    <mergeCell ref="K2039:L2039"/>
    <mergeCell ref="A2040:B2041"/>
    <mergeCell ref="K2040:L2041"/>
    <mergeCell ref="A2058:B2059"/>
    <mergeCell ref="K2058:L2059"/>
    <mergeCell ref="A2060:B2061"/>
    <mergeCell ref="K2060:L2061"/>
    <mergeCell ref="I2061:I2062"/>
    <mergeCell ref="B2053:I2053"/>
    <mergeCell ref="J2053:J2056"/>
    <mergeCell ref="L2053:S2053"/>
    <mergeCell ref="A2055:B2055"/>
    <mergeCell ref="C2055:C2056"/>
    <mergeCell ref="D2055:G2055"/>
    <mergeCell ref="H2055:I2055"/>
    <mergeCell ref="K2055:L2055"/>
    <mergeCell ref="M2055:M2056"/>
    <mergeCell ref="N2055:Q2055"/>
    <mergeCell ref="R2055:S2055"/>
    <mergeCell ref="A2056:B2056"/>
    <mergeCell ref="K2056:L2056"/>
    <mergeCell ref="C2071:E2071"/>
    <mergeCell ref="G2071:H2071"/>
    <mergeCell ref="M2071:O2071"/>
    <mergeCell ref="Q2071:R2071"/>
    <mergeCell ref="B2072:C2072"/>
    <mergeCell ref="D2072:I2072"/>
    <mergeCell ref="L2072:N2072"/>
    <mergeCell ref="O2072:P2072"/>
    <mergeCell ref="Q2072:S2072"/>
    <mergeCell ref="A2065:B2066"/>
    <mergeCell ref="K2065:L2066"/>
    <mergeCell ref="I2066:I2067"/>
    <mergeCell ref="S2066:S2067"/>
    <mergeCell ref="A2067:B2067"/>
    <mergeCell ref="K2067:L2067"/>
    <mergeCell ref="S2061:S2062"/>
    <mergeCell ref="A2062:B2062"/>
    <mergeCell ref="K2062:L2062"/>
    <mergeCell ref="A2063:B2064"/>
    <mergeCell ref="K2063:L2064"/>
    <mergeCell ref="A2079:B2080"/>
    <mergeCell ref="K2079:L2080"/>
    <mergeCell ref="A2081:B2082"/>
    <mergeCell ref="K2081:L2082"/>
    <mergeCell ref="I2082:I2083"/>
    <mergeCell ref="B2074:I2074"/>
    <mergeCell ref="J2074:J2077"/>
    <mergeCell ref="L2074:S2074"/>
    <mergeCell ref="A2076:B2076"/>
    <mergeCell ref="C2076:C2077"/>
    <mergeCell ref="D2076:G2076"/>
    <mergeCell ref="H2076:I2076"/>
    <mergeCell ref="K2076:L2076"/>
    <mergeCell ref="M2076:M2077"/>
    <mergeCell ref="N2076:Q2076"/>
    <mergeCell ref="R2076:S2076"/>
    <mergeCell ref="A2077:B2077"/>
    <mergeCell ref="K2077:L2077"/>
    <mergeCell ref="C2092:E2092"/>
    <mergeCell ref="G2092:H2092"/>
    <mergeCell ref="M2092:O2092"/>
    <mergeCell ref="Q2092:R2092"/>
    <mergeCell ref="B2095:C2095"/>
    <mergeCell ref="D2095:I2095"/>
    <mergeCell ref="L2095:N2095"/>
    <mergeCell ref="O2095:P2095"/>
    <mergeCell ref="Q2095:S2095"/>
    <mergeCell ref="A2086:B2087"/>
    <mergeCell ref="K2086:L2087"/>
    <mergeCell ref="I2087:I2088"/>
    <mergeCell ref="S2087:S2088"/>
    <mergeCell ref="A2088:B2088"/>
    <mergeCell ref="K2088:L2088"/>
    <mergeCell ref="S2082:S2083"/>
    <mergeCell ref="A2083:B2083"/>
    <mergeCell ref="K2083:L2083"/>
    <mergeCell ref="A2084:B2085"/>
    <mergeCell ref="K2084:L2085"/>
    <mergeCell ref="A2102:B2103"/>
    <mergeCell ref="K2102:L2103"/>
    <mergeCell ref="A2104:B2105"/>
    <mergeCell ref="K2104:L2105"/>
    <mergeCell ref="I2105:I2106"/>
    <mergeCell ref="B2097:I2097"/>
    <mergeCell ref="J2097:J2100"/>
    <mergeCell ref="L2097:S2097"/>
    <mergeCell ref="A2099:B2099"/>
    <mergeCell ref="C2099:C2100"/>
    <mergeCell ref="D2099:G2099"/>
    <mergeCell ref="H2099:I2099"/>
    <mergeCell ref="K2099:L2099"/>
    <mergeCell ref="M2099:M2100"/>
    <mergeCell ref="N2099:Q2099"/>
    <mergeCell ref="R2099:S2099"/>
    <mergeCell ref="A2100:B2100"/>
    <mergeCell ref="K2100:L2100"/>
    <mergeCell ref="C2115:E2115"/>
    <mergeCell ref="G2115:H2115"/>
    <mergeCell ref="M2115:O2115"/>
    <mergeCell ref="Q2115:R2115"/>
    <mergeCell ref="B2116:C2116"/>
    <mergeCell ref="D2116:I2116"/>
    <mergeCell ref="L2116:N2116"/>
    <mergeCell ref="O2116:P2116"/>
    <mergeCell ref="Q2116:S2116"/>
    <mergeCell ref="A2109:B2110"/>
    <mergeCell ref="K2109:L2110"/>
    <mergeCell ref="I2110:I2111"/>
    <mergeCell ref="S2110:S2111"/>
    <mergeCell ref="A2111:B2111"/>
    <mergeCell ref="K2111:L2111"/>
    <mergeCell ref="S2105:S2106"/>
    <mergeCell ref="A2106:B2106"/>
    <mergeCell ref="K2106:L2106"/>
    <mergeCell ref="A2107:B2108"/>
    <mergeCell ref="K2107:L2108"/>
    <mergeCell ref="A2123:B2124"/>
    <mergeCell ref="K2123:L2124"/>
    <mergeCell ref="A2125:B2126"/>
    <mergeCell ref="K2125:L2126"/>
    <mergeCell ref="I2126:I2127"/>
    <mergeCell ref="B2118:I2118"/>
    <mergeCell ref="J2118:J2121"/>
    <mergeCell ref="L2118:S2118"/>
    <mergeCell ref="A2120:B2120"/>
    <mergeCell ref="C2120:C2121"/>
    <mergeCell ref="D2120:G2120"/>
    <mergeCell ref="H2120:I2120"/>
    <mergeCell ref="K2120:L2120"/>
    <mergeCell ref="M2120:M2121"/>
    <mergeCell ref="N2120:Q2120"/>
    <mergeCell ref="R2120:S2120"/>
    <mergeCell ref="A2121:B2121"/>
    <mergeCell ref="K2121:L2121"/>
    <mergeCell ref="C2136:E2136"/>
    <mergeCell ref="G2136:H2136"/>
    <mergeCell ref="M2136:O2136"/>
    <mergeCell ref="Q2136:R2136"/>
    <mergeCell ref="B2139:C2139"/>
    <mergeCell ref="D2139:I2139"/>
    <mergeCell ref="L2139:N2139"/>
    <mergeCell ref="O2139:P2139"/>
    <mergeCell ref="Q2139:S2139"/>
    <mergeCell ref="A2130:B2131"/>
    <mergeCell ref="K2130:L2131"/>
    <mergeCell ref="I2131:I2132"/>
    <mergeCell ref="S2131:S2132"/>
    <mergeCell ref="A2132:B2132"/>
    <mergeCell ref="K2132:L2132"/>
    <mergeCell ref="S2126:S2127"/>
    <mergeCell ref="A2127:B2127"/>
    <mergeCell ref="K2127:L2127"/>
    <mergeCell ref="A2128:B2129"/>
    <mergeCell ref="K2128:L2129"/>
    <mergeCell ref="A2146:B2147"/>
    <mergeCell ref="K2146:L2147"/>
    <mergeCell ref="A2148:B2149"/>
    <mergeCell ref="K2148:L2149"/>
    <mergeCell ref="I2149:I2150"/>
    <mergeCell ref="B2141:I2141"/>
    <mergeCell ref="J2141:J2144"/>
    <mergeCell ref="L2141:S2141"/>
    <mergeCell ref="A2143:B2143"/>
    <mergeCell ref="C2143:C2144"/>
    <mergeCell ref="D2143:G2143"/>
    <mergeCell ref="H2143:I2143"/>
    <mergeCell ref="K2143:L2143"/>
    <mergeCell ref="M2143:M2144"/>
    <mergeCell ref="N2143:Q2143"/>
    <mergeCell ref="R2143:S2143"/>
    <mergeCell ref="A2144:B2144"/>
    <mergeCell ref="K2144:L2144"/>
    <mergeCell ref="C2159:E2159"/>
    <mergeCell ref="G2159:H2159"/>
    <mergeCell ref="M2159:O2159"/>
    <mergeCell ref="Q2159:R2159"/>
    <mergeCell ref="B2160:C2160"/>
    <mergeCell ref="D2160:I2160"/>
    <mergeCell ref="L2160:N2160"/>
    <mergeCell ref="O2160:P2160"/>
    <mergeCell ref="Q2160:S2160"/>
    <mergeCell ref="A2153:B2154"/>
    <mergeCell ref="K2153:L2154"/>
    <mergeCell ref="I2154:I2155"/>
    <mergeCell ref="S2154:S2155"/>
    <mergeCell ref="A2155:B2155"/>
    <mergeCell ref="K2155:L2155"/>
    <mergeCell ref="S2149:S2150"/>
    <mergeCell ref="A2150:B2150"/>
    <mergeCell ref="K2150:L2150"/>
    <mergeCell ref="A2151:B2152"/>
    <mergeCell ref="K2151:L2152"/>
    <mergeCell ref="A2167:B2168"/>
    <mergeCell ref="K2167:L2168"/>
    <mergeCell ref="A2169:B2170"/>
    <mergeCell ref="K2169:L2170"/>
    <mergeCell ref="I2170:I2171"/>
    <mergeCell ref="B2162:I2162"/>
    <mergeCell ref="J2162:J2165"/>
    <mergeCell ref="L2162:S2162"/>
    <mergeCell ref="A2164:B2164"/>
    <mergeCell ref="C2164:C2165"/>
    <mergeCell ref="D2164:G2164"/>
    <mergeCell ref="H2164:I2164"/>
    <mergeCell ref="K2164:L2164"/>
    <mergeCell ref="M2164:M2165"/>
    <mergeCell ref="N2164:Q2164"/>
    <mergeCell ref="R2164:S2164"/>
    <mergeCell ref="A2165:B2165"/>
    <mergeCell ref="K2165:L2165"/>
    <mergeCell ref="C2180:E2180"/>
    <mergeCell ref="G2180:H2180"/>
    <mergeCell ref="M2180:O2180"/>
    <mergeCell ref="Q2180:R2180"/>
    <mergeCell ref="B2183:C2183"/>
    <mergeCell ref="D2183:I2183"/>
    <mergeCell ref="L2183:N2183"/>
    <mergeCell ref="O2183:P2183"/>
    <mergeCell ref="Q2183:S2183"/>
    <mergeCell ref="A2174:B2175"/>
    <mergeCell ref="K2174:L2175"/>
    <mergeCell ref="I2175:I2176"/>
    <mergeCell ref="S2175:S2176"/>
    <mergeCell ref="A2176:B2176"/>
    <mergeCell ref="K2176:L2176"/>
    <mergeCell ref="S2170:S2171"/>
    <mergeCell ref="A2171:B2171"/>
    <mergeCell ref="K2171:L2171"/>
    <mergeCell ref="A2172:B2173"/>
    <mergeCell ref="K2172:L2173"/>
    <mergeCell ref="A2190:B2191"/>
    <mergeCell ref="K2190:L2191"/>
    <mergeCell ref="A2192:B2193"/>
    <mergeCell ref="K2192:L2193"/>
    <mergeCell ref="I2193:I2194"/>
    <mergeCell ref="B2185:I2185"/>
    <mergeCell ref="J2185:J2188"/>
    <mergeCell ref="L2185:S2185"/>
    <mergeCell ref="A2187:B2187"/>
    <mergeCell ref="C2187:C2188"/>
    <mergeCell ref="D2187:G2187"/>
    <mergeCell ref="H2187:I2187"/>
    <mergeCell ref="K2187:L2187"/>
    <mergeCell ref="M2187:M2188"/>
    <mergeCell ref="N2187:Q2187"/>
    <mergeCell ref="R2187:S2187"/>
    <mergeCell ref="A2188:B2188"/>
    <mergeCell ref="K2188:L2188"/>
    <mergeCell ref="C2203:E2203"/>
    <mergeCell ref="G2203:H2203"/>
    <mergeCell ref="M2203:O2203"/>
    <mergeCell ref="Q2203:R2203"/>
    <mergeCell ref="B2204:C2204"/>
    <mergeCell ref="D2204:I2204"/>
    <mergeCell ref="L2204:N2204"/>
    <mergeCell ref="O2204:P2204"/>
    <mergeCell ref="Q2204:S2204"/>
    <mergeCell ref="A2197:B2198"/>
    <mergeCell ref="K2197:L2198"/>
    <mergeCell ref="I2198:I2199"/>
    <mergeCell ref="S2198:S2199"/>
    <mergeCell ref="A2199:B2199"/>
    <mergeCell ref="K2199:L2199"/>
    <mergeCell ref="S2193:S2194"/>
    <mergeCell ref="A2194:B2194"/>
    <mergeCell ref="K2194:L2194"/>
    <mergeCell ref="A2195:B2196"/>
    <mergeCell ref="K2195:L2196"/>
    <mergeCell ref="A2211:B2212"/>
    <mergeCell ref="K2211:L2212"/>
    <mergeCell ref="A2213:B2214"/>
    <mergeCell ref="K2213:L2214"/>
    <mergeCell ref="I2214:I2215"/>
    <mergeCell ref="B2206:I2206"/>
    <mergeCell ref="J2206:J2209"/>
    <mergeCell ref="L2206:S2206"/>
    <mergeCell ref="A2208:B2208"/>
    <mergeCell ref="C2208:C2209"/>
    <mergeCell ref="D2208:G2208"/>
    <mergeCell ref="H2208:I2208"/>
    <mergeCell ref="K2208:L2208"/>
    <mergeCell ref="M2208:M2209"/>
    <mergeCell ref="N2208:Q2208"/>
    <mergeCell ref="R2208:S2208"/>
    <mergeCell ref="A2209:B2209"/>
    <mergeCell ref="K2209:L2209"/>
    <mergeCell ref="C2224:E2224"/>
    <mergeCell ref="G2224:H2224"/>
    <mergeCell ref="M2224:O2224"/>
    <mergeCell ref="Q2224:R2224"/>
    <mergeCell ref="B2227:C2227"/>
    <mergeCell ref="D2227:I2227"/>
    <mergeCell ref="L2227:N2227"/>
    <mergeCell ref="O2227:P2227"/>
    <mergeCell ref="Q2227:S2227"/>
    <mergeCell ref="A2218:B2219"/>
    <mergeCell ref="K2218:L2219"/>
    <mergeCell ref="I2219:I2220"/>
    <mergeCell ref="S2219:S2220"/>
    <mergeCell ref="A2220:B2220"/>
    <mergeCell ref="K2220:L2220"/>
    <mergeCell ref="S2214:S2215"/>
    <mergeCell ref="A2215:B2215"/>
    <mergeCell ref="K2215:L2215"/>
    <mergeCell ref="A2216:B2217"/>
    <mergeCell ref="K2216:L2217"/>
    <mergeCell ref="A2234:B2235"/>
    <mergeCell ref="K2234:L2235"/>
    <mergeCell ref="A2236:B2237"/>
    <mergeCell ref="K2236:L2237"/>
    <mergeCell ref="I2237:I2238"/>
    <mergeCell ref="B2229:I2229"/>
    <mergeCell ref="J2229:J2232"/>
    <mergeCell ref="L2229:S2229"/>
    <mergeCell ref="A2231:B2231"/>
    <mergeCell ref="C2231:C2232"/>
    <mergeCell ref="D2231:G2231"/>
    <mergeCell ref="H2231:I2231"/>
    <mergeCell ref="K2231:L2231"/>
    <mergeCell ref="M2231:M2232"/>
    <mergeCell ref="N2231:Q2231"/>
    <mergeCell ref="R2231:S2231"/>
    <mergeCell ref="A2232:B2232"/>
    <mergeCell ref="K2232:L2232"/>
    <mergeCell ref="C2247:E2247"/>
    <mergeCell ref="G2247:H2247"/>
    <mergeCell ref="M2247:O2247"/>
    <mergeCell ref="Q2247:R2247"/>
    <mergeCell ref="B2248:C2248"/>
    <mergeCell ref="D2248:I2248"/>
    <mergeCell ref="L2248:N2248"/>
    <mergeCell ref="O2248:P2248"/>
    <mergeCell ref="Q2248:S2248"/>
    <mergeCell ref="A2241:B2242"/>
    <mergeCell ref="K2241:L2242"/>
    <mergeCell ref="I2242:I2243"/>
    <mergeCell ref="S2242:S2243"/>
    <mergeCell ref="A2243:B2243"/>
    <mergeCell ref="K2243:L2243"/>
    <mergeCell ref="S2237:S2238"/>
    <mergeCell ref="A2238:B2238"/>
    <mergeCell ref="K2238:L2238"/>
    <mergeCell ref="A2239:B2240"/>
    <mergeCell ref="K2239:L2240"/>
    <mergeCell ref="A2255:B2256"/>
    <mergeCell ref="K2255:L2256"/>
    <mergeCell ref="A2257:B2258"/>
    <mergeCell ref="K2257:L2258"/>
    <mergeCell ref="I2258:I2259"/>
    <mergeCell ref="B2250:I2250"/>
    <mergeCell ref="J2250:J2253"/>
    <mergeCell ref="L2250:S2250"/>
    <mergeCell ref="A2252:B2252"/>
    <mergeCell ref="C2252:C2253"/>
    <mergeCell ref="D2252:G2252"/>
    <mergeCell ref="H2252:I2252"/>
    <mergeCell ref="K2252:L2252"/>
    <mergeCell ref="M2252:M2253"/>
    <mergeCell ref="N2252:Q2252"/>
    <mergeCell ref="R2252:S2252"/>
    <mergeCell ref="A2253:B2253"/>
    <mergeCell ref="K2253:L2253"/>
    <mergeCell ref="C2268:E2268"/>
    <mergeCell ref="G2268:H2268"/>
    <mergeCell ref="M2268:O2268"/>
    <mergeCell ref="Q2268:R2268"/>
    <mergeCell ref="B2271:C2271"/>
    <mergeCell ref="D2271:I2271"/>
    <mergeCell ref="L2271:N2271"/>
    <mergeCell ref="O2271:P2271"/>
    <mergeCell ref="Q2271:S2271"/>
    <mergeCell ref="A2262:B2263"/>
    <mergeCell ref="K2262:L2263"/>
    <mergeCell ref="I2263:I2264"/>
    <mergeCell ref="S2263:S2264"/>
    <mergeCell ref="A2264:B2264"/>
    <mergeCell ref="K2264:L2264"/>
    <mergeCell ref="S2258:S2259"/>
    <mergeCell ref="A2259:B2259"/>
    <mergeCell ref="K2259:L2259"/>
    <mergeCell ref="A2260:B2261"/>
    <mergeCell ref="K2260:L2261"/>
    <mergeCell ref="A2278:B2279"/>
    <mergeCell ref="K2278:L2279"/>
    <mergeCell ref="A2280:B2281"/>
    <mergeCell ref="K2280:L2281"/>
    <mergeCell ref="I2281:I2282"/>
    <mergeCell ref="B2273:I2273"/>
    <mergeCell ref="J2273:J2276"/>
    <mergeCell ref="L2273:S2273"/>
    <mergeCell ref="A2275:B2275"/>
    <mergeCell ref="C2275:C2276"/>
    <mergeCell ref="D2275:G2275"/>
    <mergeCell ref="H2275:I2275"/>
    <mergeCell ref="K2275:L2275"/>
    <mergeCell ref="M2275:M2276"/>
    <mergeCell ref="N2275:Q2275"/>
    <mergeCell ref="R2275:S2275"/>
    <mergeCell ref="A2276:B2276"/>
    <mergeCell ref="K2276:L2276"/>
    <mergeCell ref="C2291:E2291"/>
    <mergeCell ref="G2291:H2291"/>
    <mergeCell ref="M2291:O2291"/>
    <mergeCell ref="Q2291:R2291"/>
    <mergeCell ref="B2292:C2292"/>
    <mergeCell ref="D2292:I2292"/>
    <mergeCell ref="L2292:N2292"/>
    <mergeCell ref="O2292:P2292"/>
    <mergeCell ref="Q2292:S2292"/>
    <mergeCell ref="A2285:B2286"/>
    <mergeCell ref="K2285:L2286"/>
    <mergeCell ref="I2286:I2287"/>
    <mergeCell ref="S2286:S2287"/>
    <mergeCell ref="A2287:B2287"/>
    <mergeCell ref="K2287:L2287"/>
    <mergeCell ref="S2281:S2282"/>
    <mergeCell ref="A2282:B2282"/>
    <mergeCell ref="K2282:L2282"/>
    <mergeCell ref="A2283:B2284"/>
    <mergeCell ref="K2283:L2284"/>
    <mergeCell ref="A2299:B2300"/>
    <mergeCell ref="K2299:L2300"/>
    <mergeCell ref="A2301:B2302"/>
    <mergeCell ref="K2301:L2302"/>
    <mergeCell ref="I2302:I2303"/>
    <mergeCell ref="B2294:I2294"/>
    <mergeCell ref="J2294:J2297"/>
    <mergeCell ref="L2294:S2294"/>
    <mergeCell ref="A2296:B2296"/>
    <mergeCell ref="C2296:C2297"/>
    <mergeCell ref="D2296:G2296"/>
    <mergeCell ref="H2296:I2296"/>
    <mergeCell ref="K2296:L2296"/>
    <mergeCell ref="M2296:M2297"/>
    <mergeCell ref="N2296:Q2296"/>
    <mergeCell ref="R2296:S2296"/>
    <mergeCell ref="A2297:B2297"/>
    <mergeCell ref="K2297:L2297"/>
    <mergeCell ref="C2312:E2312"/>
    <mergeCell ref="G2312:H2312"/>
    <mergeCell ref="M2312:O2312"/>
    <mergeCell ref="Q2312:R2312"/>
    <mergeCell ref="B2315:C2315"/>
    <mergeCell ref="D2315:I2315"/>
    <mergeCell ref="L2315:N2315"/>
    <mergeCell ref="O2315:P2315"/>
    <mergeCell ref="Q2315:S2315"/>
    <mergeCell ref="A2306:B2307"/>
    <mergeCell ref="K2306:L2307"/>
    <mergeCell ref="I2307:I2308"/>
    <mergeCell ref="S2307:S2308"/>
    <mergeCell ref="A2308:B2308"/>
    <mergeCell ref="K2308:L2308"/>
    <mergeCell ref="S2302:S2303"/>
    <mergeCell ref="A2303:B2303"/>
    <mergeCell ref="K2303:L2303"/>
    <mergeCell ref="A2304:B2305"/>
    <mergeCell ref="K2304:L2305"/>
    <mergeCell ref="A2322:B2323"/>
    <mergeCell ref="K2322:L2323"/>
    <mergeCell ref="A2324:B2325"/>
    <mergeCell ref="K2324:L2325"/>
    <mergeCell ref="I2325:I2326"/>
    <mergeCell ref="B2317:I2317"/>
    <mergeCell ref="J2317:J2320"/>
    <mergeCell ref="L2317:S2317"/>
    <mergeCell ref="A2319:B2319"/>
    <mergeCell ref="C2319:C2320"/>
    <mergeCell ref="D2319:G2319"/>
    <mergeCell ref="H2319:I2319"/>
    <mergeCell ref="K2319:L2319"/>
    <mergeCell ref="M2319:M2320"/>
    <mergeCell ref="N2319:Q2319"/>
    <mergeCell ref="R2319:S2319"/>
    <mergeCell ref="A2320:B2320"/>
    <mergeCell ref="K2320:L2320"/>
    <mergeCell ref="C2335:E2335"/>
    <mergeCell ref="G2335:H2335"/>
    <mergeCell ref="M2335:O2335"/>
    <mergeCell ref="Q2335:R2335"/>
    <mergeCell ref="B2336:C2336"/>
    <mergeCell ref="D2336:I2336"/>
    <mergeCell ref="L2336:N2336"/>
    <mergeCell ref="O2336:P2336"/>
    <mergeCell ref="Q2336:S2336"/>
    <mergeCell ref="A2329:B2330"/>
    <mergeCell ref="K2329:L2330"/>
    <mergeCell ref="I2330:I2331"/>
    <mergeCell ref="S2330:S2331"/>
    <mergeCell ref="A2331:B2331"/>
    <mergeCell ref="K2331:L2331"/>
    <mergeCell ref="S2325:S2326"/>
    <mergeCell ref="A2326:B2326"/>
    <mergeCell ref="K2326:L2326"/>
    <mergeCell ref="A2327:B2328"/>
    <mergeCell ref="K2327:L2328"/>
    <mergeCell ref="A2343:B2344"/>
    <mergeCell ref="K2343:L2344"/>
    <mergeCell ref="A2345:B2346"/>
    <mergeCell ref="K2345:L2346"/>
    <mergeCell ref="I2346:I2347"/>
    <mergeCell ref="B2338:I2338"/>
    <mergeCell ref="J2338:J2341"/>
    <mergeCell ref="L2338:S2338"/>
    <mergeCell ref="A2340:B2340"/>
    <mergeCell ref="C2340:C2341"/>
    <mergeCell ref="D2340:G2340"/>
    <mergeCell ref="H2340:I2340"/>
    <mergeCell ref="K2340:L2340"/>
    <mergeCell ref="M2340:M2341"/>
    <mergeCell ref="N2340:Q2340"/>
    <mergeCell ref="R2340:S2340"/>
    <mergeCell ref="A2341:B2341"/>
    <mergeCell ref="K2341:L2341"/>
    <mergeCell ref="C2356:E2356"/>
    <mergeCell ref="G2356:H2356"/>
    <mergeCell ref="M2356:O2356"/>
    <mergeCell ref="Q2356:R2356"/>
    <mergeCell ref="B2359:C2359"/>
    <mergeCell ref="D2359:I2359"/>
    <mergeCell ref="L2359:N2359"/>
    <mergeCell ref="O2359:P2359"/>
    <mergeCell ref="Q2359:S2359"/>
    <mergeCell ref="A2350:B2351"/>
    <mergeCell ref="K2350:L2351"/>
    <mergeCell ref="I2351:I2352"/>
    <mergeCell ref="S2351:S2352"/>
    <mergeCell ref="A2352:B2352"/>
    <mergeCell ref="K2352:L2352"/>
    <mergeCell ref="S2346:S2347"/>
    <mergeCell ref="A2347:B2347"/>
    <mergeCell ref="K2347:L2347"/>
    <mergeCell ref="A2348:B2349"/>
    <mergeCell ref="K2348:L2349"/>
    <mergeCell ref="A2366:B2367"/>
    <mergeCell ref="K2366:L2367"/>
    <mergeCell ref="A2368:B2369"/>
    <mergeCell ref="K2368:L2369"/>
    <mergeCell ref="I2369:I2370"/>
    <mergeCell ref="B2361:I2361"/>
    <mergeCell ref="J2361:J2364"/>
    <mergeCell ref="L2361:S2361"/>
    <mergeCell ref="A2363:B2363"/>
    <mergeCell ref="C2363:C2364"/>
    <mergeCell ref="D2363:G2363"/>
    <mergeCell ref="H2363:I2363"/>
    <mergeCell ref="K2363:L2363"/>
    <mergeCell ref="M2363:M2364"/>
    <mergeCell ref="N2363:Q2363"/>
    <mergeCell ref="R2363:S2363"/>
    <mergeCell ref="A2364:B2364"/>
    <mergeCell ref="K2364:L2364"/>
    <mergeCell ref="C2379:E2379"/>
    <mergeCell ref="G2379:H2379"/>
    <mergeCell ref="M2379:O2379"/>
    <mergeCell ref="Q2379:R2379"/>
    <mergeCell ref="B2380:C2380"/>
    <mergeCell ref="D2380:I2380"/>
    <mergeCell ref="L2380:N2380"/>
    <mergeCell ref="O2380:P2380"/>
    <mergeCell ref="Q2380:S2380"/>
    <mergeCell ref="A2373:B2374"/>
    <mergeCell ref="K2373:L2374"/>
    <mergeCell ref="I2374:I2375"/>
    <mergeCell ref="S2374:S2375"/>
    <mergeCell ref="A2375:B2375"/>
    <mergeCell ref="K2375:L2375"/>
    <mergeCell ref="S2369:S2370"/>
    <mergeCell ref="A2370:B2370"/>
    <mergeCell ref="K2370:L2370"/>
    <mergeCell ref="A2371:B2372"/>
    <mergeCell ref="K2371:L2372"/>
    <mergeCell ref="A2387:B2388"/>
    <mergeCell ref="K2387:L2388"/>
    <mergeCell ref="A2389:B2390"/>
    <mergeCell ref="K2389:L2390"/>
    <mergeCell ref="I2390:I2391"/>
    <mergeCell ref="B2382:I2382"/>
    <mergeCell ref="J2382:J2385"/>
    <mergeCell ref="L2382:S2382"/>
    <mergeCell ref="A2384:B2384"/>
    <mergeCell ref="C2384:C2385"/>
    <mergeCell ref="D2384:G2384"/>
    <mergeCell ref="H2384:I2384"/>
    <mergeCell ref="K2384:L2384"/>
    <mergeCell ref="M2384:M2385"/>
    <mergeCell ref="N2384:Q2384"/>
    <mergeCell ref="R2384:S2384"/>
    <mergeCell ref="A2385:B2385"/>
    <mergeCell ref="K2385:L2385"/>
    <mergeCell ref="C2400:E2400"/>
    <mergeCell ref="G2400:H2400"/>
    <mergeCell ref="M2400:O2400"/>
    <mergeCell ref="Q2400:R2400"/>
    <mergeCell ref="B2403:C2403"/>
    <mergeCell ref="D2403:I2403"/>
    <mergeCell ref="L2403:N2403"/>
    <mergeCell ref="O2403:P2403"/>
    <mergeCell ref="Q2403:S2403"/>
    <mergeCell ref="A2394:B2395"/>
    <mergeCell ref="K2394:L2395"/>
    <mergeCell ref="I2395:I2396"/>
    <mergeCell ref="S2395:S2396"/>
    <mergeCell ref="A2396:B2396"/>
    <mergeCell ref="K2396:L2396"/>
    <mergeCell ref="S2390:S2391"/>
    <mergeCell ref="A2391:B2391"/>
    <mergeCell ref="K2391:L2391"/>
    <mergeCell ref="A2392:B2393"/>
    <mergeCell ref="K2392:L2393"/>
    <mergeCell ref="A2410:B2411"/>
    <mergeCell ref="K2410:L2411"/>
    <mergeCell ref="A2412:B2413"/>
    <mergeCell ref="K2412:L2413"/>
    <mergeCell ref="I2413:I2414"/>
    <mergeCell ref="B2405:I2405"/>
    <mergeCell ref="J2405:J2408"/>
    <mergeCell ref="L2405:S2405"/>
    <mergeCell ref="A2407:B2407"/>
    <mergeCell ref="C2407:C2408"/>
    <mergeCell ref="D2407:G2407"/>
    <mergeCell ref="H2407:I2407"/>
    <mergeCell ref="K2407:L2407"/>
    <mergeCell ref="M2407:M2408"/>
    <mergeCell ref="N2407:Q2407"/>
    <mergeCell ref="R2407:S2407"/>
    <mergeCell ref="A2408:B2408"/>
    <mergeCell ref="K2408:L2408"/>
    <mergeCell ref="C2423:E2423"/>
    <mergeCell ref="G2423:H2423"/>
    <mergeCell ref="M2423:O2423"/>
    <mergeCell ref="Q2423:R2423"/>
    <mergeCell ref="B2424:C2424"/>
    <mergeCell ref="D2424:I2424"/>
    <mergeCell ref="L2424:N2424"/>
    <mergeCell ref="O2424:P2424"/>
    <mergeCell ref="Q2424:S2424"/>
    <mergeCell ref="A2417:B2418"/>
    <mergeCell ref="K2417:L2418"/>
    <mergeCell ref="I2418:I2419"/>
    <mergeCell ref="S2418:S2419"/>
    <mergeCell ref="A2419:B2419"/>
    <mergeCell ref="K2419:L2419"/>
    <mergeCell ref="S2413:S2414"/>
    <mergeCell ref="A2414:B2414"/>
    <mergeCell ref="K2414:L2414"/>
    <mergeCell ref="A2415:B2416"/>
    <mergeCell ref="K2415:L2416"/>
    <mergeCell ref="A2431:B2432"/>
    <mergeCell ref="K2431:L2432"/>
    <mergeCell ref="A2433:B2434"/>
    <mergeCell ref="K2433:L2434"/>
    <mergeCell ref="I2434:I2435"/>
    <mergeCell ref="B2426:I2426"/>
    <mergeCell ref="J2426:J2429"/>
    <mergeCell ref="L2426:S2426"/>
    <mergeCell ref="A2428:B2428"/>
    <mergeCell ref="C2428:C2429"/>
    <mergeCell ref="D2428:G2428"/>
    <mergeCell ref="H2428:I2428"/>
    <mergeCell ref="K2428:L2428"/>
    <mergeCell ref="M2428:M2429"/>
    <mergeCell ref="N2428:Q2428"/>
    <mergeCell ref="R2428:S2428"/>
    <mergeCell ref="A2429:B2429"/>
    <mergeCell ref="K2429:L2429"/>
    <mergeCell ref="C2444:E2444"/>
    <mergeCell ref="G2444:H2444"/>
    <mergeCell ref="M2444:O2444"/>
    <mergeCell ref="Q2444:R2444"/>
    <mergeCell ref="B2447:C2447"/>
    <mergeCell ref="D2447:I2447"/>
    <mergeCell ref="L2447:N2447"/>
    <mergeCell ref="O2447:P2447"/>
    <mergeCell ref="Q2447:S2447"/>
    <mergeCell ref="A2438:B2439"/>
    <mergeCell ref="K2438:L2439"/>
    <mergeCell ref="I2439:I2440"/>
    <mergeCell ref="S2439:S2440"/>
    <mergeCell ref="A2440:B2440"/>
    <mergeCell ref="K2440:L2440"/>
    <mergeCell ref="S2434:S2435"/>
    <mergeCell ref="A2435:B2435"/>
    <mergeCell ref="K2435:L2435"/>
    <mergeCell ref="A2436:B2437"/>
    <mergeCell ref="K2436:L2437"/>
    <mergeCell ref="A2454:B2455"/>
    <mergeCell ref="K2454:L2455"/>
    <mergeCell ref="A2456:B2457"/>
    <mergeCell ref="K2456:L2457"/>
    <mergeCell ref="I2457:I2458"/>
    <mergeCell ref="B2449:I2449"/>
    <mergeCell ref="J2449:J2452"/>
    <mergeCell ref="L2449:S2449"/>
    <mergeCell ref="A2451:B2451"/>
    <mergeCell ref="C2451:C2452"/>
    <mergeCell ref="D2451:G2451"/>
    <mergeCell ref="H2451:I2451"/>
    <mergeCell ref="K2451:L2451"/>
    <mergeCell ref="M2451:M2452"/>
    <mergeCell ref="N2451:Q2451"/>
    <mergeCell ref="R2451:S2451"/>
    <mergeCell ref="A2452:B2452"/>
    <mergeCell ref="K2452:L2452"/>
    <mergeCell ref="C2467:E2467"/>
    <mergeCell ref="G2467:H2467"/>
    <mergeCell ref="M2467:O2467"/>
    <mergeCell ref="Q2467:R2467"/>
    <mergeCell ref="B2468:C2468"/>
    <mergeCell ref="D2468:I2468"/>
    <mergeCell ref="L2468:N2468"/>
    <mergeCell ref="O2468:P2468"/>
    <mergeCell ref="Q2468:S2468"/>
    <mergeCell ref="A2461:B2462"/>
    <mergeCell ref="K2461:L2462"/>
    <mergeCell ref="I2462:I2463"/>
    <mergeCell ref="S2462:S2463"/>
    <mergeCell ref="A2463:B2463"/>
    <mergeCell ref="K2463:L2463"/>
    <mergeCell ref="S2457:S2458"/>
    <mergeCell ref="A2458:B2458"/>
    <mergeCell ref="K2458:L2458"/>
    <mergeCell ref="A2459:B2460"/>
    <mergeCell ref="K2459:L2460"/>
    <mergeCell ref="C2488:E2488"/>
    <mergeCell ref="G2488:H2488"/>
    <mergeCell ref="M2488:O2488"/>
    <mergeCell ref="Q2488:R2488"/>
    <mergeCell ref="B2491:C2491"/>
    <mergeCell ref="D2491:I2491"/>
    <mergeCell ref="L2491:N2491"/>
    <mergeCell ref="O2491:P2491"/>
    <mergeCell ref="Q2491:S2491"/>
    <mergeCell ref="I2483:I2484"/>
    <mergeCell ref="S2483:S2484"/>
    <mergeCell ref="S2478:S2479"/>
    <mergeCell ref="I2478:I2479"/>
    <mergeCell ref="B2470:I2470"/>
    <mergeCell ref="J2470:J2473"/>
    <mergeCell ref="L2470:S2470"/>
    <mergeCell ref="A2472:B2472"/>
    <mergeCell ref="C2472:C2473"/>
    <mergeCell ref="D2472:G2472"/>
    <mergeCell ref="H2472:I2472"/>
    <mergeCell ref="K2472:L2472"/>
    <mergeCell ref="M2472:M2473"/>
    <mergeCell ref="N2472:Q2472"/>
    <mergeCell ref="R2472:S2472"/>
    <mergeCell ref="A2473:B2473"/>
    <mergeCell ref="K2473:L2473"/>
    <mergeCell ref="K2484:L2484"/>
    <mergeCell ref="K2475:L2476"/>
    <mergeCell ref="A2475:B2476"/>
    <mergeCell ref="K2480:L2481"/>
    <mergeCell ref="K2477:L2478"/>
    <mergeCell ref="K2482:L2483"/>
    <mergeCell ref="A2498:B2499"/>
    <mergeCell ref="K2498:L2499"/>
    <mergeCell ref="A2500:B2501"/>
    <mergeCell ref="K2500:L2501"/>
    <mergeCell ref="I2501:I2502"/>
    <mergeCell ref="B2493:I2493"/>
    <mergeCell ref="J2493:J2496"/>
    <mergeCell ref="L2493:S2493"/>
    <mergeCell ref="A2495:B2495"/>
    <mergeCell ref="C2495:C2496"/>
    <mergeCell ref="D2495:G2495"/>
    <mergeCell ref="H2495:I2495"/>
    <mergeCell ref="K2495:L2495"/>
    <mergeCell ref="M2495:M2496"/>
    <mergeCell ref="N2495:Q2495"/>
    <mergeCell ref="R2495:S2495"/>
    <mergeCell ref="A2496:B2496"/>
    <mergeCell ref="K2496:L2496"/>
    <mergeCell ref="C2511:E2511"/>
    <mergeCell ref="G2511:H2511"/>
    <mergeCell ref="M2511:O2511"/>
    <mergeCell ref="Q2511:R2511"/>
    <mergeCell ref="B2512:C2512"/>
    <mergeCell ref="D2512:I2512"/>
    <mergeCell ref="L2512:N2512"/>
    <mergeCell ref="O2512:P2512"/>
    <mergeCell ref="Q2512:S2512"/>
    <mergeCell ref="A2505:B2506"/>
    <mergeCell ref="K2505:L2506"/>
    <mergeCell ref="I2506:I2507"/>
    <mergeCell ref="S2506:S2507"/>
    <mergeCell ref="A2507:B2507"/>
    <mergeCell ref="K2507:L2507"/>
    <mergeCell ref="S2501:S2502"/>
    <mergeCell ref="A2502:B2502"/>
    <mergeCell ref="K2502:L2502"/>
    <mergeCell ref="A2503:B2504"/>
    <mergeCell ref="K2503:L2504"/>
    <mergeCell ref="A2519:B2520"/>
    <mergeCell ref="K2519:L2520"/>
    <mergeCell ref="A2521:B2522"/>
    <mergeCell ref="K2521:L2522"/>
    <mergeCell ref="I2522:I2523"/>
    <mergeCell ref="B2514:I2514"/>
    <mergeCell ref="J2514:J2517"/>
    <mergeCell ref="L2514:S2514"/>
    <mergeCell ref="A2516:B2516"/>
    <mergeCell ref="C2516:C2517"/>
    <mergeCell ref="D2516:G2516"/>
    <mergeCell ref="H2516:I2516"/>
    <mergeCell ref="K2516:L2516"/>
    <mergeCell ref="M2516:M2517"/>
    <mergeCell ref="N2516:Q2516"/>
    <mergeCell ref="R2516:S2516"/>
    <mergeCell ref="A2517:B2517"/>
    <mergeCell ref="K2517:L2517"/>
    <mergeCell ref="C2532:E2532"/>
    <mergeCell ref="G2532:H2532"/>
    <mergeCell ref="M2532:O2532"/>
    <mergeCell ref="Q2532:R2532"/>
    <mergeCell ref="B2535:C2535"/>
    <mergeCell ref="D2535:I2535"/>
    <mergeCell ref="L2535:N2535"/>
    <mergeCell ref="O2535:P2535"/>
    <mergeCell ref="Q2535:S2535"/>
    <mergeCell ref="A2526:B2527"/>
    <mergeCell ref="K2526:L2527"/>
    <mergeCell ref="I2527:I2528"/>
    <mergeCell ref="S2527:S2528"/>
    <mergeCell ref="A2528:B2528"/>
    <mergeCell ref="K2528:L2528"/>
    <mergeCell ref="S2522:S2523"/>
    <mergeCell ref="A2523:B2523"/>
    <mergeCell ref="K2523:L2523"/>
    <mergeCell ref="A2524:B2525"/>
    <mergeCell ref="K2524:L2525"/>
    <mergeCell ref="A2542:B2543"/>
    <mergeCell ref="K2542:L2543"/>
    <mergeCell ref="A2544:B2545"/>
    <mergeCell ref="K2544:L2545"/>
    <mergeCell ref="I2545:I2546"/>
    <mergeCell ref="B2537:I2537"/>
    <mergeCell ref="J2537:J2540"/>
    <mergeCell ref="L2537:S2537"/>
    <mergeCell ref="A2539:B2539"/>
    <mergeCell ref="C2539:C2540"/>
    <mergeCell ref="D2539:G2539"/>
    <mergeCell ref="H2539:I2539"/>
    <mergeCell ref="K2539:L2539"/>
    <mergeCell ref="M2539:M2540"/>
    <mergeCell ref="N2539:Q2539"/>
    <mergeCell ref="R2539:S2539"/>
    <mergeCell ref="A2540:B2540"/>
    <mergeCell ref="K2540:L2540"/>
    <mergeCell ref="C2555:E2555"/>
    <mergeCell ref="G2555:H2555"/>
    <mergeCell ref="M2555:O2555"/>
    <mergeCell ref="Q2555:R2555"/>
    <mergeCell ref="B2556:C2556"/>
    <mergeCell ref="D2556:I2556"/>
    <mergeCell ref="L2556:N2556"/>
    <mergeCell ref="O2556:P2556"/>
    <mergeCell ref="Q2556:S2556"/>
    <mergeCell ref="A2549:B2550"/>
    <mergeCell ref="K2549:L2550"/>
    <mergeCell ref="I2550:I2551"/>
    <mergeCell ref="S2550:S2551"/>
    <mergeCell ref="A2551:B2551"/>
    <mergeCell ref="K2551:L2551"/>
    <mergeCell ref="S2545:S2546"/>
    <mergeCell ref="A2546:B2546"/>
    <mergeCell ref="K2546:L2546"/>
    <mergeCell ref="A2547:B2548"/>
    <mergeCell ref="K2547:L2548"/>
    <mergeCell ref="A2563:B2564"/>
    <mergeCell ref="K2563:L2564"/>
    <mergeCell ref="A2565:B2566"/>
    <mergeCell ref="K2565:L2566"/>
    <mergeCell ref="I2566:I2567"/>
    <mergeCell ref="B2558:I2558"/>
    <mergeCell ref="J2558:J2561"/>
    <mergeCell ref="L2558:S2558"/>
    <mergeCell ref="A2560:B2560"/>
    <mergeCell ref="C2560:C2561"/>
    <mergeCell ref="D2560:G2560"/>
    <mergeCell ref="H2560:I2560"/>
    <mergeCell ref="K2560:L2560"/>
    <mergeCell ref="M2560:M2561"/>
    <mergeCell ref="N2560:Q2560"/>
    <mergeCell ref="R2560:S2560"/>
    <mergeCell ref="A2561:B2561"/>
    <mergeCell ref="K2561:L2561"/>
    <mergeCell ref="C2576:E2576"/>
    <mergeCell ref="G2576:H2576"/>
    <mergeCell ref="M2576:O2576"/>
    <mergeCell ref="Q2576:R2576"/>
    <mergeCell ref="B2579:C2579"/>
    <mergeCell ref="D2579:I2579"/>
    <mergeCell ref="L2579:N2579"/>
    <mergeCell ref="O2579:P2579"/>
    <mergeCell ref="Q2579:S2579"/>
    <mergeCell ref="A2570:B2571"/>
    <mergeCell ref="K2570:L2571"/>
    <mergeCell ref="I2571:I2572"/>
    <mergeCell ref="S2571:S2572"/>
    <mergeCell ref="A2572:B2572"/>
    <mergeCell ref="K2572:L2572"/>
    <mergeCell ref="S2566:S2567"/>
    <mergeCell ref="A2567:B2567"/>
    <mergeCell ref="K2567:L2567"/>
    <mergeCell ref="A2568:B2569"/>
    <mergeCell ref="K2568:L2569"/>
    <mergeCell ref="A2586:B2587"/>
    <mergeCell ref="K2586:L2587"/>
    <mergeCell ref="A2588:B2589"/>
    <mergeCell ref="K2588:L2589"/>
    <mergeCell ref="I2589:I2590"/>
    <mergeCell ref="B2581:I2581"/>
    <mergeCell ref="J2581:J2584"/>
    <mergeCell ref="L2581:S2581"/>
    <mergeCell ref="A2583:B2583"/>
    <mergeCell ref="C2583:C2584"/>
    <mergeCell ref="D2583:G2583"/>
    <mergeCell ref="H2583:I2583"/>
    <mergeCell ref="K2583:L2583"/>
    <mergeCell ref="M2583:M2584"/>
    <mergeCell ref="N2583:Q2583"/>
    <mergeCell ref="R2583:S2583"/>
    <mergeCell ref="A2584:B2584"/>
    <mergeCell ref="K2584:L2584"/>
    <mergeCell ref="C2599:E2599"/>
    <mergeCell ref="G2599:H2599"/>
    <mergeCell ref="M2599:O2599"/>
    <mergeCell ref="Q2599:R2599"/>
    <mergeCell ref="B2600:C2600"/>
    <mergeCell ref="D2600:I2600"/>
    <mergeCell ref="L2600:N2600"/>
    <mergeCell ref="O2600:P2600"/>
    <mergeCell ref="Q2600:S2600"/>
    <mergeCell ref="A2593:B2594"/>
    <mergeCell ref="K2593:L2594"/>
    <mergeCell ref="I2594:I2595"/>
    <mergeCell ref="S2594:S2595"/>
    <mergeCell ref="A2595:B2595"/>
    <mergeCell ref="K2595:L2595"/>
    <mergeCell ref="S2589:S2590"/>
    <mergeCell ref="A2590:B2590"/>
    <mergeCell ref="K2590:L2590"/>
    <mergeCell ref="A2591:B2592"/>
    <mergeCell ref="K2591:L2592"/>
    <mergeCell ref="A2607:B2608"/>
    <mergeCell ref="K2607:L2608"/>
    <mergeCell ref="A2609:B2610"/>
    <mergeCell ref="K2609:L2610"/>
    <mergeCell ref="I2610:I2611"/>
    <mergeCell ref="B2602:I2602"/>
    <mergeCell ref="J2602:J2605"/>
    <mergeCell ref="L2602:S2602"/>
    <mergeCell ref="A2604:B2604"/>
    <mergeCell ref="C2604:C2605"/>
    <mergeCell ref="D2604:G2604"/>
    <mergeCell ref="H2604:I2604"/>
    <mergeCell ref="K2604:L2604"/>
    <mergeCell ref="M2604:M2605"/>
    <mergeCell ref="N2604:Q2604"/>
    <mergeCell ref="R2604:S2604"/>
    <mergeCell ref="A2605:B2605"/>
    <mergeCell ref="K2605:L2605"/>
    <mergeCell ref="C2620:E2620"/>
    <mergeCell ref="G2620:H2620"/>
    <mergeCell ref="M2620:O2620"/>
    <mergeCell ref="Q2620:R2620"/>
    <mergeCell ref="B2623:C2623"/>
    <mergeCell ref="D2623:I2623"/>
    <mergeCell ref="L2623:N2623"/>
    <mergeCell ref="O2623:P2623"/>
    <mergeCell ref="Q2623:S2623"/>
    <mergeCell ref="A2614:B2615"/>
    <mergeCell ref="K2614:L2615"/>
    <mergeCell ref="I2615:I2616"/>
    <mergeCell ref="S2615:S2616"/>
    <mergeCell ref="A2616:B2616"/>
    <mergeCell ref="K2616:L2616"/>
    <mergeCell ref="S2610:S2611"/>
    <mergeCell ref="A2611:B2611"/>
    <mergeCell ref="K2611:L2611"/>
    <mergeCell ref="A2612:B2613"/>
    <mergeCell ref="K2612:L2613"/>
    <mergeCell ref="A2630:B2631"/>
    <mergeCell ref="K2630:L2631"/>
    <mergeCell ref="A2632:B2633"/>
    <mergeCell ref="K2632:L2633"/>
    <mergeCell ref="I2633:I2634"/>
    <mergeCell ref="B2625:I2625"/>
    <mergeCell ref="J2625:J2628"/>
    <mergeCell ref="L2625:S2625"/>
    <mergeCell ref="A2627:B2627"/>
    <mergeCell ref="C2627:C2628"/>
    <mergeCell ref="D2627:G2627"/>
    <mergeCell ref="H2627:I2627"/>
    <mergeCell ref="K2627:L2627"/>
    <mergeCell ref="M2627:M2628"/>
    <mergeCell ref="N2627:Q2627"/>
    <mergeCell ref="R2627:S2627"/>
    <mergeCell ref="A2628:B2628"/>
    <mergeCell ref="K2628:L2628"/>
    <mergeCell ref="C2643:E2643"/>
    <mergeCell ref="G2643:H2643"/>
    <mergeCell ref="M2643:O2643"/>
    <mergeCell ref="Q2643:R2643"/>
    <mergeCell ref="B2644:C2644"/>
    <mergeCell ref="D2644:I2644"/>
    <mergeCell ref="L2644:N2644"/>
    <mergeCell ref="O2644:P2644"/>
    <mergeCell ref="Q2644:S2644"/>
    <mergeCell ref="A2637:B2638"/>
    <mergeCell ref="K2637:L2638"/>
    <mergeCell ref="I2638:I2639"/>
    <mergeCell ref="S2638:S2639"/>
    <mergeCell ref="A2639:B2639"/>
    <mergeCell ref="K2639:L2639"/>
    <mergeCell ref="S2633:S2634"/>
    <mergeCell ref="A2634:B2634"/>
    <mergeCell ref="K2634:L2634"/>
    <mergeCell ref="A2635:B2636"/>
    <mergeCell ref="K2635:L2636"/>
    <mergeCell ref="A2651:B2652"/>
    <mergeCell ref="K2651:L2652"/>
    <mergeCell ref="A2653:B2654"/>
    <mergeCell ref="K2653:L2654"/>
    <mergeCell ref="I2654:I2655"/>
    <mergeCell ref="B2646:I2646"/>
    <mergeCell ref="J2646:J2649"/>
    <mergeCell ref="L2646:S2646"/>
    <mergeCell ref="A2648:B2648"/>
    <mergeCell ref="C2648:C2649"/>
    <mergeCell ref="D2648:G2648"/>
    <mergeCell ref="H2648:I2648"/>
    <mergeCell ref="K2648:L2648"/>
    <mergeCell ref="M2648:M2649"/>
    <mergeCell ref="N2648:Q2648"/>
    <mergeCell ref="R2648:S2648"/>
    <mergeCell ref="A2649:B2649"/>
    <mergeCell ref="K2649:L2649"/>
    <mergeCell ref="C2664:E2664"/>
    <mergeCell ref="G2664:H2664"/>
    <mergeCell ref="M2664:O2664"/>
    <mergeCell ref="Q2664:R2664"/>
    <mergeCell ref="B2667:C2667"/>
    <mergeCell ref="D2667:I2667"/>
    <mergeCell ref="L2667:N2667"/>
    <mergeCell ref="O2667:P2667"/>
    <mergeCell ref="Q2667:S2667"/>
    <mergeCell ref="A2658:B2659"/>
    <mergeCell ref="K2658:L2659"/>
    <mergeCell ref="I2659:I2660"/>
    <mergeCell ref="S2659:S2660"/>
    <mergeCell ref="A2660:B2660"/>
    <mergeCell ref="K2660:L2660"/>
    <mergeCell ref="S2654:S2655"/>
    <mergeCell ref="A2655:B2655"/>
    <mergeCell ref="K2655:L2655"/>
    <mergeCell ref="A2656:B2657"/>
    <mergeCell ref="K2656:L2657"/>
    <mergeCell ref="A2674:B2675"/>
    <mergeCell ref="K2674:L2675"/>
    <mergeCell ref="A2676:B2677"/>
    <mergeCell ref="K2676:L2677"/>
    <mergeCell ref="I2677:I2678"/>
    <mergeCell ref="B2669:I2669"/>
    <mergeCell ref="J2669:J2672"/>
    <mergeCell ref="L2669:S2669"/>
    <mergeCell ref="A2671:B2671"/>
    <mergeCell ref="C2671:C2672"/>
    <mergeCell ref="D2671:G2671"/>
    <mergeCell ref="H2671:I2671"/>
    <mergeCell ref="K2671:L2671"/>
    <mergeCell ref="M2671:M2672"/>
    <mergeCell ref="N2671:Q2671"/>
    <mergeCell ref="R2671:S2671"/>
    <mergeCell ref="A2672:B2672"/>
    <mergeCell ref="K2672:L2672"/>
    <mergeCell ref="C2687:E2687"/>
    <mergeCell ref="G2687:H2687"/>
    <mergeCell ref="M2687:O2687"/>
    <mergeCell ref="Q2687:R2687"/>
    <mergeCell ref="B2688:C2688"/>
    <mergeCell ref="D2688:I2688"/>
    <mergeCell ref="L2688:N2688"/>
    <mergeCell ref="O2688:P2688"/>
    <mergeCell ref="Q2688:S2688"/>
    <mergeCell ref="A2681:B2682"/>
    <mergeCell ref="K2681:L2682"/>
    <mergeCell ref="I2682:I2683"/>
    <mergeCell ref="S2682:S2683"/>
    <mergeCell ref="A2683:B2683"/>
    <mergeCell ref="K2683:L2683"/>
    <mergeCell ref="S2677:S2678"/>
    <mergeCell ref="A2678:B2678"/>
    <mergeCell ref="K2678:L2678"/>
    <mergeCell ref="A2679:B2680"/>
    <mergeCell ref="K2679:L2680"/>
    <mergeCell ref="A2695:B2696"/>
    <mergeCell ref="K2695:L2696"/>
    <mergeCell ref="A2697:B2698"/>
    <mergeCell ref="K2697:L2698"/>
    <mergeCell ref="I2698:I2699"/>
    <mergeCell ref="B2690:I2690"/>
    <mergeCell ref="J2690:J2693"/>
    <mergeCell ref="L2690:S2690"/>
    <mergeCell ref="A2692:B2692"/>
    <mergeCell ref="C2692:C2693"/>
    <mergeCell ref="D2692:G2692"/>
    <mergeCell ref="H2692:I2692"/>
    <mergeCell ref="K2692:L2692"/>
    <mergeCell ref="M2692:M2693"/>
    <mergeCell ref="N2692:Q2692"/>
    <mergeCell ref="R2692:S2692"/>
    <mergeCell ref="A2693:B2693"/>
    <mergeCell ref="K2693:L2693"/>
    <mergeCell ref="C2708:E2708"/>
    <mergeCell ref="G2708:H2708"/>
    <mergeCell ref="M2708:O2708"/>
    <mergeCell ref="Q2708:R2708"/>
    <mergeCell ref="B2711:C2711"/>
    <mergeCell ref="D2711:I2711"/>
    <mergeCell ref="L2711:N2711"/>
    <mergeCell ref="O2711:P2711"/>
    <mergeCell ref="Q2711:S2711"/>
    <mergeCell ref="A2702:B2703"/>
    <mergeCell ref="K2702:L2703"/>
    <mergeCell ref="I2703:I2704"/>
    <mergeCell ref="S2703:S2704"/>
    <mergeCell ref="A2704:B2704"/>
    <mergeCell ref="K2704:L2704"/>
    <mergeCell ref="S2698:S2699"/>
    <mergeCell ref="A2699:B2699"/>
    <mergeCell ref="K2699:L2699"/>
    <mergeCell ref="A2700:B2701"/>
    <mergeCell ref="K2700:L2701"/>
    <mergeCell ref="A2718:B2719"/>
    <mergeCell ref="K2718:L2719"/>
    <mergeCell ref="A2720:B2721"/>
    <mergeCell ref="K2720:L2721"/>
    <mergeCell ref="I2721:I2722"/>
    <mergeCell ref="B2713:I2713"/>
    <mergeCell ref="J2713:J2716"/>
    <mergeCell ref="L2713:S2713"/>
    <mergeCell ref="A2715:B2715"/>
    <mergeCell ref="C2715:C2716"/>
    <mergeCell ref="D2715:G2715"/>
    <mergeCell ref="H2715:I2715"/>
    <mergeCell ref="K2715:L2715"/>
    <mergeCell ref="M2715:M2716"/>
    <mergeCell ref="N2715:Q2715"/>
    <mergeCell ref="R2715:S2715"/>
    <mergeCell ref="A2716:B2716"/>
    <mergeCell ref="K2716:L2716"/>
    <mergeCell ref="C2731:E2731"/>
    <mergeCell ref="G2731:H2731"/>
    <mergeCell ref="M2731:O2731"/>
    <mergeCell ref="Q2731:R2731"/>
    <mergeCell ref="B2732:C2732"/>
    <mergeCell ref="D2732:I2732"/>
    <mergeCell ref="L2732:N2732"/>
    <mergeCell ref="O2732:P2732"/>
    <mergeCell ref="Q2732:S2732"/>
    <mergeCell ref="A2725:B2726"/>
    <mergeCell ref="K2725:L2726"/>
    <mergeCell ref="I2726:I2727"/>
    <mergeCell ref="S2726:S2727"/>
    <mergeCell ref="A2727:B2727"/>
    <mergeCell ref="K2727:L2727"/>
    <mergeCell ref="S2721:S2722"/>
    <mergeCell ref="A2722:B2722"/>
    <mergeCell ref="K2722:L2722"/>
    <mergeCell ref="A2723:B2724"/>
    <mergeCell ref="K2723:L2724"/>
    <mergeCell ref="A2739:B2740"/>
    <mergeCell ref="K2739:L2740"/>
    <mergeCell ref="A2741:B2742"/>
    <mergeCell ref="K2741:L2742"/>
    <mergeCell ref="I2742:I2743"/>
    <mergeCell ref="B2734:I2734"/>
    <mergeCell ref="J2734:J2737"/>
    <mergeCell ref="L2734:S2734"/>
    <mergeCell ref="A2736:B2736"/>
    <mergeCell ref="C2736:C2737"/>
    <mergeCell ref="D2736:G2736"/>
    <mergeCell ref="H2736:I2736"/>
    <mergeCell ref="K2736:L2736"/>
    <mergeCell ref="M2736:M2737"/>
    <mergeCell ref="N2736:Q2736"/>
    <mergeCell ref="R2736:S2736"/>
    <mergeCell ref="A2737:B2737"/>
    <mergeCell ref="K2737:L2737"/>
    <mergeCell ref="C2752:E2752"/>
    <mergeCell ref="G2752:H2752"/>
    <mergeCell ref="M2752:O2752"/>
    <mergeCell ref="Q2752:R2752"/>
    <mergeCell ref="B2755:C2755"/>
    <mergeCell ref="D2755:I2755"/>
    <mergeCell ref="L2755:N2755"/>
    <mergeCell ref="O2755:P2755"/>
    <mergeCell ref="Q2755:S2755"/>
    <mergeCell ref="A2746:B2747"/>
    <mergeCell ref="K2746:L2747"/>
    <mergeCell ref="I2747:I2748"/>
    <mergeCell ref="S2747:S2748"/>
    <mergeCell ref="A2748:B2748"/>
    <mergeCell ref="K2748:L2748"/>
    <mergeCell ref="S2742:S2743"/>
    <mergeCell ref="A2743:B2743"/>
    <mergeCell ref="K2743:L2743"/>
    <mergeCell ref="A2744:B2745"/>
    <mergeCell ref="K2744:L2745"/>
    <mergeCell ref="A2762:B2763"/>
    <mergeCell ref="K2762:L2763"/>
    <mergeCell ref="A2764:B2765"/>
    <mergeCell ref="K2764:L2765"/>
    <mergeCell ref="I2765:I2766"/>
    <mergeCell ref="B2757:I2757"/>
    <mergeCell ref="J2757:J2760"/>
    <mergeCell ref="L2757:S2757"/>
    <mergeCell ref="A2759:B2759"/>
    <mergeCell ref="C2759:C2760"/>
    <mergeCell ref="D2759:G2759"/>
    <mergeCell ref="H2759:I2759"/>
    <mergeCell ref="K2759:L2759"/>
    <mergeCell ref="M2759:M2760"/>
    <mergeCell ref="N2759:Q2759"/>
    <mergeCell ref="R2759:S2759"/>
    <mergeCell ref="A2760:B2760"/>
    <mergeCell ref="K2760:L2760"/>
    <mergeCell ref="C2775:E2775"/>
    <mergeCell ref="G2775:H2775"/>
    <mergeCell ref="M2775:O2775"/>
    <mergeCell ref="Q2775:R2775"/>
    <mergeCell ref="B2776:C2776"/>
    <mergeCell ref="D2776:I2776"/>
    <mergeCell ref="L2776:N2776"/>
    <mergeCell ref="O2776:P2776"/>
    <mergeCell ref="Q2776:S2776"/>
    <mergeCell ref="A2769:B2770"/>
    <mergeCell ref="K2769:L2770"/>
    <mergeCell ref="I2770:I2771"/>
    <mergeCell ref="S2770:S2771"/>
    <mergeCell ref="A2771:B2771"/>
    <mergeCell ref="K2771:L2771"/>
    <mergeCell ref="S2765:S2766"/>
    <mergeCell ref="A2766:B2766"/>
    <mergeCell ref="K2766:L2766"/>
    <mergeCell ref="A2767:B2768"/>
    <mergeCell ref="K2767:L2768"/>
    <mergeCell ref="A2783:B2784"/>
    <mergeCell ref="K2783:L2784"/>
    <mergeCell ref="A2785:B2786"/>
    <mergeCell ref="K2785:L2786"/>
    <mergeCell ref="I2786:I2787"/>
    <mergeCell ref="B2778:I2778"/>
    <mergeCell ref="J2778:J2781"/>
    <mergeCell ref="L2778:S2778"/>
    <mergeCell ref="A2780:B2780"/>
    <mergeCell ref="C2780:C2781"/>
    <mergeCell ref="D2780:G2780"/>
    <mergeCell ref="H2780:I2780"/>
    <mergeCell ref="K2780:L2780"/>
    <mergeCell ref="M2780:M2781"/>
    <mergeCell ref="N2780:Q2780"/>
    <mergeCell ref="R2780:S2780"/>
    <mergeCell ref="A2781:B2781"/>
    <mergeCell ref="K2781:L2781"/>
    <mergeCell ref="C2796:E2796"/>
    <mergeCell ref="G2796:H2796"/>
    <mergeCell ref="M2796:O2796"/>
    <mergeCell ref="Q2796:R2796"/>
    <mergeCell ref="B2799:C2799"/>
    <mergeCell ref="D2799:I2799"/>
    <mergeCell ref="L2799:N2799"/>
    <mergeCell ref="O2799:P2799"/>
    <mergeCell ref="Q2799:S2799"/>
    <mergeCell ref="A2790:B2791"/>
    <mergeCell ref="K2790:L2791"/>
    <mergeCell ref="I2791:I2792"/>
    <mergeCell ref="S2791:S2792"/>
    <mergeCell ref="A2792:B2792"/>
    <mergeCell ref="K2792:L2792"/>
    <mergeCell ref="S2786:S2787"/>
    <mergeCell ref="A2787:B2787"/>
    <mergeCell ref="K2787:L2787"/>
    <mergeCell ref="A2788:B2789"/>
    <mergeCell ref="K2788:L2789"/>
    <mergeCell ref="A2806:B2807"/>
    <mergeCell ref="K2806:L2807"/>
    <mergeCell ref="A2808:B2809"/>
    <mergeCell ref="K2808:L2809"/>
    <mergeCell ref="I2809:I2810"/>
    <mergeCell ref="B2801:I2801"/>
    <mergeCell ref="J2801:J2804"/>
    <mergeCell ref="L2801:S2801"/>
    <mergeCell ref="A2803:B2803"/>
    <mergeCell ref="C2803:C2804"/>
    <mergeCell ref="D2803:G2803"/>
    <mergeCell ref="H2803:I2803"/>
    <mergeCell ref="K2803:L2803"/>
    <mergeCell ref="M2803:M2804"/>
    <mergeCell ref="N2803:Q2803"/>
    <mergeCell ref="R2803:S2803"/>
    <mergeCell ref="A2804:B2804"/>
    <mergeCell ref="K2804:L2804"/>
    <mergeCell ref="C2819:E2819"/>
    <mergeCell ref="G2819:H2819"/>
    <mergeCell ref="M2819:O2819"/>
    <mergeCell ref="Q2819:R2819"/>
    <mergeCell ref="B2820:C2820"/>
    <mergeCell ref="D2820:I2820"/>
    <mergeCell ref="L2820:N2820"/>
    <mergeCell ref="O2820:P2820"/>
    <mergeCell ref="Q2820:S2820"/>
    <mergeCell ref="A2813:B2814"/>
    <mergeCell ref="K2813:L2814"/>
    <mergeCell ref="I2814:I2815"/>
    <mergeCell ref="S2814:S2815"/>
    <mergeCell ref="A2815:B2815"/>
    <mergeCell ref="K2815:L2815"/>
    <mergeCell ref="S2809:S2810"/>
    <mergeCell ref="A2810:B2810"/>
    <mergeCell ref="K2810:L2810"/>
    <mergeCell ref="A2811:B2812"/>
    <mergeCell ref="K2811:L2812"/>
    <mergeCell ref="A2827:B2828"/>
    <mergeCell ref="K2827:L2828"/>
    <mergeCell ref="A2829:B2830"/>
    <mergeCell ref="K2829:L2830"/>
    <mergeCell ref="I2830:I2831"/>
    <mergeCell ref="B2822:I2822"/>
    <mergeCell ref="J2822:J2825"/>
    <mergeCell ref="L2822:S2822"/>
    <mergeCell ref="A2824:B2824"/>
    <mergeCell ref="C2824:C2825"/>
    <mergeCell ref="D2824:G2824"/>
    <mergeCell ref="H2824:I2824"/>
    <mergeCell ref="K2824:L2824"/>
    <mergeCell ref="M2824:M2825"/>
    <mergeCell ref="N2824:Q2824"/>
    <mergeCell ref="R2824:S2824"/>
    <mergeCell ref="A2825:B2825"/>
    <mergeCell ref="K2825:L2825"/>
    <mergeCell ref="C2840:E2840"/>
    <mergeCell ref="G2840:H2840"/>
    <mergeCell ref="M2840:O2840"/>
    <mergeCell ref="Q2840:R2840"/>
    <mergeCell ref="B2843:C2843"/>
    <mergeCell ref="D2843:I2843"/>
    <mergeCell ref="L2843:N2843"/>
    <mergeCell ref="O2843:P2843"/>
    <mergeCell ref="Q2843:S2843"/>
    <mergeCell ref="A2834:B2835"/>
    <mergeCell ref="K2834:L2835"/>
    <mergeCell ref="I2835:I2836"/>
    <mergeCell ref="S2835:S2836"/>
    <mergeCell ref="A2836:B2836"/>
    <mergeCell ref="K2836:L2836"/>
    <mergeCell ref="S2830:S2831"/>
    <mergeCell ref="A2831:B2831"/>
    <mergeCell ref="K2831:L2831"/>
    <mergeCell ref="A2832:B2833"/>
    <mergeCell ref="K2832:L2833"/>
    <mergeCell ref="A2850:B2851"/>
    <mergeCell ref="K2850:L2851"/>
    <mergeCell ref="A2852:B2853"/>
    <mergeCell ref="K2852:L2853"/>
    <mergeCell ref="I2853:I2854"/>
    <mergeCell ref="B2845:I2845"/>
    <mergeCell ref="J2845:J2848"/>
    <mergeCell ref="L2845:S2845"/>
    <mergeCell ref="A2847:B2847"/>
    <mergeCell ref="C2847:C2848"/>
    <mergeCell ref="D2847:G2847"/>
    <mergeCell ref="H2847:I2847"/>
    <mergeCell ref="K2847:L2847"/>
    <mergeCell ref="M2847:M2848"/>
    <mergeCell ref="N2847:Q2847"/>
    <mergeCell ref="R2847:S2847"/>
    <mergeCell ref="A2848:B2848"/>
    <mergeCell ref="K2848:L2848"/>
    <mergeCell ref="C2863:E2863"/>
    <mergeCell ref="G2863:H2863"/>
    <mergeCell ref="M2863:O2863"/>
    <mergeCell ref="Q2863:R2863"/>
    <mergeCell ref="B2864:C2864"/>
    <mergeCell ref="D2864:I2864"/>
    <mergeCell ref="L2864:N2864"/>
    <mergeCell ref="O2864:P2864"/>
    <mergeCell ref="Q2864:S2864"/>
    <mergeCell ref="A2857:B2858"/>
    <mergeCell ref="K2857:L2858"/>
    <mergeCell ref="I2858:I2859"/>
    <mergeCell ref="S2858:S2859"/>
    <mergeCell ref="A2859:B2859"/>
    <mergeCell ref="K2859:L2859"/>
    <mergeCell ref="S2853:S2854"/>
    <mergeCell ref="A2854:B2854"/>
    <mergeCell ref="K2854:L2854"/>
    <mergeCell ref="A2855:B2856"/>
    <mergeCell ref="K2855:L2856"/>
    <mergeCell ref="A2871:B2872"/>
    <mergeCell ref="K2871:L2872"/>
    <mergeCell ref="A2873:B2874"/>
    <mergeCell ref="K2873:L2874"/>
    <mergeCell ref="I2874:I2875"/>
    <mergeCell ref="B2866:I2866"/>
    <mergeCell ref="J2866:J2869"/>
    <mergeCell ref="L2866:S2866"/>
    <mergeCell ref="A2868:B2868"/>
    <mergeCell ref="C2868:C2869"/>
    <mergeCell ref="D2868:G2868"/>
    <mergeCell ref="H2868:I2868"/>
    <mergeCell ref="K2868:L2868"/>
    <mergeCell ref="M2868:M2869"/>
    <mergeCell ref="N2868:Q2868"/>
    <mergeCell ref="R2868:S2868"/>
    <mergeCell ref="A2869:B2869"/>
    <mergeCell ref="K2869:L2869"/>
    <mergeCell ref="C2884:E2884"/>
    <mergeCell ref="G2884:H2884"/>
    <mergeCell ref="M2884:O2884"/>
    <mergeCell ref="Q2884:R2884"/>
    <mergeCell ref="B2887:C2887"/>
    <mergeCell ref="D2887:I2887"/>
    <mergeCell ref="L2887:N2887"/>
    <mergeCell ref="O2887:P2887"/>
    <mergeCell ref="Q2887:S2887"/>
    <mergeCell ref="A2878:B2879"/>
    <mergeCell ref="K2878:L2879"/>
    <mergeCell ref="I2879:I2880"/>
    <mergeCell ref="S2879:S2880"/>
    <mergeCell ref="A2880:B2880"/>
    <mergeCell ref="K2880:L2880"/>
    <mergeCell ref="S2874:S2875"/>
    <mergeCell ref="A2875:B2875"/>
    <mergeCell ref="K2875:L2875"/>
    <mergeCell ref="A2876:B2877"/>
    <mergeCell ref="K2876:L2877"/>
    <mergeCell ref="A2894:B2895"/>
    <mergeCell ref="K2894:L2895"/>
    <mergeCell ref="A2896:B2897"/>
    <mergeCell ref="K2896:L2897"/>
    <mergeCell ref="I2897:I2898"/>
    <mergeCell ref="B2889:I2889"/>
    <mergeCell ref="J2889:J2892"/>
    <mergeCell ref="L2889:S2889"/>
    <mergeCell ref="A2891:B2891"/>
    <mergeCell ref="C2891:C2892"/>
    <mergeCell ref="D2891:G2891"/>
    <mergeCell ref="H2891:I2891"/>
    <mergeCell ref="K2891:L2891"/>
    <mergeCell ref="M2891:M2892"/>
    <mergeCell ref="N2891:Q2891"/>
    <mergeCell ref="R2891:S2891"/>
    <mergeCell ref="A2892:B2892"/>
    <mergeCell ref="K2892:L2892"/>
    <mergeCell ref="C2907:E2907"/>
    <mergeCell ref="G2907:H2907"/>
    <mergeCell ref="M2907:O2907"/>
    <mergeCell ref="Q2907:R2907"/>
    <mergeCell ref="B2908:C2908"/>
    <mergeCell ref="D2908:I2908"/>
    <mergeCell ref="L2908:N2908"/>
    <mergeCell ref="O2908:P2908"/>
    <mergeCell ref="Q2908:S2908"/>
    <mergeCell ref="A2901:B2902"/>
    <mergeCell ref="K2901:L2902"/>
    <mergeCell ref="I2902:I2903"/>
    <mergeCell ref="S2902:S2903"/>
    <mergeCell ref="A2903:B2903"/>
    <mergeCell ref="K2903:L2903"/>
    <mergeCell ref="S2897:S2898"/>
    <mergeCell ref="A2898:B2898"/>
    <mergeCell ref="K2898:L2898"/>
    <mergeCell ref="A2899:B2900"/>
    <mergeCell ref="K2899:L2900"/>
    <mergeCell ref="A2924:B2924"/>
    <mergeCell ref="K2924:L2924"/>
    <mergeCell ref="S2918:S2919"/>
    <mergeCell ref="A2919:B2919"/>
    <mergeCell ref="K2919:L2919"/>
    <mergeCell ref="A2920:B2921"/>
    <mergeCell ref="K2920:L2921"/>
    <mergeCell ref="A2915:B2916"/>
    <mergeCell ref="K2915:L2916"/>
    <mergeCell ref="A2917:B2918"/>
    <mergeCell ref="K2917:L2918"/>
    <mergeCell ref="I2918:I2919"/>
    <mergeCell ref="B2910:I2910"/>
    <mergeCell ref="J2910:J2913"/>
    <mergeCell ref="L2910:S2910"/>
    <mergeCell ref="A2912:B2912"/>
    <mergeCell ref="C2912:C2913"/>
    <mergeCell ref="D2912:G2912"/>
    <mergeCell ref="H2912:I2912"/>
    <mergeCell ref="K2912:L2912"/>
    <mergeCell ref="M2912:M2913"/>
    <mergeCell ref="N2912:Q2912"/>
    <mergeCell ref="R2912:S2912"/>
    <mergeCell ref="A2913:B2913"/>
    <mergeCell ref="K2913:L2913"/>
    <mergeCell ref="A2943:B2944"/>
    <mergeCell ref="K2943:L2944"/>
    <mergeCell ref="A2938:B2939"/>
    <mergeCell ref="K2938:L2939"/>
    <mergeCell ref="A2940:B2941"/>
    <mergeCell ref="K2940:L2941"/>
    <mergeCell ref="I2941:I2942"/>
    <mergeCell ref="B2933:I2933"/>
    <mergeCell ref="J2933:J2936"/>
    <mergeCell ref="L2933:S2933"/>
    <mergeCell ref="A2935:B2935"/>
    <mergeCell ref="C2935:C2936"/>
    <mergeCell ref="D2935:G2935"/>
    <mergeCell ref="H2935:I2935"/>
    <mergeCell ref="K2935:L2935"/>
    <mergeCell ref="M2935:M2936"/>
    <mergeCell ref="N2935:Q2935"/>
    <mergeCell ref="R2935:S2935"/>
    <mergeCell ref="A2936:B2936"/>
    <mergeCell ref="K2936:L2936"/>
    <mergeCell ref="K2479:L2479"/>
    <mergeCell ref="A2477:B2478"/>
    <mergeCell ref="A2479:B2479"/>
    <mergeCell ref="A2480:B2481"/>
    <mergeCell ref="A2484:B2484"/>
    <mergeCell ref="A2482:B2483"/>
    <mergeCell ref="C2951:E2951"/>
    <mergeCell ref="G2951:H2951"/>
    <mergeCell ref="M2951:O2951"/>
    <mergeCell ref="Q2951:R2951"/>
    <mergeCell ref="A2945:B2946"/>
    <mergeCell ref="K2945:L2946"/>
    <mergeCell ref="I2946:I2947"/>
    <mergeCell ref="C2928:E2928"/>
    <mergeCell ref="G2928:H2928"/>
    <mergeCell ref="M2928:O2928"/>
    <mergeCell ref="Q2928:R2928"/>
    <mergeCell ref="B2931:C2931"/>
    <mergeCell ref="D2931:I2931"/>
    <mergeCell ref="L2931:N2931"/>
    <mergeCell ref="O2931:P2931"/>
    <mergeCell ref="Q2931:S2931"/>
    <mergeCell ref="A2922:B2923"/>
    <mergeCell ref="K2922:L2923"/>
    <mergeCell ref="I2923:I2924"/>
    <mergeCell ref="S2923:S2924"/>
    <mergeCell ref="S2946:S2947"/>
    <mergeCell ref="A2947:B2947"/>
    <mergeCell ref="K2947:L2947"/>
    <mergeCell ref="S2941:S2942"/>
    <mergeCell ref="A2942:B2942"/>
    <mergeCell ref="K2942:L2942"/>
  </mergeCells>
  <dataValidations count="5">
    <dataValidation type="date" allowBlank="1" showInputMessage="1" showErrorMessage="1" sqref="Q1:S1 Q24:S24 Q46:S46 Q91:S91 Q136:S136 Q180:S180 Q224:S224 Q268:S268 Q312:S312 Q356:S356 Q400:S400 Q444:S444 Q488:S488 Q532:S532 Q576:S576 Q620:S620 Q664:S664 Q708:S708 Q752:S752 Q796:S796 Q840:S840 Q884:S884 Q928:S928 Q972:S972 Q1016:S1016 Q1060:S1060 Q1104:S1104 Q1148:S1148 Q1192:S1192 Q1236:S1236 Q1280:S1280 Q1324:S1324 Q1368:S1368 Q1412:S1412 Q1456:S1456 Q1500:S1500 Q1544:S1544 Q1588:S1588 Q1632:S1632 Q1676:S1676 Q1720:S1720 Q1764:S1764 Q1808:S1808 Q1852:S1852 Q1896:S1896 Q1940:S1940 Q1984:S1984 Q2028:S2028 Q2072:S2072 Q2116:S2116 Q2160:S2160 Q2204:S2204 Q2248:S2248 Q2292:S2292 Q2336:S2336 Q2380:S2380 Q2424:S2424 Q2468:S2468 Q2512:S2512 Q2556:S2556 Q2600:S2600 Q2644:S2644 Q2688:S2688 Q2732:S2732 Q2776:S2776 Q2820:S2820 Q2864:S2864 Q2908:S2908 Q69:S69 Q114:S114 Q159:S159 Q203:S203 Q247:S247 Q291:S291 Q335:S335 Q379:S379 Q423:S423 Q467:S467 Q511:S511 Q555:S555 Q599:S599 Q643:S643 Q687:S687 Q731:S731 Q775:S775 Q819:S819 Q863:S863 Q907:S907 Q951:S951 Q995:S995 Q1039:S1039 Q1083:S1083 Q1127:S1127 Q1171:S1171 Q1215:S1215 Q1259:S1259 Q1303:S1303 Q1347:S1347 Q1391:S1391 Q1435:S1435 Q1479:S1479 Q1523:S1523 Q1567:S1567 Q1611:S1611 Q1655:S1655 Q1699:S1699 Q1743:S1743 Q1787:S1787 Q1831:S1831 Q1875:S1875 Q1919:S1919 Q1963:S1963 Q2007:S2007 Q2051:S2051 Q2095:S2095 Q2139:S2139 Q2183:S2183 Q2227:S2227 Q2271:S2271 Q2315:S2315 Q2359:S2359 Q2403:S2403 Q2447:S2447 Q2491:S2491 Q2535:S2535 Q2579:S2579 Q2623:S2623 Q2667:S2667 Q2711:S2711 Q2755:S2755 Q2799:S2799 Q2843:S2843 Q2887:S2887 Q2931:S2931">
      <formula1>36526</formula1>
      <formula2>73050</formula2>
    </dataValidation>
    <dataValidation type="whole" allowBlank="1" showInputMessage="1" showErrorMessage="1" errorTitle="Chybná hodnota" error="Zadaná hodnota musí být celé nezáporné číslo menší nebo rovno 25." sqref="P2943:P2946 F1755:F1758 P2195:P2198 P2151:P2154 F31:F34 F36:F39 P31:P34 P36:P39 F53:F56 P236:P239 P298:P301 F187:F190 F231:F234 P342:P345 P1618:P1621 F2630:F2633 F407:F410 F1222:F1225 P1204:P1207 F1662:F1665 P1843:P1846 P2871:P2874 P2767:P2770 P1644:P1647 F166:F169 F1046:F1049 P2695:P2698 F2454:F2457 P58:P61 P1750:P1753 F2459:F2462 P2783:P2786 F1926:F1929 F2762:F2765 F1199:F1202 P2850:P2853 F1287:F1290 P1970:P1973 F1375:F1378 P1820:P1823 F298:F301 F1007:F1010 F2767:F2770 F2107:F2110 F1639:F1642 P412:P415 F1727:F1730 P1662:P1665 F1815:F1818 P126:P129 P2832:P2835 F1887:F1890 F2806:F2809 P2107:P2110 F2079:F2082 F1227:F1230 P1887:P1890 P303:P306 P2635:P2638 P655:P658 F342:F345 F2387:F2390 F2431:F2434 F2475:F2478 F2102:F2105 P2102:P2105 P2876:P2879 F2651:F2654 F2695:F2698 F2739:F2742 F2783:F2786 F2827:F2830 F2871:F2874 F2915:F2918 F58:F61 F303:F306 P2674:P2677 F192:F195 F236:F239 F1931:F1934 F2674:F2677 F2899:F2902 F412:F415 F655:F658 F1623:F1626 P2084:P2087 P166:P169 P2459:P2462 P2723:P2726 P1931:P1934 P2146:P2149 F1090:F1093 P2700:P2703 P2480:P2483 F2938:F2941 F1882:F1885 P2454:P2457 P1002:P1005 F1970:F1973 F650:F653 F1204:F1207 P2806:P2809 F1292:F1295 P1926:P1929 F1380:F1383 P2894:P2897 P2392:P2395 P2855:P2858 F2723:F2726 P1222:P1225 F1644:F1647 P1838:P1841 F1732:F1735 F121:F124 F1820:F1823 P1380:P1383 P1755:P1758 P1051:P1054 F2850:F2853 P1090:P1093 F2084:F2087 F2811:F2814 P1667:P1670 P192:P195 P2739:P2742 P171:P174 P1007:P1010 F2392:F2395 F2436:F2439 F2480:F2483 F2146:F2149 F126:F129 P2920:P2923 F2656:F2659 F2700:F2703 F2744:F2747 F2788:F2791 F2832:F2835 F2876:F2879 F2920:F2923 P53:P56 F171:F174 F1750:F1753 P187:P190 P231:P234 F1002:F1005 F1667:F1670 F1095:F1098 P407:P410 P2630:P2633 F1975:F1978 P2656:P2659 P121:P124 P1095:P1098 P2679:P2682 F2635:F2638 P2827:P2830 F2151:F2154 P347:P350 P1292:P1295 P2436:P2439 F347:F350 P2744:P2747 F1843:F1846 F1838:F1841 P1046:P1049 P1199:P1202 P2762:P2765 P1287:P1290 P1882:P1885 P1375:P1378 P1732:P1735 P2190:P2193 P2899:P2902 F2679:F2682 P650:P653 P1639:P1642 F1051:F1054 P1727:P1730 F2190:F2193 P1815:P1818 P2938:P2941 P2915:P2918 P1227:P1230 F2718:F2721 F1618:F1621 P2079:P2082 P1975:P1978 P1623:P1626 F2855:F2858 F2195:F2198 P2718:P2721 P2811:P2814 P2387:P2390 P2431:P2434 P2475:P2478 F2943:F2946 F2894:F2897 P2788:P2791 P2651:P2654">
      <formula1>0</formula1>
      <formula2>25</formula2>
    </dataValidation>
    <dataValidation type="whole" allowBlank="1" showInputMessage="1" showErrorMessage="1" sqref="A12:B12 A17:B17 K12:L12 K17 A35:B35 A40:B40 K35:L35 K40 A57:B57 K983:L983 A147:B147 A191:B191 A235:B235 A279:B279 A323:B323 A367:B367 A411:B411 K434:L434 A499:B499 A543:B543 A587:B587 A631:B631 K1951:L1951 K1423:L1423 K2347:L2347 K1578:L1578 A851:B851 K1182:L1182 K1446:L1446 K455:L455 A1027:B1027 K807:L807 K2523:L2523 K1490:L1490 A1203:B1203 A1247:B1247 A1291:B1291 A1335:B1335 A1379:B1379 K1159:L1159 K939:L939 A1511:B1511 A1555:B1555 A1599:B1599 A1643:B1643 K675:L675 A1731:B1731 K895:L895 A1819:B1819 A1863:B1863 A1907:B1907 K2326:L2326 K2567:L2567 A1071:B1071 A2083:B2083 A2127:B2127 A2171:B2171 A2215:B2215 A2259:B2259 A2303:B2303 K1314:L1314 A2391:B2391 A2435:B2435 A2479:B2479 K1775:L1775 K102:L102 K763:L763 A2655:B2655 A2699:B2699 A2743:B2743 A2787:B2787 A2831:B2831 A2875:B2875 A2919:B2919 A62:B62 K988:L988 A152:B152 A196:B196 A240:B240 A284:B284 A328:B328 A372:B372 A416:B416 K439:L439 A504:B504 A548:B548 A592:B592 A636:B636 K1956:L1956 K1428:L1428 K2352:L2352 K1583:L1583 A856:B856 K1187:L1187 K1451:L1451 K460:L460 A1032:B1032 K812:L812 K2528:L2528 K1495:L1495 A1208:B1208 A1252:B1252 A1296:B1296 A1340:B1340 A1384:B1384 K1164:L1164 K944:L944 A1516:B1516 A1560:B1560 A1604:B1604 A1648:B1648 K680:L680 A1736:B1736 K900:L900 A1824:B1824 A1868:B1868 A1912:B1912 K2331:L2331 K2572:L2572 K1071:L1071 A2088:B2088 A2132:B2132 A2176:B2176 A2220:B2220 A2264:B2264 A2308:B2308 K1319:L1319 A2396:B2396 A2440:B2440 A2484:B2484 K1780:L1780 K107:L107 K768:L768 A2660:B2660 A2704:B2704 A2748:B2748 A2792:B2792 A2836:B2836 A2880:B2880 A2924:B2924 K57:L57 A102:B102 K147:L147 K191:L191 K235:L235 K279:L279 K323:L323 K367:L367 K411:L411 A455:B455 K499:L499 K543:L543 K587:L587 K631:L631 A675:B675 A719:B719 A763:B763 A807:B807 K851:L851 A895:B895 A939:B939 A983:B983 K1027:L1027 A1076:B1076 A1115:B1115 A1159:B1159 K1203:L1203 K1247:L1247 K1291:L1291 K1335:L1335 K1379:L1379 A1423:B1423 A1467:B1467 K1511:L1511 K1555:L1555 K1599:L1599 K1643:L1643 A1687:B1687 K1731:L1731 A1775:B1775 K1819:L1819 K1863:L1863 K1907:L1907 A1951:B1951 A1995:B1995 A2039:B2039 K2083:L2083 K2127:L2127 K2171:L2171 K2215:L2215 K2259:L2259 K2303:L2303 A2347:B2347 K2391:L2391 K2435:L2435 K2479:L2479 A2523:B2523 A2567:B2567 A2611:B2611 K2655:L2655 K2699:L2699 K2743:L2743 K2787:L2787 K2831:L2831 K2875:L2875 K2919:L2919 K62 A107:B107 K152 K196 K240 K284 K328 K372 K416 A460:B460 K504 K548 K592 K636 A680:B680 A724:B724 A768:B768 A812:B812 K856 A900:B900 A944:B944 A988:B988 K1032 K1076 A1120:B1120 A1164:B1164 K1208 K1252 K1296 K1340 K1384 A1428:B1428 A1472:B1472 K1516 K1560 K1604 K1648 A1692:B1692 K1736 A1780:B1780 K1824 K1868 K1912 A1956:B1956 A2000:B2000 A2044:B2044 K2088 K2132 K2176 K2220 K2264 K2308 A2352:B2352 K2396 K2440 K2484 A2528:B2528 A2572:B2572 A2616:B2616 K2660 K2704 K2748 K2792 K2836 K2880 K2924 K719:L719 A125:B125 A170:B170 A214:B214 K1687:L1687 A302:B302 A346:B346 A390:B390 K2903 K566:L566 A522:B522 K80:L80 K1534:L1534 A654:B654 A698:B698 A742:B742 A786:B786 A830:B830 K1358:L1358 A918:B918 A962:B962 A1006:B1006 A1050:B1050 A1094:B1094 A1138:B1138 K1995:L1995 A1226:B1226 A1270:B1270 K2039:L2039 K258:L258 A1402:B1402 K2611:L2611 K1467:L1467 K1115:L1115 K2546:L2546 A1622:B1622 A1666:B1666 A1710:B1710 A1754:B1754 A1798:B1798 A1842:B1842 A1886:B1886 A1930:B1930 A1974:B1974 A2018:B2018 A2062:B2062 A2106:B2106 A2150:B2150 A2194:B2194 A2238:B2238 A2282:B2282 K2502:L2502 A2370:B2370 A2414:B2414 A2458:B2458 K478:L478 K610:L610 A2590:B2590 A2634:B2634 A2678:B2678 A2722:B2722 A2766:B2766 A2810:B2810 A2854:B2854 A2898:B2898 A2942:B2942 K724:L724 A130:B130 A175:B175 A219:B219 K1692:L1692 A307:B307 A351:B351 A395:B395 K2947 K571:L571 A527:B527 K85:L85 K1539:L1539 A659:B659 A703:B703 A747:B747 A791:B791 A835:B835 K1363:L1363 A923:B923 A967:B967 A1011:B1011 A1055:B1055 A1099:B1099 A1143:B1143 K2000:L2000 A1231:B1231 A1275:B1275 K2044:L2044 K263:L263 A1407:B1407 K2616:L2616 K1472:L1472 K1120:L1120 K2551:L2551 A1627:B1627 A1671:B1671 A1715:B1715 A1759:B1759 A1803:B1803 A1847:B1847 A1891:B1891 A1935:B1935 A1979:B1979 A2023:B2023 A2067:B2067 A2111:B2111 A2155:B2155 A2199:B2199 A2243:B2243 A2287:B2287 K2507:L2507 A2375:B2375 A2419:B2419 A2463:B2463 K483:L483 K615:L615 A2595:B2595 A2639:B2639 A2683:B2683 A2727:B2727 A2771:B2771 A2815:B2815 A2859:B2859 A2903:B2903 A2947:B2947 A80:B80 K125:L125 K170:L170 K214:L214 A258:B258 K302:L302 K346:L346 K390:L390 A434:B434 A478:B478 K522:L522 A566:B566 A610:B610 K654:L654 K698:L698 K742:L742 K786:L786 K830:L830 A874:B874 K918:L918 K962:L962 K1006:L1006 K1050:L1050 K1094:L1094 K1138:L1138 A1182:B1182 K1226:L1226 K1270:L1270 A1314:B1314 A1358:B1358 K1402:L1402 A1446:B1446 A1490:B1490 A1534:B1534 A1578:B1578 K1622:L1622 K1666:L1666 K1710:L1710 K1754:L1754 K1798:L1798 K1842:L1842 K1886:L1886 K1930:L1930 K1974:L1974 K2018:L2018 K2062:L2062 K2106:L2106 K2150:L2150 K2194:L2194 K2238:L2238 K2282:L2282 A2326:B2326 K2370:L2370 K2414:L2414 K2458:L2458 A2502:B2502 A2546:B2546 K2590:L2590 K2634:L2634 K2678:L2678 K2722:L2722 K2766:L2766 K2810:L2810 K2854:L2854 K2898:L2898 K2942:L2942 A85:B85 K130 K175 K219 A263:B263 K307 K351 K395 A439:B439 A483:B483 K527 A571:B571 A615:B615 K659 K703 K747 K791 K835 A879:B879 K923 K967 K1011 K1055 K1099 K1143 A1187:B1187 K1231 K1275 A1319:B1319 A1363:B1363 K1407 A1451:B1451 A1495:B1495 A1539:B1539 A1583:B1583 K1627 K1671 K1715 K1759 K1803 K1847 K1891 K1935 K1979 K2023 K2067 K2111 K2155 K2199 K2243 K2287 A2331:B2331 K2375 K2419 K2463 A2507:B2507 A2551:B2551 K2595 K2639 K2683 K2727 K2771 K2815 K2859 K874:L874 K879:L879">
      <formula1>0</formula1>
      <formula2>99999</formula2>
    </dataValidation>
    <dataValidation type="whole" allowBlank="1" showInputMessage="1" showErrorMessage="1" errorTitle="Chybná hodnota" error="Zadaná hodnota musí být celé nezáporné číslo menší nebo rovno 225." sqref="N36:O39 N2920:O2923 N280:O283 D8:E11 D31:E34 D36:E39 N31:O34 D13:E16 D76:E79 N126:O129 N171:O174 N210:O213 D254:E257 N303:O306 N347:O350 N386:O389 D430:E433 D474:E477 N518:O521 D562:E565 D606:E609 N655:O658 D699:E702 N738:O741 N782:O785 N826:O829 D870:E873 N914:O917 N958:O961 N1007:O1010 N1051:O1054 N1095:O1098 N1134:O1137 D1178:E1181 N1227:O1230 N1266:O1269 D1310:E1313 D1354:E1357 N1398:O1401 D1442:E1445 D1486:E1489 D1530:E1533 D1574:E1577 N1623:O1626 N1667:O1670 N1706:O1709 N1755:O1758 N1794:O1797 N1843:O1846 N1887:O1890 N1931:O1934 N1975:O1978 N2014:O2017 N2058:O2061 N2107:O2110 N2151:O2154 N2195:O2198 N2234:O2237 N2278:O2281 D2322:E2325 N2366:O2369 N2410:O2413 N2459:O2462 D2498:E2501 D2542:E2545 N2586:O2589 N2635:O2638 N2679:O2682 N2723:O2726 N2767:O2770 N2811:O2814 N2855:O2858 N2899:O2902 N2943:O2946 D53:E56 N979:O982 D671:E674 D187:E190 D231:E234 N148:O151 N831:O834 N2063:O2066 D407:E410 N430:O433 N919:O922 N2172:O2175 N787:O790 N1403:O1406 N699:O702 N1419:O1422 N2343:O2346 N1574:O1577 N1556:O1559 N1178:O1181 N1442:O1445 N451:O454 N523:O526 N803:O806 N2519:O2522 N1486:O1489 D1199:E1202 N1864:O1867 D1287:E1290 N215:O218 D1375:E1378 N1155:O1158 N935:O938 N368:O371 N2019:O2022 N1908:O1911 D1639:E1642 N671:O674 D1727:E1730 N891:O894 D1815:E1818 N2216:O2219 N324:O327 N2322:O2325 N2563:O2566 N1067:O1070 D2079:E2082 N13:O16 N1271:O1274 N963:O966 N1028:O1031 N2283:O2286 N1310:O1313 D2387:E2390 D2431:E2434 D2475:E2478 N1771:O1774 N98:O101 N759:O762 D2651:E2654 D2695:E2698 D2739:E2742 D2783:E2786 D2827:E2830 D2871:E2874 D2915:E2918 D58:E61 N984:O987 D143:E146 D192:E195 D236:E239 D275:E278 D319:E322 D363:E366 D412:E415 N435:O438 D495:E498 D539:E542 D583:E586 D627:E630 N1947:O1950 N1424:O1427 N2348:O2351 N1579:O1582 D847:E850 N1183:O1186 N1447:O1450 N456:O459 D1023:E1026 N808:O811 N2524:O2527 N1491:O1494 D1204:E1207 D1243:E1246 D1292:E1295 D1331:E1334 D1380:E1383 N1160:O1163 N940:O943 D1507:E1510 D1551:E1554 D1595:E1598 D1644:E1647 N676:O679 D1732:E1735 N896:O899 D1820:E1823 D1859:E1862 D1903:E1906 N2327:O2330 N2568:O2571 N1072:O1075 D2084:E2087 D2123:E2126 D2167:E2170 D2211:E2214 D2255:E2258 D2299:E2302 N1315:O1318 D2392:E2395 D2436:E2439 D2480:E2483 N1776:O1779 N103:O106 N764:O767 D2656:E2659 D2700:E2703 D2744:E2747 D2788:E2791 D2832:E2835 D2876:E2879 D2920:E2923 N53:O56 D98:E101 D148:E151 N187:O190 N231:O234 D280:E283 D324:E327 D368:E371 N407:O410 D451:E454 D500:E503 D544:E547 D588:E591 D632:E635 N1952:O1955 D715:E718 D759:E762 D803:E806 D852:E855 D891:E894 D935:E938 D979:E982 D1028:E1031 D1067:E1070 D1111:E1114 D1155:E1158 N1199:O1202 D1248:E1251 N1287:O1290 D1336:E1339 N1375:O1378 D1419:E1422 D1463:E1466 D1512:E1515 D1556:E1559 D1600:E1603 N1639:O1642 D1683:E1686 N1727:O1730 D1771:E1774 N1815:O1818 D1864:E1867 D1908:E1911 D1947:E1950 D1991:E1994 D2035:E2038 N2079:O2082 D2128:E2131 D2172:E2175 D2216:E2219 D2260:E2263 D2304:E2307 D2343:E2346 N2387:O2390 N2431:O2434 N2475:O2478 D2519:E2522 D2563:E2566 D2607:E2610 N2651:O2654 N2695:O2698 N2739:O2742 N2783:O2786 N2827:O2830 N2871:O2874 N2915:O2918 N715:O718 D121:E124 D166:E169 N2260:O2263 N1683:O1686 D298:E301 D342:E345 N632:O635 N2876:O2879 N562:O565 N1248:O1251 N76:O79 N1530:O1533 D650:E653 N8:O11 N1600:O1603 N500:O503 N1336:O1339 N1354:O1357 N2591:O2594 N2304:O2307 D1002:E1005 D1046:E1049 D1090:E1093 N852:O855 N1991:O1994 D1222:E1225 N2128:O2131 N2035:O2038 N254:O257 N544:O547 N2607:O2610 N1463:O1466 N1111:O1114 N2542:O2545 D1618:E1621 D1662:E1665 N2239:O2242 D1750:E1753 N1139:O1142 D1838:E1841 D1882:E1885 D1926:E1929 D1970:E1973 N588:O591 N2415:O2418 D2102:E2105 D2146:E2149 D2190:E2193 N2371:O2374 N391:O394 N2498:O2501 N1799:O1802 N1711:O1714 D2454:E2457 N474:O477 N606:O609 N743:O746 D2630:E2633 D2674:E2677 D2718:E2721 D2762:E2765 D2806:E2809 D2850:E2853 D2894:E2897 D2938:E2941 N720:O723 D126:E129 D171:E174 D210:E213 N1688:O1691 D303:E306 D347:E350 D386:E389 N1512:O1515 N567:O570 D518:E521 N81:O84 N1535:O1538 D655:E658 N694:O697 D738:E741 D782:E785 D826:E829 N1359:O1362 D914:E917 D958:E961 D1007:E1010 D1051:E1054 D1095:E1098 D1134:E1137 N1996:O1999 D1227:E1230 D1266:E1269 N2040:O2043 N259:O262 D1398:E1401 N2612:O2615 N1468:O1471 N1116:O1119 N2547:O2550 D1623:E1626 D1667:E1670 D1706:E1709 D1755:E1758 D1794:E1797 D1843:E1846 D1887:E1890 D1931:E1934 D1975:E1978 D2014:E2017 D2058:E2061 D2107:E2110 D2151:E2154 D2195:E2198 D2234:E2237 D2278:E2281 N2503:O2506 D2366:E2369 D2410:E2413 D2459:E2462 N479:O482 N611:O614 D2586:E2589 D2635:E2638 D2679:E2682 D2723:E2726 D2767:E2770 D2811:E2814 D2855:E2858 D2899:E2902 D2943:E2946 D81:E84 N121:O124 N166:O169 D215:E218 D259:E262 N298:O301 N342:O345 D391:E394 D435:E438 D479:E482 D523:E526 D567:E570 D611:E614 N650:O653 D694:E697 D743:E746 D787:E790 D831:E834 D875:E878 D919:E922 D963:E966 N1002:O1005 N1046:O1049 N1090:O1093 D1139:E1142 D1183:E1186 N1222:O1225 D1271:E1274 D1315:E1318 D1359:E1362 D1403:E1406 D1447:E1450 D1491:E1494 D1535:E1538 D1579:E1582 N1618:O1621 N1662:O1665 D1711:E1714 N1750:O1753 D1799:E1802 N1838:O1841 N1882:O1885 N1926:O1929 N1970:O1973 D2019:E2022 D2063:E2066 N2102:O2105 N2146:O2149 N2190:O2193 D2239:E2242 D2283:E2286 D2327:E2330 D2371:E2374 D2415:E2418 N2454:O2457 D2503:E2506 D2547:E2550 D2591:E2594 N2630:O2633 N2674:O2677 N2718:O2721 N2762:O2765 N2806:O2809 N2850:O2853 N2894:O2897 N2938:O2941 N58:O61 D103:E106 N143:O146 N192:O195 N236:O239 N275:O278 N319:O322 N363:O366 N412:O415 D456:E459 N495:O498 N539:O542 N583:O586 N627:O630 D676:E679 D720:E723 D764:E767 D808:E811 N847:O850 D896:E899 D940:E943 D984:E987 N1023:O1026 D1072:E1075 D1116:E1119 D1160:E1163 N1204:O1207 N1243:O1246 N1292:O1295 N1331:O1334 N1380:O1383 D1424:E1427 D1468:E1471 N1507:O1510 N1551:O1554 N1595:O1598 N1644:O1647 D1688:E1691 N1732:O1735 D1776:E1779 N1820:O1823 N1859:O1862 N1903:O1906 D1952:E1955 D1996:E1999 D2040:E2043 N2084:O2087 N2123:O2126 N2167:O2170 N2211:O2214 N2255:O2258 N2299:O2302 D2348:E2351 N2392:O2395 N2436:O2439 N2480:O2483 D2524:E2527 D2568:E2571 D2612:E2615 N2656:O2659 N2700:O2703 N2744:O2747 N2788:O2791 N2832:O2835 N870:O873 N875:O878">
      <formula1>0</formula1>
      <formula2>225</formula2>
    </dataValidation>
    <dataValidation type="whole" allowBlank="1" showInputMessage="1" showErrorMessage="1" errorTitle="Chybná hodnota" error="Zadaná hodnota musí být celé nezáporné číslo menší nebo rovno 25." sqref="F694:F697 P694:P697 F699:F702 P699:P702 P1947:P1950 P1952:P1955 F676:F679 F671:F674 F143:F146 F148:F151 P143:P146 P148:P151 F275:F278 F280:F283 P275:P278 P280:P283 F8:F11 F13:F16 P8:P11 P13:P16 F2123:F2126 F2128:F2131 P2123:P2126 P2128:P2131 F1266:F1269 F1271:F1274 P1266:P1269 P1271:P1274 F2167:F2170 F2172:F2175 P2167:P2170 P2172:P2175 F539:F542 F544:F547 P539:P542 P544:P547 F1398:F1401 F1403:F1406 P1398:P1401 P1403:P1406 F627:F630 F632:F635 P627:P630 P632:P635 F386:F389 F391:F394 P386:P389 P391:P394 F2278:F2281 F2283:F2286 P2278:P2281 P2283:P2286 F2299:F2302 F2304:F2307 P2299:P2302 P2304:P2307 F958:F961 F963:F966 P958:P961 P963:P966 F2211:F2214 F2216:F2219 P2211:P2214 P2216:P2219 F1859:F1862 F1864:F1867 P1859:P1862 P1864:P1867 F1243:F1246 F1248:F1251 P1243:P1246 P1248:P1251 F518:F521 F523:F526 P518:P521 P523:P526 F1023:F1026 F1028:F1031 P1023:P1026 P1028:P1031 F2255:F2258 F2260:F2263 P2255:P2258 P2260:P2263 F210:F213 F215:F218 P210:P213 P215:P218 F1331:F1334 F1336:F1339 P1331:P1334 P1336:P1339 F826:F829 F831:F834 P826:P829 P831:P834 F319:F322 F324:F327 P319:P322 P324:P327 F1903:F1906 F1908:F1911 P1903:P1906 P1908:P1911 F1595:F1598 F1600:F1603 P1595:P1598 P1600:P1603 F738:F741 F743:F746 P738:P741 P743:P746 F2586:F2589 F2591:F2594 P2586:P2589 P2591:P2594 F914:F917 F919:F922 P914:P917 P919:P922 F495:F498 F500:F503 P495:P498 P500:P503 F782:F785 F787:F790 P782:P785 P787:P790 F583:F586 F588:F591 P583:P586 P588:P591 F2014:F2017 F2019:F2022 P2014:P2017 P2019:P2022 F1551:F1554 F1556:F1559 P1551:P1554 P1556:P1559 F847:F850 F852:F855 P847:P850 P852:P855 F1134:F1137 F1139:F1142 P1134:P1137 P1139:P1142 F1794:F1797 F1799:F1802 P1794:P1797 P1799:P1802 F2366:F2369 F2371:F2374 P2366:P2369 P2371:P2374 F2234:F2237 F2239:F2242 P2234:P2237 P2239:P2242 F1706:F1709 F1711:F1714 P1706:P1709 P1711:P1714 F2410:F2413 F2415:F2418 P2410:P2413 P2415:P2418 F2058:F2061 F2063:F2066 P2058:P2061 P2063:P2066 F363:F366 F368:F371 P363:P366 P368:P371 F1507:F1510 F1512:F1515 P1507:P1510 P1512:P1515 F435:F438 F430:F433 P430:P433 P435:P438 F456:F459 F451:F454 P451:P454 P456:P459 F984:F987 F979:F982 P979:P982 P984:P987 F103:F106 F98:F101 P98:P101 P103:P106 F2568:F2571 F2563:F2566 P2563:P2566 P2568:P2571 F1996:F1999 F1991:F1994 P1991:P1994 P1996:P1999 F1183:F1186 F1178:F1181 P1178:P1181 P1183:P1186 F896:F899 F891:F894 P891:P894 P896:P899 F1776:F1779 F1771:F1774 P1771:P1774 P1776:P1779 F2524:F2527 F2519:F2522 P2519:P2522 P2524:P2527 F1116:F1119 F1111:F1114 P1111:P1114 P1116:P1119 F1535:F1538 F1530:F1533 P1530:P1533 P1535:P1538 F611:F614 F606:F609 P606:P609 P611:P614 F2547:F2550 F2542:F2545 P2542:P2545 P2547:P2550 F1579:F1582 F1574:F1577 P1574:P1577 P1579:P1582 F808:F811 F803:F806 P803:P806 P808:P811 F1072:F1075 F1067:F1070 P1067:P1070 P1072:P1075 F2040:F2043 F2035:F2038 P2035:P2038 P2040:P2043 F1315:F1318 F1310:F1313 P1310:P1313 P1315:P1318 F2348:F2351 F2343:F2346 P2343:P2346 P2348:P2351 F764:F767 F759:F762 P759:P762 P764:P767 F2612:F2615 F2607:F2610 P2607:P2610 P2612:P2615 F1447:F1450 F1442:F1445 P1442:P1445 P1447:P1450 F940:F943 F935:F938 P935:P938 P940:P943 F1468:F1471 F1463:F1466 P1463:P1466 P1468:P1471 F1491:F1494 F1486:F1489 P1486:P1489 P1491:P1494 F1160:F1163 F1155:F1158 P1155:P1158 P1160:P1163 F1424:F1427 F1419:F1422 P1419:P1422 P1424:P1427 F720:F723 F715:F718 P715:P718 P720:P723 F81:F84 F76:F79 P76:P79 P81:P84 F567:F570 F562:F565 P562:P565 P567:P570 F479:F482 F474:F477 P474:P477 P479:P482 F2503:F2506 F2498:F2501 P2498:P2501 P2503:P2506 F2327:F2330 F2322:F2325 P2322:P2325 P2327:P2330 F1952:F1955 F1947:F1950 P671:P674 P676:P679 F1688:F1691 F1683:F1686 P1683:P1686 P1688:P1691 F259:F262 F254:F257 P254:P257 P259:P262 F1359:F1362 F1354:F1357 P1354:P1357 P1359:P1362 F875:F878 F870:F873 P870:P873 P875:P878">
      <formula1>0</formula1>
      <formula2>15</formula2>
    </dataValidation>
  </dataValidations>
  <pageMargins left="0" right="0" top="0" bottom="0" header="0.31496062992125984" footer="0.31496062992125984"/>
  <pageSetup paperSize="9" orientation="landscape" horizontalDpi="200" verticalDpi="200" r:id="rId1"/>
  <ignoredErrors>
    <ignoredError sqref="G13:G16 Q8:Q11" formulaRange="1"/>
    <ignoredError sqref="H12 R12 H35 R35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37"/>
  <sheetViews>
    <sheetView tabSelected="1" topLeftCell="A124" zoomScale="115" zoomScaleNormal="115" workbookViewId="0">
      <selection activeCell="H124" sqref="H124"/>
    </sheetView>
  </sheetViews>
  <sheetFormatPr defaultRowHeight="15" x14ac:dyDescent="0.25"/>
  <cols>
    <col min="1" max="1" width="20.5703125" customWidth="1"/>
    <col min="3" max="3" width="1.7109375" customWidth="1"/>
    <col min="5" max="5" width="17" customWidth="1"/>
    <col min="6" max="6" width="4.85546875" customWidth="1"/>
    <col min="7" max="7" width="24" customWidth="1"/>
    <col min="8" max="8" width="4.85546875" hidden="1" customWidth="1"/>
    <col min="9" max="9" width="6.85546875" customWidth="1"/>
    <col min="10" max="10" width="3.28515625" customWidth="1"/>
    <col min="11" max="11" width="22.7109375" customWidth="1"/>
  </cols>
  <sheetData>
    <row r="2" spans="1:11" x14ac:dyDescent="0.25">
      <c r="A2" s="142" t="s">
        <v>170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25">
      <c r="A3" s="124" t="s">
        <v>143</v>
      </c>
      <c r="B3" s="123">
        <v>2</v>
      </c>
      <c r="C3" s="123" t="s">
        <v>62</v>
      </c>
      <c r="D3" s="189">
        <v>4</v>
      </c>
      <c r="E3" s="123" t="s">
        <v>152</v>
      </c>
      <c r="F3" s="123">
        <v>1</v>
      </c>
      <c r="G3" s="123"/>
      <c r="H3">
        <f>IF(B3+D3=6,1,0)</f>
        <v>1</v>
      </c>
    </row>
    <row r="4" spans="1:11" x14ac:dyDescent="0.25">
      <c r="A4" s="124" t="s">
        <v>140</v>
      </c>
      <c r="B4" s="123">
        <v>6</v>
      </c>
      <c r="C4" s="123" t="s">
        <v>62</v>
      </c>
      <c r="D4" s="189">
        <v>0</v>
      </c>
      <c r="E4" s="123" t="s">
        <v>153</v>
      </c>
      <c r="F4" s="123">
        <v>2</v>
      </c>
      <c r="G4" s="123"/>
      <c r="H4">
        <f t="shared" ref="H4:H67" si="0">IF(B4+D4=6,1,0)</f>
        <v>1</v>
      </c>
    </row>
    <row r="5" spans="1:11" x14ac:dyDescent="0.25">
      <c r="A5" s="124" t="s">
        <v>151</v>
      </c>
      <c r="B5" s="123">
        <v>6</v>
      </c>
      <c r="C5" s="123" t="s">
        <v>62</v>
      </c>
      <c r="D5" s="189">
        <v>0</v>
      </c>
      <c r="E5" s="123" t="s">
        <v>146</v>
      </c>
      <c r="F5" s="123">
        <v>3</v>
      </c>
      <c r="G5" s="123"/>
      <c r="H5">
        <f t="shared" si="0"/>
        <v>1</v>
      </c>
    </row>
    <row r="6" spans="1:11" x14ac:dyDescent="0.25">
      <c r="A6" s="124" t="s">
        <v>130</v>
      </c>
      <c r="B6" s="123">
        <v>0</v>
      </c>
      <c r="C6" s="123" t="s">
        <v>62</v>
      </c>
      <c r="D6" s="189">
        <v>6</v>
      </c>
      <c r="E6" s="123" t="s">
        <v>169</v>
      </c>
      <c r="F6" s="123">
        <v>4</v>
      </c>
      <c r="G6" s="220">
        <v>43354</v>
      </c>
      <c r="H6">
        <f t="shared" si="0"/>
        <v>1</v>
      </c>
    </row>
    <row r="7" spans="1:11" x14ac:dyDescent="0.25">
      <c r="A7" s="124" t="s">
        <v>150</v>
      </c>
      <c r="B7" s="123">
        <v>2</v>
      </c>
      <c r="C7" s="123" t="s">
        <v>62</v>
      </c>
      <c r="D7" s="189">
        <v>4</v>
      </c>
      <c r="E7" s="123" t="s">
        <v>149</v>
      </c>
      <c r="F7" s="123">
        <v>5</v>
      </c>
      <c r="G7" s="220">
        <v>43250</v>
      </c>
      <c r="H7">
        <f t="shared" si="0"/>
        <v>1</v>
      </c>
    </row>
    <row r="8" spans="1:11" x14ac:dyDescent="0.25">
      <c r="A8" s="124" t="s">
        <v>128</v>
      </c>
      <c r="B8" s="123">
        <v>0</v>
      </c>
      <c r="C8" s="123" t="s">
        <v>62</v>
      </c>
      <c r="D8" s="189">
        <v>6</v>
      </c>
      <c r="E8" s="123" t="s">
        <v>168</v>
      </c>
      <c r="F8" s="123">
        <v>6</v>
      </c>
      <c r="G8" s="220">
        <v>43350</v>
      </c>
      <c r="H8">
        <f t="shared" si="0"/>
        <v>1</v>
      </c>
    </row>
    <row r="9" spans="1:11" x14ac:dyDescent="0.25">
      <c r="A9" s="124" t="s">
        <v>111</v>
      </c>
      <c r="B9" s="123">
        <v>2</v>
      </c>
      <c r="C9" s="123" t="s">
        <v>62</v>
      </c>
      <c r="D9" s="189">
        <v>4</v>
      </c>
      <c r="E9" s="123" t="s">
        <v>148</v>
      </c>
      <c r="F9" s="123">
        <v>7</v>
      </c>
      <c r="G9" s="123"/>
      <c r="H9">
        <f t="shared" si="0"/>
        <v>1</v>
      </c>
    </row>
    <row r="10" spans="1:11" x14ac:dyDescent="0.25">
      <c r="A10" s="124" t="s">
        <v>147</v>
      </c>
      <c r="B10" s="123">
        <v>6</v>
      </c>
      <c r="C10" s="123" t="s">
        <v>62</v>
      </c>
      <c r="D10" s="189">
        <v>0</v>
      </c>
      <c r="E10" s="123" t="s">
        <v>113</v>
      </c>
      <c r="F10" s="123">
        <v>8</v>
      </c>
      <c r="G10" s="220">
        <v>43377</v>
      </c>
      <c r="H10">
        <f t="shared" si="0"/>
        <v>1</v>
      </c>
    </row>
    <row r="11" spans="1:11" x14ac:dyDescent="0.25">
      <c r="A11" s="124" t="s">
        <v>167</v>
      </c>
      <c r="B11" s="123"/>
      <c r="C11" s="123"/>
      <c r="D11" s="189"/>
      <c r="E11" s="123"/>
      <c r="F11" s="123"/>
      <c r="G11" s="123"/>
      <c r="H11">
        <f t="shared" si="0"/>
        <v>0</v>
      </c>
    </row>
    <row r="12" spans="1:11" x14ac:dyDescent="0.25">
      <c r="A12" s="124" t="s">
        <v>152</v>
      </c>
      <c r="B12" s="123">
        <v>4</v>
      </c>
      <c r="C12" s="123" t="s">
        <v>62</v>
      </c>
      <c r="D12" s="189">
        <v>2</v>
      </c>
      <c r="E12" s="123" t="s">
        <v>140</v>
      </c>
      <c r="F12" s="123">
        <v>9</v>
      </c>
      <c r="G12" s="123"/>
      <c r="H12">
        <f t="shared" si="0"/>
        <v>1</v>
      </c>
    </row>
    <row r="13" spans="1:11" x14ac:dyDescent="0.25">
      <c r="A13" s="124" t="s">
        <v>146</v>
      </c>
      <c r="B13" s="123">
        <v>4</v>
      </c>
      <c r="C13" s="123" t="s">
        <v>62</v>
      </c>
      <c r="D13" s="189">
        <v>2</v>
      </c>
      <c r="E13" s="123" t="s">
        <v>143</v>
      </c>
      <c r="F13" s="123">
        <v>10</v>
      </c>
      <c r="G13" s="123"/>
      <c r="H13">
        <f t="shared" si="0"/>
        <v>1</v>
      </c>
    </row>
    <row r="14" spans="1:11" x14ac:dyDescent="0.25">
      <c r="A14" s="124" t="s">
        <v>153</v>
      </c>
      <c r="B14" s="123">
        <v>0</v>
      </c>
      <c r="C14" s="123" t="s">
        <v>62</v>
      </c>
      <c r="D14" s="189">
        <v>6</v>
      </c>
      <c r="E14" s="123" t="s">
        <v>130</v>
      </c>
      <c r="F14" s="123">
        <v>11</v>
      </c>
      <c r="G14" s="123"/>
      <c r="H14">
        <f t="shared" si="0"/>
        <v>1</v>
      </c>
    </row>
    <row r="15" spans="1:11" x14ac:dyDescent="0.25">
      <c r="A15" s="124" t="s">
        <v>149</v>
      </c>
      <c r="B15" s="123">
        <v>2</v>
      </c>
      <c r="C15" s="123" t="s">
        <v>62</v>
      </c>
      <c r="D15" s="189">
        <v>4</v>
      </c>
      <c r="E15" s="123" t="s">
        <v>151</v>
      </c>
      <c r="F15" s="123">
        <v>12</v>
      </c>
      <c r="G15" s="220">
        <v>43398</v>
      </c>
      <c r="H15">
        <f t="shared" si="0"/>
        <v>1</v>
      </c>
    </row>
    <row r="16" spans="1:11" x14ac:dyDescent="0.25">
      <c r="A16" s="124" t="s">
        <v>169</v>
      </c>
      <c r="B16" s="123">
        <v>6</v>
      </c>
      <c r="C16" s="123" t="s">
        <v>62</v>
      </c>
      <c r="D16" s="189">
        <v>0</v>
      </c>
      <c r="E16" s="123" t="s">
        <v>128</v>
      </c>
      <c r="F16" s="123">
        <v>13</v>
      </c>
      <c r="G16" s="123"/>
      <c r="H16">
        <f t="shared" si="0"/>
        <v>1</v>
      </c>
    </row>
    <row r="17" spans="1:8" x14ac:dyDescent="0.25">
      <c r="A17" s="124" t="s">
        <v>148</v>
      </c>
      <c r="B17" s="123">
        <v>0</v>
      </c>
      <c r="C17" s="123" t="s">
        <v>62</v>
      </c>
      <c r="D17" s="189">
        <v>6</v>
      </c>
      <c r="E17" s="123" t="s">
        <v>150</v>
      </c>
      <c r="F17" s="123">
        <v>14</v>
      </c>
      <c r="G17" s="123"/>
      <c r="H17">
        <f t="shared" si="0"/>
        <v>1</v>
      </c>
    </row>
    <row r="18" spans="1:8" x14ac:dyDescent="0.25">
      <c r="A18" s="124" t="s">
        <v>108</v>
      </c>
      <c r="B18" s="123">
        <v>4</v>
      </c>
      <c r="C18" s="123" t="s">
        <v>62</v>
      </c>
      <c r="D18" s="189">
        <v>2</v>
      </c>
      <c r="E18" s="123" t="s">
        <v>147</v>
      </c>
      <c r="F18" s="123">
        <v>15</v>
      </c>
      <c r="G18" s="123"/>
      <c r="H18">
        <f t="shared" si="0"/>
        <v>1</v>
      </c>
    </row>
    <row r="19" spans="1:8" x14ac:dyDescent="0.25">
      <c r="A19" s="124" t="s">
        <v>113</v>
      </c>
      <c r="B19" s="123">
        <v>0</v>
      </c>
      <c r="C19" s="123" t="s">
        <v>62</v>
      </c>
      <c r="D19" s="189">
        <v>6</v>
      </c>
      <c r="E19" s="123" t="s">
        <v>111</v>
      </c>
      <c r="F19" s="123">
        <v>16</v>
      </c>
      <c r="G19" s="123"/>
      <c r="H19">
        <f t="shared" si="0"/>
        <v>1</v>
      </c>
    </row>
    <row r="20" spans="1:8" x14ac:dyDescent="0.25">
      <c r="A20" s="124" t="s">
        <v>166</v>
      </c>
      <c r="B20" s="123"/>
      <c r="C20" s="123"/>
      <c r="D20" s="189"/>
      <c r="E20" s="123"/>
      <c r="F20" s="123"/>
      <c r="G20" s="123"/>
      <c r="H20">
        <f t="shared" si="0"/>
        <v>0</v>
      </c>
    </row>
    <row r="21" spans="1:8" x14ac:dyDescent="0.25">
      <c r="A21" s="124" t="s">
        <v>146</v>
      </c>
      <c r="B21" s="123">
        <v>4</v>
      </c>
      <c r="C21" s="123" t="s">
        <v>62</v>
      </c>
      <c r="D21" s="189">
        <v>2</v>
      </c>
      <c r="E21" s="123" t="s">
        <v>152</v>
      </c>
      <c r="F21" s="123">
        <v>17</v>
      </c>
      <c r="G21" s="220">
        <v>43244</v>
      </c>
      <c r="H21">
        <f t="shared" si="0"/>
        <v>1</v>
      </c>
    </row>
    <row r="22" spans="1:8" x14ac:dyDescent="0.25">
      <c r="A22" s="124" t="s">
        <v>130</v>
      </c>
      <c r="B22" s="123">
        <v>2</v>
      </c>
      <c r="C22" s="123" t="s">
        <v>62</v>
      </c>
      <c r="D22" s="189">
        <v>4</v>
      </c>
      <c r="E22" s="123" t="s">
        <v>140</v>
      </c>
      <c r="F22" s="123">
        <v>18</v>
      </c>
      <c r="G22" s="123"/>
      <c r="H22">
        <f t="shared" si="0"/>
        <v>1</v>
      </c>
    </row>
    <row r="23" spans="1:8" x14ac:dyDescent="0.25">
      <c r="A23" s="124" t="s">
        <v>143</v>
      </c>
      <c r="B23" s="123">
        <v>0</v>
      </c>
      <c r="C23" s="123" t="s">
        <v>62</v>
      </c>
      <c r="D23" s="189">
        <v>6</v>
      </c>
      <c r="E23" s="123" t="s">
        <v>149</v>
      </c>
      <c r="F23" s="123">
        <v>19</v>
      </c>
      <c r="G23" s="123"/>
      <c r="H23">
        <f t="shared" si="0"/>
        <v>1</v>
      </c>
    </row>
    <row r="24" spans="1:8" x14ac:dyDescent="0.25">
      <c r="A24" s="124" t="s">
        <v>128</v>
      </c>
      <c r="B24" s="123">
        <v>0</v>
      </c>
      <c r="C24" s="123" t="s">
        <v>62</v>
      </c>
      <c r="D24" s="189">
        <v>6</v>
      </c>
      <c r="E24" s="123" t="s">
        <v>153</v>
      </c>
      <c r="F24" s="123">
        <v>20</v>
      </c>
      <c r="G24" s="220">
        <v>43248</v>
      </c>
      <c r="H24">
        <f t="shared" si="0"/>
        <v>1</v>
      </c>
    </row>
    <row r="25" spans="1:8" x14ac:dyDescent="0.25">
      <c r="A25" s="124" t="s">
        <v>151</v>
      </c>
      <c r="B25" s="123">
        <v>0</v>
      </c>
      <c r="C25" s="123" t="s">
        <v>62</v>
      </c>
      <c r="D25" s="189">
        <v>6</v>
      </c>
      <c r="E25" s="123" t="s">
        <v>148</v>
      </c>
      <c r="F25" s="123">
        <v>21</v>
      </c>
      <c r="G25" s="220">
        <v>43248</v>
      </c>
      <c r="H25">
        <f t="shared" si="0"/>
        <v>1</v>
      </c>
    </row>
    <row r="26" spans="1:8" x14ac:dyDescent="0.25">
      <c r="A26" s="124" t="s">
        <v>147</v>
      </c>
      <c r="B26" s="123">
        <v>4</v>
      </c>
      <c r="C26" s="123" t="s">
        <v>62</v>
      </c>
      <c r="D26" s="189">
        <v>2</v>
      </c>
      <c r="E26" s="123" t="s">
        <v>169</v>
      </c>
      <c r="F26" s="123">
        <v>22</v>
      </c>
      <c r="G26" s="220">
        <v>43361</v>
      </c>
      <c r="H26">
        <f t="shared" si="0"/>
        <v>1</v>
      </c>
    </row>
    <row r="27" spans="1:8" x14ac:dyDescent="0.25">
      <c r="A27" s="124" t="s">
        <v>150</v>
      </c>
      <c r="B27" s="123">
        <v>6</v>
      </c>
      <c r="C27" s="123" t="s">
        <v>62</v>
      </c>
      <c r="D27" s="189">
        <v>0</v>
      </c>
      <c r="E27" s="123" t="s">
        <v>113</v>
      </c>
      <c r="F27" s="123">
        <v>23</v>
      </c>
      <c r="G27" s="123"/>
      <c r="H27">
        <f t="shared" si="0"/>
        <v>1</v>
      </c>
    </row>
    <row r="28" spans="1:8" x14ac:dyDescent="0.25">
      <c r="A28" s="124" t="s">
        <v>111</v>
      </c>
      <c r="B28" s="123">
        <v>2</v>
      </c>
      <c r="C28" s="123" t="s">
        <v>62</v>
      </c>
      <c r="D28" s="189">
        <v>4</v>
      </c>
      <c r="E28" s="123" t="s">
        <v>108</v>
      </c>
      <c r="F28" s="123">
        <v>24</v>
      </c>
      <c r="G28" s="123"/>
      <c r="H28">
        <f t="shared" si="0"/>
        <v>1</v>
      </c>
    </row>
    <row r="29" spans="1:8" x14ac:dyDescent="0.25">
      <c r="A29" s="124" t="s">
        <v>165</v>
      </c>
      <c r="B29" s="123"/>
      <c r="C29" s="123"/>
      <c r="D29" s="189"/>
      <c r="E29" s="123"/>
      <c r="F29" s="123"/>
      <c r="G29" s="123"/>
      <c r="H29">
        <f t="shared" si="0"/>
        <v>0</v>
      </c>
    </row>
    <row r="30" spans="1:8" x14ac:dyDescent="0.25">
      <c r="A30" s="124" t="s">
        <v>152</v>
      </c>
      <c r="B30" s="123">
        <v>6</v>
      </c>
      <c r="C30" s="123" t="s">
        <v>62</v>
      </c>
      <c r="D30" s="189">
        <v>0</v>
      </c>
      <c r="E30" s="123" t="s">
        <v>130</v>
      </c>
      <c r="F30" s="123">
        <v>25</v>
      </c>
      <c r="G30" s="123"/>
      <c r="H30">
        <f t="shared" si="0"/>
        <v>1</v>
      </c>
    </row>
    <row r="31" spans="1:8" x14ac:dyDescent="0.25">
      <c r="A31" s="124" t="s">
        <v>149</v>
      </c>
      <c r="B31" s="123">
        <v>6</v>
      </c>
      <c r="C31" s="123" t="s">
        <v>62</v>
      </c>
      <c r="D31" s="189">
        <v>0</v>
      </c>
      <c r="E31" s="123" t="s">
        <v>146</v>
      </c>
      <c r="F31" s="123">
        <v>26</v>
      </c>
      <c r="G31" s="220">
        <v>43361</v>
      </c>
      <c r="H31">
        <f t="shared" si="0"/>
        <v>1</v>
      </c>
    </row>
    <row r="32" spans="1:8" x14ac:dyDescent="0.25">
      <c r="A32" s="124" t="s">
        <v>140</v>
      </c>
      <c r="B32" s="123">
        <v>6</v>
      </c>
      <c r="C32" s="123" t="s">
        <v>62</v>
      </c>
      <c r="D32" s="189">
        <v>0</v>
      </c>
      <c r="E32" s="123" t="s">
        <v>128</v>
      </c>
      <c r="F32" s="123">
        <v>27</v>
      </c>
      <c r="G32" s="123"/>
      <c r="H32">
        <f t="shared" si="0"/>
        <v>1</v>
      </c>
    </row>
    <row r="33" spans="1:8" x14ac:dyDescent="0.25">
      <c r="A33" s="124" t="s">
        <v>148</v>
      </c>
      <c r="B33" s="123">
        <v>6</v>
      </c>
      <c r="C33" s="123" t="s">
        <v>62</v>
      </c>
      <c r="D33" s="189">
        <v>0</v>
      </c>
      <c r="E33" s="123" t="s">
        <v>143</v>
      </c>
      <c r="F33" s="123">
        <v>28</v>
      </c>
      <c r="G33" s="220">
        <v>43262</v>
      </c>
      <c r="H33">
        <f t="shared" si="0"/>
        <v>1</v>
      </c>
    </row>
    <row r="34" spans="1:8" x14ac:dyDescent="0.25">
      <c r="A34" s="124" t="s">
        <v>153</v>
      </c>
      <c r="B34" s="123">
        <v>2</v>
      </c>
      <c r="C34" s="123" t="s">
        <v>62</v>
      </c>
      <c r="D34" s="189">
        <v>4</v>
      </c>
      <c r="E34" s="123" t="s">
        <v>147</v>
      </c>
      <c r="F34" s="123">
        <v>29</v>
      </c>
      <c r="G34" s="123"/>
      <c r="H34">
        <f t="shared" si="0"/>
        <v>1</v>
      </c>
    </row>
    <row r="35" spans="1:8" x14ac:dyDescent="0.25">
      <c r="A35" s="124" t="s">
        <v>113</v>
      </c>
      <c r="B35" s="123">
        <v>0</v>
      </c>
      <c r="C35" s="123" t="s">
        <v>62</v>
      </c>
      <c r="D35" s="189">
        <v>6</v>
      </c>
      <c r="E35" s="123" t="s">
        <v>151</v>
      </c>
      <c r="F35" s="123">
        <v>30</v>
      </c>
      <c r="G35" s="220">
        <v>43369</v>
      </c>
      <c r="H35">
        <f t="shared" si="0"/>
        <v>1</v>
      </c>
    </row>
    <row r="36" spans="1:8" x14ac:dyDescent="0.25">
      <c r="A36" s="124" t="s">
        <v>169</v>
      </c>
      <c r="B36" s="123">
        <v>6</v>
      </c>
      <c r="C36" s="123" t="s">
        <v>62</v>
      </c>
      <c r="D36" s="189">
        <v>0</v>
      </c>
      <c r="E36" s="123" t="s">
        <v>111</v>
      </c>
      <c r="F36" s="123">
        <v>31</v>
      </c>
      <c r="G36" s="220">
        <v>43397</v>
      </c>
      <c r="H36">
        <f t="shared" si="0"/>
        <v>1</v>
      </c>
    </row>
    <row r="37" spans="1:8" x14ac:dyDescent="0.25">
      <c r="A37" s="124" t="s">
        <v>108</v>
      </c>
      <c r="B37" s="123">
        <v>4</v>
      </c>
      <c r="C37" s="123" t="s">
        <v>62</v>
      </c>
      <c r="D37" s="189">
        <v>2</v>
      </c>
      <c r="E37" s="123" t="s">
        <v>150</v>
      </c>
      <c r="F37" s="123">
        <v>32</v>
      </c>
      <c r="G37" s="123"/>
      <c r="H37">
        <f t="shared" si="0"/>
        <v>1</v>
      </c>
    </row>
    <row r="38" spans="1:8" x14ac:dyDescent="0.25">
      <c r="A38" s="124" t="s">
        <v>164</v>
      </c>
      <c r="B38" s="123"/>
      <c r="C38" s="123"/>
      <c r="D38" s="189"/>
      <c r="E38" s="123"/>
      <c r="F38" s="123"/>
      <c r="G38" s="123"/>
      <c r="H38">
        <f t="shared" si="0"/>
        <v>0</v>
      </c>
    </row>
    <row r="39" spans="1:8" x14ac:dyDescent="0.25">
      <c r="A39" s="124" t="s">
        <v>149</v>
      </c>
      <c r="B39" s="123">
        <v>0</v>
      </c>
      <c r="C39" s="123" t="s">
        <v>62</v>
      </c>
      <c r="D39" s="189">
        <v>6</v>
      </c>
      <c r="E39" s="123" t="s">
        <v>152</v>
      </c>
      <c r="F39" s="123">
        <v>33</v>
      </c>
      <c r="G39" s="220">
        <v>43349</v>
      </c>
      <c r="H39">
        <f t="shared" si="0"/>
        <v>1</v>
      </c>
    </row>
    <row r="40" spans="1:8" x14ac:dyDescent="0.25">
      <c r="A40" s="124" t="s">
        <v>128</v>
      </c>
      <c r="B40" s="123">
        <v>4</v>
      </c>
      <c r="C40" s="123" t="s">
        <v>62</v>
      </c>
      <c r="D40" s="189">
        <v>2</v>
      </c>
      <c r="E40" s="123" t="s">
        <v>130</v>
      </c>
      <c r="F40" s="123">
        <v>34</v>
      </c>
      <c r="G40" s="123"/>
      <c r="H40">
        <f t="shared" si="0"/>
        <v>1</v>
      </c>
    </row>
    <row r="41" spans="1:8" x14ac:dyDescent="0.25">
      <c r="A41" s="124" t="s">
        <v>146</v>
      </c>
      <c r="B41" s="123">
        <v>4</v>
      </c>
      <c r="C41" s="123" t="s">
        <v>62</v>
      </c>
      <c r="D41" s="189">
        <v>2</v>
      </c>
      <c r="E41" s="123" t="s">
        <v>148</v>
      </c>
      <c r="F41" s="123">
        <v>35</v>
      </c>
      <c r="G41" s="220">
        <v>43273</v>
      </c>
      <c r="H41">
        <f t="shared" si="0"/>
        <v>1</v>
      </c>
    </row>
    <row r="42" spans="1:8" x14ac:dyDescent="0.25">
      <c r="A42" s="124" t="s">
        <v>147</v>
      </c>
      <c r="B42" s="123">
        <v>0</v>
      </c>
      <c r="C42" s="123" t="s">
        <v>62</v>
      </c>
      <c r="D42" s="189">
        <v>6</v>
      </c>
      <c r="E42" s="123" t="s">
        <v>140</v>
      </c>
      <c r="F42" s="123">
        <v>36</v>
      </c>
      <c r="G42" s="123"/>
      <c r="H42">
        <f t="shared" si="0"/>
        <v>1</v>
      </c>
    </row>
    <row r="43" spans="1:8" x14ac:dyDescent="0.25">
      <c r="A43" s="124" t="s">
        <v>143</v>
      </c>
      <c r="B43" s="123">
        <v>0</v>
      </c>
      <c r="C43" s="123" t="s">
        <v>62</v>
      </c>
      <c r="D43" s="189">
        <v>6</v>
      </c>
      <c r="E43" s="123" t="s">
        <v>113</v>
      </c>
      <c r="F43" s="123">
        <v>37</v>
      </c>
      <c r="G43" s="220">
        <v>43263</v>
      </c>
      <c r="H43">
        <f t="shared" si="0"/>
        <v>1</v>
      </c>
    </row>
    <row r="44" spans="1:8" x14ac:dyDescent="0.25">
      <c r="A44" s="124" t="s">
        <v>111</v>
      </c>
      <c r="B44" s="123">
        <v>4</v>
      </c>
      <c r="C44" s="123" t="s">
        <v>62</v>
      </c>
      <c r="D44" s="189">
        <v>2</v>
      </c>
      <c r="E44" s="123" t="s">
        <v>153</v>
      </c>
      <c r="F44" s="123">
        <v>38</v>
      </c>
      <c r="G44" s="123"/>
      <c r="H44">
        <f t="shared" si="0"/>
        <v>1</v>
      </c>
    </row>
    <row r="45" spans="1:8" x14ac:dyDescent="0.25">
      <c r="A45" s="124" t="s">
        <v>151</v>
      </c>
      <c r="B45" s="123">
        <v>2</v>
      </c>
      <c r="C45" s="123" t="s">
        <v>62</v>
      </c>
      <c r="D45" s="189">
        <v>4</v>
      </c>
      <c r="E45" s="123" t="s">
        <v>108</v>
      </c>
      <c r="F45" s="123">
        <v>39</v>
      </c>
      <c r="G45" s="220">
        <v>43235</v>
      </c>
      <c r="H45">
        <f t="shared" si="0"/>
        <v>1</v>
      </c>
    </row>
    <row r="46" spans="1:8" x14ac:dyDescent="0.25">
      <c r="A46" s="124" t="s">
        <v>150</v>
      </c>
      <c r="B46" s="123">
        <v>4</v>
      </c>
      <c r="C46" s="123" t="s">
        <v>62</v>
      </c>
      <c r="D46" s="189">
        <v>2</v>
      </c>
      <c r="E46" s="123" t="s">
        <v>169</v>
      </c>
      <c r="F46" s="123">
        <v>40</v>
      </c>
      <c r="G46" s="220">
        <v>43436</v>
      </c>
      <c r="H46">
        <f t="shared" si="0"/>
        <v>1</v>
      </c>
    </row>
    <row r="47" spans="1:8" x14ac:dyDescent="0.25">
      <c r="A47" s="124" t="s">
        <v>163</v>
      </c>
      <c r="B47" s="123"/>
      <c r="C47" s="123"/>
      <c r="D47" s="189"/>
      <c r="E47" s="123"/>
      <c r="F47" s="123"/>
      <c r="G47" s="123"/>
      <c r="H47">
        <f t="shared" si="0"/>
        <v>0</v>
      </c>
    </row>
    <row r="48" spans="1:8" x14ac:dyDescent="0.25">
      <c r="A48" s="124" t="s">
        <v>152</v>
      </c>
      <c r="B48" s="123">
        <v>6</v>
      </c>
      <c r="C48" s="123" t="s">
        <v>62</v>
      </c>
      <c r="D48" s="189">
        <v>0</v>
      </c>
      <c r="E48" s="123" t="s">
        <v>128</v>
      </c>
      <c r="F48" s="123">
        <v>41</v>
      </c>
      <c r="G48" s="220">
        <v>43252</v>
      </c>
      <c r="H48">
        <f t="shared" si="0"/>
        <v>1</v>
      </c>
    </row>
    <row r="49" spans="1:8" x14ac:dyDescent="0.25">
      <c r="A49" s="124" t="s">
        <v>148</v>
      </c>
      <c r="B49" s="123">
        <v>0</v>
      </c>
      <c r="C49" s="123" t="s">
        <v>62</v>
      </c>
      <c r="D49" s="189">
        <v>6</v>
      </c>
      <c r="E49" s="123" t="s">
        <v>149</v>
      </c>
      <c r="F49" s="123">
        <v>42</v>
      </c>
      <c r="G49" s="123"/>
      <c r="H49">
        <f t="shared" si="0"/>
        <v>1</v>
      </c>
    </row>
    <row r="50" spans="1:8" x14ac:dyDescent="0.25">
      <c r="A50" s="124" t="s">
        <v>130</v>
      </c>
      <c r="B50" s="123">
        <v>0</v>
      </c>
      <c r="C50" s="123" t="s">
        <v>62</v>
      </c>
      <c r="D50" s="189">
        <v>6</v>
      </c>
      <c r="E50" s="123" t="s">
        <v>147</v>
      </c>
      <c r="F50" s="123">
        <v>43</v>
      </c>
      <c r="G50" s="220">
        <v>43277</v>
      </c>
      <c r="H50">
        <f t="shared" si="0"/>
        <v>1</v>
      </c>
    </row>
    <row r="51" spans="1:8" x14ac:dyDescent="0.25">
      <c r="A51" s="124" t="s">
        <v>113</v>
      </c>
      <c r="B51" s="123">
        <v>4</v>
      </c>
      <c r="C51" s="123" t="s">
        <v>62</v>
      </c>
      <c r="D51" s="189">
        <v>2</v>
      </c>
      <c r="E51" s="123" t="s">
        <v>146</v>
      </c>
      <c r="F51" s="123">
        <v>44</v>
      </c>
      <c r="G51" s="123"/>
      <c r="H51">
        <f t="shared" si="0"/>
        <v>1</v>
      </c>
    </row>
    <row r="52" spans="1:8" x14ac:dyDescent="0.25">
      <c r="A52" s="124" t="s">
        <v>140</v>
      </c>
      <c r="B52" s="123">
        <v>0</v>
      </c>
      <c r="C52" s="123" t="s">
        <v>62</v>
      </c>
      <c r="D52" s="189">
        <v>6</v>
      </c>
      <c r="E52" s="123" t="s">
        <v>111</v>
      </c>
      <c r="F52" s="123">
        <v>45</v>
      </c>
      <c r="G52" s="220">
        <v>43250</v>
      </c>
      <c r="H52">
        <f t="shared" si="0"/>
        <v>1</v>
      </c>
    </row>
    <row r="53" spans="1:8" x14ac:dyDescent="0.25">
      <c r="A53" s="124" t="s">
        <v>108</v>
      </c>
      <c r="B53" s="123">
        <v>6</v>
      </c>
      <c r="C53" s="123" t="s">
        <v>62</v>
      </c>
      <c r="D53" s="189">
        <v>0</v>
      </c>
      <c r="E53" s="123" t="s">
        <v>143</v>
      </c>
      <c r="F53" s="123">
        <v>46</v>
      </c>
      <c r="G53" s="220">
        <v>43256</v>
      </c>
      <c r="H53">
        <f t="shared" si="0"/>
        <v>1</v>
      </c>
    </row>
    <row r="54" spans="1:8" x14ac:dyDescent="0.25">
      <c r="A54" s="124" t="s">
        <v>153</v>
      </c>
      <c r="B54" s="123">
        <v>2</v>
      </c>
      <c r="C54" s="123" t="s">
        <v>62</v>
      </c>
      <c r="D54" s="189">
        <v>4</v>
      </c>
      <c r="E54" s="123" t="s">
        <v>150</v>
      </c>
      <c r="F54" s="123">
        <v>47</v>
      </c>
      <c r="G54" s="123"/>
      <c r="H54">
        <f t="shared" si="0"/>
        <v>1</v>
      </c>
    </row>
    <row r="55" spans="1:8" x14ac:dyDescent="0.25">
      <c r="A55" s="124" t="s">
        <v>169</v>
      </c>
      <c r="B55" s="123">
        <v>6</v>
      </c>
      <c r="C55" s="123" t="s">
        <v>62</v>
      </c>
      <c r="D55" s="189">
        <v>0</v>
      </c>
      <c r="E55" s="123" t="s">
        <v>151</v>
      </c>
      <c r="F55" s="123">
        <v>48</v>
      </c>
      <c r="G55" s="220">
        <v>43432</v>
      </c>
      <c r="H55">
        <f t="shared" si="0"/>
        <v>1</v>
      </c>
    </row>
    <row r="56" spans="1:8" x14ac:dyDescent="0.25">
      <c r="A56" s="124" t="s">
        <v>162</v>
      </c>
      <c r="B56" s="123"/>
      <c r="C56" s="123"/>
      <c r="D56" s="189"/>
      <c r="E56" s="123"/>
      <c r="F56" s="123"/>
      <c r="G56" s="123"/>
      <c r="H56">
        <f t="shared" si="0"/>
        <v>0</v>
      </c>
    </row>
    <row r="57" spans="1:8" x14ac:dyDescent="0.25">
      <c r="A57" s="124" t="s">
        <v>148</v>
      </c>
      <c r="B57" s="123">
        <v>6</v>
      </c>
      <c r="C57" s="123" t="s">
        <v>62</v>
      </c>
      <c r="D57" s="189">
        <v>0</v>
      </c>
      <c r="E57" s="123" t="s">
        <v>152</v>
      </c>
      <c r="F57" s="123">
        <v>49</v>
      </c>
      <c r="G57" s="220">
        <v>43269</v>
      </c>
      <c r="H57">
        <f t="shared" si="0"/>
        <v>1</v>
      </c>
    </row>
    <row r="58" spans="1:8" x14ac:dyDescent="0.25">
      <c r="A58" s="124" t="s">
        <v>147</v>
      </c>
      <c r="B58" s="123">
        <v>6</v>
      </c>
      <c r="C58" s="123" t="s">
        <v>62</v>
      </c>
      <c r="D58" s="189">
        <v>0</v>
      </c>
      <c r="E58" s="123" t="s">
        <v>128</v>
      </c>
      <c r="F58" s="123">
        <v>50</v>
      </c>
      <c r="G58" s="220">
        <v>43369</v>
      </c>
      <c r="H58">
        <f t="shared" si="0"/>
        <v>1</v>
      </c>
    </row>
    <row r="59" spans="1:8" x14ac:dyDescent="0.25">
      <c r="A59" s="124" t="s">
        <v>149</v>
      </c>
      <c r="B59" s="123">
        <v>6</v>
      </c>
      <c r="C59" s="123" t="s">
        <v>62</v>
      </c>
      <c r="D59" s="189">
        <v>0</v>
      </c>
      <c r="E59" s="123" t="s">
        <v>113</v>
      </c>
      <c r="F59" s="123">
        <v>51</v>
      </c>
      <c r="G59" s="220">
        <v>43258</v>
      </c>
      <c r="H59">
        <f t="shared" si="0"/>
        <v>1</v>
      </c>
    </row>
    <row r="60" spans="1:8" x14ac:dyDescent="0.25">
      <c r="A60" s="124" t="s">
        <v>111</v>
      </c>
      <c r="B60" s="123">
        <v>6</v>
      </c>
      <c r="C60" s="123" t="s">
        <v>62</v>
      </c>
      <c r="D60" s="189">
        <v>0</v>
      </c>
      <c r="E60" s="123" t="s">
        <v>130</v>
      </c>
      <c r="F60" s="123">
        <v>52</v>
      </c>
      <c r="G60" s="123"/>
      <c r="H60">
        <f t="shared" si="0"/>
        <v>1</v>
      </c>
    </row>
    <row r="61" spans="1:8" x14ac:dyDescent="0.25">
      <c r="A61" s="124" t="s">
        <v>146</v>
      </c>
      <c r="B61" s="123">
        <v>1</v>
      </c>
      <c r="C61" s="123" t="s">
        <v>62</v>
      </c>
      <c r="D61" s="189">
        <v>5</v>
      </c>
      <c r="E61" s="123" t="s">
        <v>108</v>
      </c>
      <c r="F61" s="123">
        <v>53</v>
      </c>
      <c r="G61" s="123"/>
      <c r="H61">
        <f t="shared" si="0"/>
        <v>1</v>
      </c>
    </row>
    <row r="62" spans="1:8" x14ac:dyDescent="0.25">
      <c r="A62" s="124" t="s">
        <v>150</v>
      </c>
      <c r="B62" s="123">
        <v>6</v>
      </c>
      <c r="C62" s="123" t="s">
        <v>62</v>
      </c>
      <c r="D62" s="189">
        <v>0</v>
      </c>
      <c r="E62" s="123" t="s">
        <v>140</v>
      </c>
      <c r="F62" s="123">
        <v>54</v>
      </c>
      <c r="G62" s="220">
        <v>43251</v>
      </c>
      <c r="H62">
        <f t="shared" si="0"/>
        <v>1</v>
      </c>
    </row>
    <row r="63" spans="1:8" x14ac:dyDescent="0.25">
      <c r="A63" s="124" t="s">
        <v>143</v>
      </c>
      <c r="B63" s="123">
        <v>0</v>
      </c>
      <c r="C63" s="123" t="s">
        <v>62</v>
      </c>
      <c r="D63" s="189">
        <v>6</v>
      </c>
      <c r="E63" s="123" t="s">
        <v>169</v>
      </c>
      <c r="F63" s="123">
        <v>55</v>
      </c>
      <c r="G63" s="220">
        <v>43411</v>
      </c>
      <c r="H63">
        <f t="shared" si="0"/>
        <v>1</v>
      </c>
    </row>
    <row r="64" spans="1:8" x14ac:dyDescent="0.25">
      <c r="A64" s="124" t="s">
        <v>151</v>
      </c>
      <c r="B64" s="123">
        <v>6</v>
      </c>
      <c r="C64" s="123" t="s">
        <v>62</v>
      </c>
      <c r="D64" s="189">
        <v>0</v>
      </c>
      <c r="E64" s="123" t="s">
        <v>153</v>
      </c>
      <c r="F64" s="123">
        <v>56</v>
      </c>
      <c r="G64" s="220">
        <v>43272</v>
      </c>
      <c r="H64">
        <f t="shared" si="0"/>
        <v>1</v>
      </c>
    </row>
    <row r="65" spans="1:8" x14ac:dyDescent="0.25">
      <c r="A65" s="124" t="s">
        <v>161</v>
      </c>
      <c r="B65" s="123"/>
      <c r="C65" s="123"/>
      <c r="D65" s="189"/>
      <c r="E65" s="123"/>
      <c r="F65" s="123"/>
      <c r="G65" s="123"/>
      <c r="H65">
        <f t="shared" si="0"/>
        <v>0</v>
      </c>
    </row>
    <row r="66" spans="1:8" x14ac:dyDescent="0.25">
      <c r="A66" s="124" t="s">
        <v>152</v>
      </c>
      <c r="B66" s="123">
        <v>4</v>
      </c>
      <c r="C66" s="123" t="s">
        <v>62</v>
      </c>
      <c r="D66" s="189">
        <v>2</v>
      </c>
      <c r="E66" s="123" t="s">
        <v>147</v>
      </c>
      <c r="F66" s="123">
        <v>57</v>
      </c>
      <c r="G66" s="123"/>
      <c r="H66">
        <f t="shared" si="0"/>
        <v>1</v>
      </c>
    </row>
    <row r="67" spans="1:8" x14ac:dyDescent="0.25">
      <c r="A67" s="124" t="s">
        <v>113</v>
      </c>
      <c r="B67" s="123">
        <v>2</v>
      </c>
      <c r="C67" s="123" t="s">
        <v>62</v>
      </c>
      <c r="D67" s="189">
        <v>4</v>
      </c>
      <c r="E67" s="123" t="s">
        <v>148</v>
      </c>
      <c r="F67" s="123">
        <v>58</v>
      </c>
      <c r="G67" s="123"/>
      <c r="H67">
        <f t="shared" si="0"/>
        <v>1</v>
      </c>
    </row>
    <row r="68" spans="1:8" x14ac:dyDescent="0.25">
      <c r="A68" s="124" t="s">
        <v>128</v>
      </c>
      <c r="B68" s="123">
        <v>2</v>
      </c>
      <c r="C68" s="123" t="s">
        <v>62</v>
      </c>
      <c r="D68" s="189">
        <v>4</v>
      </c>
      <c r="E68" s="123" t="s">
        <v>111</v>
      </c>
      <c r="F68" s="123">
        <v>59</v>
      </c>
      <c r="G68" s="220">
        <v>43265</v>
      </c>
      <c r="H68">
        <f t="shared" ref="H68:H131" si="1">IF(B68+D68=6,1,0)</f>
        <v>1</v>
      </c>
    </row>
    <row r="69" spans="1:8" x14ac:dyDescent="0.25">
      <c r="A69" s="124" t="s">
        <v>108</v>
      </c>
      <c r="B69" s="123">
        <v>6</v>
      </c>
      <c r="C69" s="123" t="s">
        <v>62</v>
      </c>
      <c r="D69" s="189">
        <v>0</v>
      </c>
      <c r="E69" s="123" t="s">
        <v>149</v>
      </c>
      <c r="F69" s="123">
        <v>60</v>
      </c>
      <c r="G69" s="220">
        <v>43270</v>
      </c>
      <c r="H69">
        <f t="shared" si="1"/>
        <v>1</v>
      </c>
    </row>
    <row r="70" spans="1:8" x14ac:dyDescent="0.25">
      <c r="A70" s="124" t="s">
        <v>130</v>
      </c>
      <c r="B70" s="123">
        <v>0</v>
      </c>
      <c r="C70" s="123" t="s">
        <v>62</v>
      </c>
      <c r="D70" s="189">
        <v>6</v>
      </c>
      <c r="E70" s="123" t="s">
        <v>150</v>
      </c>
      <c r="F70" s="123">
        <v>61</v>
      </c>
      <c r="G70" s="123"/>
      <c r="H70">
        <f t="shared" si="1"/>
        <v>1</v>
      </c>
    </row>
    <row r="71" spans="1:8" x14ac:dyDescent="0.25">
      <c r="A71" s="124" t="s">
        <v>169</v>
      </c>
      <c r="B71" s="123">
        <v>2</v>
      </c>
      <c r="C71" s="123" t="s">
        <v>62</v>
      </c>
      <c r="D71" s="189">
        <v>4</v>
      </c>
      <c r="E71" s="123" t="s">
        <v>146</v>
      </c>
      <c r="F71" s="123">
        <v>62</v>
      </c>
      <c r="G71" s="220">
        <v>43405</v>
      </c>
      <c r="H71">
        <f t="shared" si="1"/>
        <v>1</v>
      </c>
    </row>
    <row r="72" spans="1:8" x14ac:dyDescent="0.25">
      <c r="A72" s="124" t="s">
        <v>140</v>
      </c>
      <c r="B72" s="123">
        <v>0</v>
      </c>
      <c r="C72" s="123" t="s">
        <v>62</v>
      </c>
      <c r="D72" s="189">
        <v>6</v>
      </c>
      <c r="E72" s="123" t="s">
        <v>151</v>
      </c>
      <c r="F72" s="123">
        <v>63</v>
      </c>
      <c r="G72" s="123"/>
      <c r="H72">
        <f t="shared" si="1"/>
        <v>1</v>
      </c>
    </row>
    <row r="73" spans="1:8" x14ac:dyDescent="0.25">
      <c r="A73" s="124" t="s">
        <v>153</v>
      </c>
      <c r="B73" s="123">
        <v>6</v>
      </c>
      <c r="C73" s="123" t="s">
        <v>62</v>
      </c>
      <c r="D73" s="189">
        <v>0</v>
      </c>
      <c r="E73" s="123" t="s">
        <v>143</v>
      </c>
      <c r="F73" s="123">
        <v>64</v>
      </c>
      <c r="G73" s="123"/>
      <c r="H73">
        <f t="shared" si="1"/>
        <v>1</v>
      </c>
    </row>
    <row r="74" spans="1:8" x14ac:dyDescent="0.25">
      <c r="A74" s="124" t="s">
        <v>160</v>
      </c>
      <c r="B74" s="123"/>
      <c r="C74" s="123"/>
      <c r="D74" s="189"/>
      <c r="E74" s="123"/>
      <c r="F74" s="123"/>
      <c r="G74" s="123"/>
      <c r="H74">
        <f t="shared" si="1"/>
        <v>0</v>
      </c>
    </row>
    <row r="75" spans="1:8" x14ac:dyDescent="0.25">
      <c r="A75" s="124" t="s">
        <v>113</v>
      </c>
      <c r="B75" s="123">
        <v>0</v>
      </c>
      <c r="C75" s="123" t="s">
        <v>62</v>
      </c>
      <c r="D75" s="189">
        <v>6</v>
      </c>
      <c r="E75" s="123" t="s">
        <v>152</v>
      </c>
      <c r="F75" s="123">
        <v>65</v>
      </c>
      <c r="G75" s="123"/>
      <c r="H75">
        <f t="shared" si="1"/>
        <v>1</v>
      </c>
    </row>
    <row r="76" spans="1:8" x14ac:dyDescent="0.25">
      <c r="A76" s="124" t="s">
        <v>111</v>
      </c>
      <c r="B76" s="123">
        <v>2</v>
      </c>
      <c r="C76" s="123" t="s">
        <v>62</v>
      </c>
      <c r="D76" s="189">
        <v>4</v>
      </c>
      <c r="E76" s="123" t="s">
        <v>147</v>
      </c>
      <c r="F76" s="123">
        <v>66</v>
      </c>
      <c r="G76" s="220">
        <v>43277</v>
      </c>
      <c r="H76">
        <f t="shared" si="1"/>
        <v>1</v>
      </c>
    </row>
    <row r="77" spans="1:8" x14ac:dyDescent="0.25">
      <c r="A77" s="124" t="s">
        <v>148</v>
      </c>
      <c r="B77" s="123">
        <v>0</v>
      </c>
      <c r="C77" s="123" t="s">
        <v>62</v>
      </c>
      <c r="D77" s="189">
        <v>6</v>
      </c>
      <c r="E77" s="123" t="s">
        <v>108</v>
      </c>
      <c r="F77" s="123">
        <v>67</v>
      </c>
      <c r="G77" s="220">
        <v>43277</v>
      </c>
      <c r="H77">
        <f t="shared" si="1"/>
        <v>1</v>
      </c>
    </row>
    <row r="78" spans="1:8" x14ac:dyDescent="0.25">
      <c r="A78" s="124" t="s">
        <v>150</v>
      </c>
      <c r="B78" s="123">
        <v>6</v>
      </c>
      <c r="C78" s="123" t="s">
        <v>62</v>
      </c>
      <c r="D78" s="189">
        <v>0</v>
      </c>
      <c r="E78" s="123" t="s">
        <v>128</v>
      </c>
      <c r="F78" s="123">
        <v>68</v>
      </c>
      <c r="G78" s="220">
        <v>43333</v>
      </c>
      <c r="H78">
        <f t="shared" si="1"/>
        <v>1</v>
      </c>
    </row>
    <row r="79" spans="1:8" x14ac:dyDescent="0.25">
      <c r="A79" s="124" t="s">
        <v>149</v>
      </c>
      <c r="B79" s="123">
        <v>4</v>
      </c>
      <c r="C79" s="123" t="s">
        <v>62</v>
      </c>
      <c r="D79" s="189">
        <v>2</v>
      </c>
      <c r="E79" s="123" t="s">
        <v>169</v>
      </c>
      <c r="F79" s="123">
        <v>69</v>
      </c>
      <c r="G79" s="220">
        <v>43244</v>
      </c>
      <c r="H79">
        <f t="shared" si="1"/>
        <v>1</v>
      </c>
    </row>
    <row r="80" spans="1:8" x14ac:dyDescent="0.25">
      <c r="A80" s="124" t="s">
        <v>151</v>
      </c>
      <c r="B80" s="123">
        <v>6</v>
      </c>
      <c r="C80" s="123" t="s">
        <v>62</v>
      </c>
      <c r="D80" s="189">
        <v>0</v>
      </c>
      <c r="E80" s="123" t="s">
        <v>130</v>
      </c>
      <c r="F80" s="123">
        <v>70</v>
      </c>
      <c r="G80" s="220">
        <v>43258</v>
      </c>
      <c r="H80">
        <f t="shared" si="1"/>
        <v>1</v>
      </c>
    </row>
    <row r="81" spans="1:8" x14ac:dyDescent="0.25">
      <c r="A81" s="124" t="s">
        <v>146</v>
      </c>
      <c r="B81" s="123">
        <v>4</v>
      </c>
      <c r="C81" s="123" t="s">
        <v>62</v>
      </c>
      <c r="D81" s="189">
        <v>2</v>
      </c>
      <c r="E81" s="123" t="s">
        <v>153</v>
      </c>
      <c r="F81" s="123">
        <v>71</v>
      </c>
      <c r="G81" s="123"/>
      <c r="H81">
        <f t="shared" si="1"/>
        <v>1</v>
      </c>
    </row>
    <row r="82" spans="1:8" x14ac:dyDescent="0.25">
      <c r="A82" s="124" t="s">
        <v>143</v>
      </c>
      <c r="B82" s="123">
        <v>4</v>
      </c>
      <c r="C82" s="123" t="s">
        <v>62</v>
      </c>
      <c r="D82" s="189">
        <v>2</v>
      </c>
      <c r="E82" s="123" t="s">
        <v>140</v>
      </c>
      <c r="F82" s="123">
        <v>72</v>
      </c>
      <c r="G82" s="220">
        <v>43263</v>
      </c>
      <c r="H82">
        <f t="shared" si="1"/>
        <v>1</v>
      </c>
    </row>
    <row r="83" spans="1:8" x14ac:dyDescent="0.25">
      <c r="A83" s="124" t="s">
        <v>159</v>
      </c>
      <c r="B83" s="123"/>
      <c r="C83" s="123"/>
      <c r="D83" s="189"/>
      <c r="E83" s="123"/>
      <c r="F83" s="123"/>
      <c r="G83" s="123"/>
      <c r="H83">
        <f t="shared" si="1"/>
        <v>0</v>
      </c>
    </row>
    <row r="84" spans="1:8" x14ac:dyDescent="0.25">
      <c r="A84" s="124" t="s">
        <v>152</v>
      </c>
      <c r="B84" s="123">
        <v>0</v>
      </c>
      <c r="C84" s="123" t="s">
        <v>62</v>
      </c>
      <c r="D84" s="189">
        <v>6</v>
      </c>
      <c r="E84" s="123" t="s">
        <v>111</v>
      </c>
      <c r="F84" s="123">
        <v>73</v>
      </c>
      <c r="G84" s="123"/>
      <c r="H84">
        <f t="shared" si="1"/>
        <v>1</v>
      </c>
    </row>
    <row r="85" spans="1:8" x14ac:dyDescent="0.25">
      <c r="A85" s="124" t="s">
        <v>108</v>
      </c>
      <c r="B85" s="123">
        <v>6</v>
      </c>
      <c r="C85" s="123" t="s">
        <v>62</v>
      </c>
      <c r="D85" s="189">
        <v>0</v>
      </c>
      <c r="E85" s="123" t="s">
        <v>113</v>
      </c>
      <c r="F85" s="123">
        <v>74</v>
      </c>
      <c r="G85" s="123"/>
      <c r="H85">
        <f t="shared" si="1"/>
        <v>1</v>
      </c>
    </row>
    <row r="86" spans="1:8" x14ac:dyDescent="0.25">
      <c r="A86" s="124" t="s">
        <v>147</v>
      </c>
      <c r="B86" s="123">
        <v>2</v>
      </c>
      <c r="C86" s="123" t="s">
        <v>62</v>
      </c>
      <c r="D86" s="189">
        <v>4</v>
      </c>
      <c r="E86" s="123" t="s">
        <v>150</v>
      </c>
      <c r="F86" s="123">
        <v>75</v>
      </c>
      <c r="G86" s="123"/>
      <c r="H86">
        <f t="shared" si="1"/>
        <v>1</v>
      </c>
    </row>
    <row r="87" spans="1:8" x14ac:dyDescent="0.25">
      <c r="A87" s="124" t="s">
        <v>169</v>
      </c>
      <c r="B87" s="123">
        <v>6</v>
      </c>
      <c r="C87" s="123" t="s">
        <v>62</v>
      </c>
      <c r="D87" s="189">
        <v>0</v>
      </c>
      <c r="E87" s="123" t="s">
        <v>148</v>
      </c>
      <c r="F87" s="123">
        <v>76</v>
      </c>
      <c r="G87" s="220">
        <v>43369</v>
      </c>
      <c r="H87">
        <f t="shared" si="1"/>
        <v>1</v>
      </c>
    </row>
    <row r="88" spans="1:8" x14ac:dyDescent="0.25">
      <c r="A88" s="124" t="s">
        <v>128</v>
      </c>
      <c r="B88" s="123">
        <v>2</v>
      </c>
      <c r="C88" s="123" t="s">
        <v>62</v>
      </c>
      <c r="D88" s="189">
        <v>4</v>
      </c>
      <c r="E88" s="123" t="s">
        <v>151</v>
      </c>
      <c r="F88" s="123">
        <v>77</v>
      </c>
      <c r="G88" s="220">
        <v>43404</v>
      </c>
      <c r="H88">
        <f t="shared" si="1"/>
        <v>1</v>
      </c>
    </row>
    <row r="89" spans="1:8" x14ac:dyDescent="0.25">
      <c r="A89" s="124" t="s">
        <v>153</v>
      </c>
      <c r="B89" s="123">
        <v>4</v>
      </c>
      <c r="C89" s="123" t="s">
        <v>62</v>
      </c>
      <c r="D89" s="189">
        <v>2</v>
      </c>
      <c r="E89" s="123" t="s">
        <v>149</v>
      </c>
      <c r="F89" s="123">
        <v>78</v>
      </c>
      <c r="G89" s="123"/>
      <c r="H89">
        <f t="shared" si="1"/>
        <v>1</v>
      </c>
    </row>
    <row r="90" spans="1:8" x14ac:dyDescent="0.25">
      <c r="A90" s="124" t="s">
        <v>130</v>
      </c>
      <c r="B90" s="123">
        <v>4</v>
      </c>
      <c r="C90" s="123" t="s">
        <v>62</v>
      </c>
      <c r="D90" s="189">
        <v>2</v>
      </c>
      <c r="E90" s="123" t="s">
        <v>143</v>
      </c>
      <c r="F90" s="123">
        <v>79</v>
      </c>
      <c r="G90" s="123"/>
      <c r="H90">
        <f t="shared" si="1"/>
        <v>1</v>
      </c>
    </row>
    <row r="91" spans="1:8" x14ac:dyDescent="0.25">
      <c r="A91" s="124" t="s">
        <v>140</v>
      </c>
      <c r="B91" s="123">
        <v>4</v>
      </c>
      <c r="C91" s="123" t="s">
        <v>62</v>
      </c>
      <c r="D91" s="189">
        <v>2</v>
      </c>
      <c r="E91" s="123" t="s">
        <v>146</v>
      </c>
      <c r="F91" s="123">
        <v>80</v>
      </c>
      <c r="G91" s="220">
        <v>43265</v>
      </c>
      <c r="H91">
        <f t="shared" si="1"/>
        <v>1</v>
      </c>
    </row>
    <row r="92" spans="1:8" x14ac:dyDescent="0.25">
      <c r="A92" s="124" t="s">
        <v>158</v>
      </c>
      <c r="B92" s="123"/>
      <c r="C92" s="123"/>
      <c r="D92" s="189"/>
      <c r="E92" s="123"/>
      <c r="F92" s="123"/>
      <c r="G92" s="123"/>
      <c r="H92">
        <f t="shared" si="1"/>
        <v>0</v>
      </c>
    </row>
    <row r="93" spans="1:8" x14ac:dyDescent="0.25">
      <c r="A93" s="124" t="s">
        <v>108</v>
      </c>
      <c r="B93" s="123">
        <v>0</v>
      </c>
      <c r="C93" s="123" t="s">
        <v>62</v>
      </c>
      <c r="D93" s="189">
        <v>6</v>
      </c>
      <c r="E93" s="123" t="s">
        <v>152</v>
      </c>
      <c r="F93" s="123">
        <v>81</v>
      </c>
      <c r="G93" s="220">
        <v>43255</v>
      </c>
      <c r="H93">
        <f t="shared" si="1"/>
        <v>1</v>
      </c>
    </row>
    <row r="94" spans="1:8" x14ac:dyDescent="0.25">
      <c r="A94" s="124" t="s">
        <v>150</v>
      </c>
      <c r="B94" s="123">
        <v>6</v>
      </c>
      <c r="C94" s="123" t="s">
        <v>62</v>
      </c>
      <c r="D94" s="189">
        <v>0</v>
      </c>
      <c r="E94" s="123" t="s">
        <v>111</v>
      </c>
      <c r="F94" s="123">
        <v>82</v>
      </c>
      <c r="G94" s="220">
        <v>43242</v>
      </c>
      <c r="H94">
        <f t="shared" si="1"/>
        <v>1</v>
      </c>
    </row>
    <row r="95" spans="1:8" x14ac:dyDescent="0.25">
      <c r="A95" s="124" t="s">
        <v>113</v>
      </c>
      <c r="B95" s="123">
        <v>0</v>
      </c>
      <c r="C95" s="123" t="s">
        <v>62</v>
      </c>
      <c r="D95" s="189">
        <v>6</v>
      </c>
      <c r="E95" s="123" t="s">
        <v>169</v>
      </c>
      <c r="F95" s="123">
        <v>83</v>
      </c>
      <c r="G95" s="220">
        <v>43425</v>
      </c>
      <c r="H95">
        <f t="shared" si="1"/>
        <v>1</v>
      </c>
    </row>
    <row r="96" spans="1:8" x14ac:dyDescent="0.25">
      <c r="A96" s="124" t="s">
        <v>151</v>
      </c>
      <c r="B96" s="123">
        <v>6</v>
      </c>
      <c r="C96" s="123" t="s">
        <v>62</v>
      </c>
      <c r="D96" s="189">
        <v>0</v>
      </c>
      <c r="E96" s="123" t="s">
        <v>147</v>
      </c>
      <c r="F96" s="123">
        <v>84</v>
      </c>
      <c r="G96" s="123"/>
      <c r="H96">
        <f t="shared" si="1"/>
        <v>1</v>
      </c>
    </row>
    <row r="97" spans="1:8" x14ac:dyDescent="0.25">
      <c r="A97" s="124" t="s">
        <v>148</v>
      </c>
      <c r="B97" s="123">
        <v>6</v>
      </c>
      <c r="C97" s="123" t="s">
        <v>62</v>
      </c>
      <c r="D97" s="189">
        <v>0</v>
      </c>
      <c r="E97" s="123" t="s">
        <v>153</v>
      </c>
      <c r="F97" s="123">
        <v>85</v>
      </c>
      <c r="G97" s="123"/>
      <c r="H97">
        <f t="shared" si="1"/>
        <v>1</v>
      </c>
    </row>
    <row r="98" spans="1:8" x14ac:dyDescent="0.25">
      <c r="A98" s="124" t="s">
        <v>143</v>
      </c>
      <c r="B98" s="123">
        <v>2</v>
      </c>
      <c r="C98" s="123" t="s">
        <v>62</v>
      </c>
      <c r="D98" s="189">
        <v>4</v>
      </c>
      <c r="E98" s="123" t="s">
        <v>128</v>
      </c>
      <c r="F98" s="123">
        <v>86</v>
      </c>
      <c r="G98" s="220">
        <v>43355</v>
      </c>
      <c r="H98">
        <f t="shared" si="1"/>
        <v>1</v>
      </c>
    </row>
    <row r="99" spans="1:8" x14ac:dyDescent="0.25">
      <c r="A99" s="124" t="s">
        <v>149</v>
      </c>
      <c r="B99" s="123">
        <v>0</v>
      </c>
      <c r="C99" s="123" t="s">
        <v>62</v>
      </c>
      <c r="D99" s="189">
        <v>6</v>
      </c>
      <c r="E99" s="123" t="s">
        <v>140</v>
      </c>
      <c r="F99" s="123">
        <v>87</v>
      </c>
      <c r="G99" s="123"/>
      <c r="H99">
        <f t="shared" si="1"/>
        <v>1</v>
      </c>
    </row>
    <row r="100" spans="1:8" x14ac:dyDescent="0.25">
      <c r="A100" s="124" t="s">
        <v>146</v>
      </c>
      <c r="B100" s="123">
        <v>4</v>
      </c>
      <c r="C100" s="123" t="s">
        <v>62</v>
      </c>
      <c r="D100" s="189">
        <v>2</v>
      </c>
      <c r="E100" s="123" t="s">
        <v>130</v>
      </c>
      <c r="F100" s="123">
        <v>88</v>
      </c>
      <c r="G100" s="220">
        <v>43369</v>
      </c>
      <c r="H100">
        <f t="shared" si="1"/>
        <v>1</v>
      </c>
    </row>
    <row r="101" spans="1:8" x14ac:dyDescent="0.25">
      <c r="A101" s="124" t="s">
        <v>157</v>
      </c>
      <c r="B101" s="123"/>
      <c r="C101" s="123"/>
      <c r="D101" s="189"/>
      <c r="E101" s="123"/>
      <c r="F101" s="123"/>
      <c r="G101" s="123"/>
      <c r="H101">
        <f t="shared" si="1"/>
        <v>0</v>
      </c>
    </row>
    <row r="102" spans="1:8" x14ac:dyDescent="0.25">
      <c r="A102" s="124" t="s">
        <v>152</v>
      </c>
      <c r="B102" s="123">
        <v>4</v>
      </c>
      <c r="C102" s="123" t="s">
        <v>62</v>
      </c>
      <c r="D102" s="189">
        <v>2</v>
      </c>
      <c r="E102" s="123" t="s">
        <v>150</v>
      </c>
      <c r="F102" s="123">
        <v>89</v>
      </c>
      <c r="G102" s="220">
        <v>43391</v>
      </c>
      <c r="H102">
        <f t="shared" si="1"/>
        <v>1</v>
      </c>
    </row>
    <row r="103" spans="1:8" x14ac:dyDescent="0.25">
      <c r="A103" s="124" t="s">
        <v>169</v>
      </c>
      <c r="B103" s="123">
        <v>2</v>
      </c>
      <c r="C103" s="123" t="s">
        <v>62</v>
      </c>
      <c r="D103" s="189">
        <v>4</v>
      </c>
      <c r="E103" s="123" t="s">
        <v>108</v>
      </c>
      <c r="F103" s="123">
        <v>90</v>
      </c>
      <c r="G103" s="123"/>
      <c r="H103">
        <f t="shared" si="1"/>
        <v>1</v>
      </c>
    </row>
    <row r="104" spans="1:8" x14ac:dyDescent="0.25">
      <c r="A104" s="124" t="s">
        <v>111</v>
      </c>
      <c r="B104" s="123">
        <v>6</v>
      </c>
      <c r="C104" s="123" t="s">
        <v>62</v>
      </c>
      <c r="D104" s="189">
        <v>0</v>
      </c>
      <c r="E104" s="123" t="s">
        <v>151</v>
      </c>
      <c r="F104" s="123">
        <v>91</v>
      </c>
      <c r="G104" s="220">
        <v>43251</v>
      </c>
      <c r="H104">
        <f t="shared" si="1"/>
        <v>1</v>
      </c>
    </row>
    <row r="105" spans="1:8" x14ac:dyDescent="0.25">
      <c r="A105" s="124" t="s">
        <v>153</v>
      </c>
      <c r="B105" s="123">
        <v>6</v>
      </c>
      <c r="C105" s="123" t="s">
        <v>62</v>
      </c>
      <c r="D105" s="189">
        <v>0</v>
      </c>
      <c r="E105" s="123" t="s">
        <v>113</v>
      </c>
      <c r="F105" s="123">
        <v>92</v>
      </c>
      <c r="G105" s="123"/>
      <c r="H105">
        <f t="shared" si="1"/>
        <v>1</v>
      </c>
    </row>
    <row r="106" spans="1:8" x14ac:dyDescent="0.25">
      <c r="A106" s="124" t="s">
        <v>147</v>
      </c>
      <c r="B106" s="123">
        <v>6</v>
      </c>
      <c r="C106" s="123" t="s">
        <v>62</v>
      </c>
      <c r="D106" s="189">
        <v>0</v>
      </c>
      <c r="E106" s="123" t="s">
        <v>143</v>
      </c>
      <c r="F106" s="123">
        <v>93</v>
      </c>
      <c r="G106" s="220">
        <v>43270</v>
      </c>
      <c r="H106">
        <f t="shared" si="1"/>
        <v>1</v>
      </c>
    </row>
    <row r="107" spans="1:8" x14ac:dyDescent="0.25">
      <c r="A107" s="124" t="s">
        <v>140</v>
      </c>
      <c r="B107" s="123">
        <v>2</v>
      </c>
      <c r="C107" s="123" t="s">
        <v>62</v>
      </c>
      <c r="D107" s="189">
        <v>4</v>
      </c>
      <c r="E107" s="123" t="s">
        <v>148</v>
      </c>
      <c r="F107" s="123">
        <v>94</v>
      </c>
      <c r="G107" s="123"/>
      <c r="H107">
        <f t="shared" si="1"/>
        <v>1</v>
      </c>
    </row>
    <row r="108" spans="1:8" x14ac:dyDescent="0.25">
      <c r="A108" s="124" t="s">
        <v>128</v>
      </c>
      <c r="B108" s="123">
        <v>1</v>
      </c>
      <c r="C108" s="123" t="s">
        <v>62</v>
      </c>
      <c r="D108" s="189">
        <v>5</v>
      </c>
      <c r="E108" s="123" t="s">
        <v>146</v>
      </c>
      <c r="F108" s="123">
        <v>95</v>
      </c>
      <c r="G108" s="123"/>
      <c r="H108">
        <f t="shared" si="1"/>
        <v>1</v>
      </c>
    </row>
    <row r="109" spans="1:8" x14ac:dyDescent="0.25">
      <c r="A109" s="124" t="s">
        <v>130</v>
      </c>
      <c r="B109" s="123">
        <v>2</v>
      </c>
      <c r="C109" s="123" t="s">
        <v>62</v>
      </c>
      <c r="D109" s="189">
        <v>4</v>
      </c>
      <c r="E109" s="123" t="s">
        <v>149</v>
      </c>
      <c r="F109" s="123">
        <v>96</v>
      </c>
      <c r="G109" s="220">
        <v>43272</v>
      </c>
      <c r="H109">
        <f t="shared" si="1"/>
        <v>1</v>
      </c>
    </row>
    <row r="110" spans="1:8" x14ac:dyDescent="0.25">
      <c r="A110" s="124" t="s">
        <v>156</v>
      </c>
      <c r="B110" s="123"/>
      <c r="C110" s="123"/>
      <c r="D110" s="189"/>
      <c r="E110" s="123"/>
      <c r="F110" s="123"/>
      <c r="G110" s="123"/>
      <c r="H110">
        <f t="shared" si="1"/>
        <v>0</v>
      </c>
    </row>
    <row r="111" spans="1:8" x14ac:dyDescent="0.25">
      <c r="A111" s="124" t="s">
        <v>169</v>
      </c>
      <c r="B111" s="123">
        <v>4</v>
      </c>
      <c r="C111" s="123" t="s">
        <v>62</v>
      </c>
      <c r="D111" s="189">
        <v>2</v>
      </c>
      <c r="E111" s="123" t="s">
        <v>152</v>
      </c>
      <c r="F111" s="123">
        <v>97</v>
      </c>
      <c r="G111" s="123"/>
      <c r="H111">
        <f t="shared" si="1"/>
        <v>1</v>
      </c>
    </row>
    <row r="112" spans="1:8" x14ac:dyDescent="0.25">
      <c r="A112" s="124" t="s">
        <v>151</v>
      </c>
      <c r="B112" s="123">
        <v>4</v>
      </c>
      <c r="C112" s="123" t="s">
        <v>62</v>
      </c>
      <c r="D112" s="189">
        <v>2</v>
      </c>
      <c r="E112" s="123" t="s">
        <v>150</v>
      </c>
      <c r="F112" s="123">
        <v>98</v>
      </c>
      <c r="G112" s="220">
        <v>43279</v>
      </c>
      <c r="H112">
        <f t="shared" si="1"/>
        <v>1</v>
      </c>
    </row>
    <row r="113" spans="1:8" x14ac:dyDescent="0.25">
      <c r="A113" s="124" t="s">
        <v>108</v>
      </c>
      <c r="B113" s="123">
        <v>6</v>
      </c>
      <c r="C113" s="123" t="s">
        <v>62</v>
      </c>
      <c r="D113" s="189">
        <v>0</v>
      </c>
      <c r="E113" s="123" t="s">
        <v>153</v>
      </c>
      <c r="F113" s="123">
        <v>99</v>
      </c>
      <c r="G113" s="123"/>
      <c r="H113">
        <f t="shared" si="1"/>
        <v>1</v>
      </c>
    </row>
    <row r="114" spans="1:8" x14ac:dyDescent="0.25">
      <c r="A114" s="124" t="s">
        <v>143</v>
      </c>
      <c r="B114" s="123">
        <v>2</v>
      </c>
      <c r="C114" s="123" t="s">
        <v>62</v>
      </c>
      <c r="D114" s="189">
        <v>4</v>
      </c>
      <c r="E114" s="123" t="s">
        <v>111</v>
      </c>
      <c r="F114" s="123">
        <v>100</v>
      </c>
      <c r="G114" s="220">
        <v>43257</v>
      </c>
      <c r="H114">
        <f t="shared" si="1"/>
        <v>1</v>
      </c>
    </row>
    <row r="115" spans="1:8" x14ac:dyDescent="0.25">
      <c r="A115" s="124" t="s">
        <v>113</v>
      </c>
      <c r="B115" s="123">
        <v>2</v>
      </c>
      <c r="C115" s="123" t="s">
        <v>62</v>
      </c>
      <c r="D115" s="189">
        <v>4</v>
      </c>
      <c r="E115" s="123" t="s">
        <v>140</v>
      </c>
      <c r="F115" s="123">
        <v>101</v>
      </c>
      <c r="G115" s="123"/>
      <c r="H115">
        <f t="shared" si="1"/>
        <v>1</v>
      </c>
    </row>
    <row r="116" spans="1:8" x14ac:dyDescent="0.25">
      <c r="A116" s="124" t="s">
        <v>146</v>
      </c>
      <c r="B116" s="123">
        <v>2</v>
      </c>
      <c r="C116" s="123" t="s">
        <v>62</v>
      </c>
      <c r="D116" s="189">
        <v>4</v>
      </c>
      <c r="E116" s="123" t="s">
        <v>147</v>
      </c>
      <c r="F116" s="123">
        <v>102</v>
      </c>
      <c r="G116" s="123"/>
      <c r="H116">
        <f t="shared" si="1"/>
        <v>1</v>
      </c>
    </row>
    <row r="117" spans="1:8" x14ac:dyDescent="0.25">
      <c r="A117" s="124" t="s">
        <v>148</v>
      </c>
      <c r="B117" s="123">
        <v>6</v>
      </c>
      <c r="C117" s="123" t="s">
        <v>62</v>
      </c>
      <c r="D117" s="189">
        <v>0</v>
      </c>
      <c r="E117" s="123" t="s">
        <v>130</v>
      </c>
      <c r="F117" s="123">
        <v>103</v>
      </c>
      <c r="G117" s="123"/>
      <c r="H117">
        <f t="shared" si="1"/>
        <v>1</v>
      </c>
    </row>
    <row r="118" spans="1:8" x14ac:dyDescent="0.25">
      <c r="A118" s="124" t="s">
        <v>149</v>
      </c>
      <c r="B118" s="123">
        <v>4</v>
      </c>
      <c r="C118" s="123" t="s">
        <v>62</v>
      </c>
      <c r="D118" s="189">
        <v>2</v>
      </c>
      <c r="E118" s="123" t="s">
        <v>128</v>
      </c>
      <c r="F118" s="123">
        <v>104</v>
      </c>
      <c r="G118" s="123"/>
      <c r="H118">
        <f t="shared" si="1"/>
        <v>1</v>
      </c>
    </row>
    <row r="119" spans="1:8" x14ac:dyDescent="0.25">
      <c r="A119" s="124" t="s">
        <v>155</v>
      </c>
      <c r="B119" s="123"/>
      <c r="C119" s="123"/>
      <c r="D119" s="189"/>
      <c r="E119" s="123"/>
      <c r="F119" s="123"/>
      <c r="G119" s="123"/>
      <c r="H119">
        <f t="shared" si="1"/>
        <v>0</v>
      </c>
    </row>
    <row r="120" spans="1:8" x14ac:dyDescent="0.25">
      <c r="A120" s="124" t="s">
        <v>152</v>
      </c>
      <c r="B120" s="123">
        <v>6</v>
      </c>
      <c r="C120" s="123" t="s">
        <v>62</v>
      </c>
      <c r="D120" s="189">
        <v>0</v>
      </c>
      <c r="E120" s="123" t="s">
        <v>151</v>
      </c>
      <c r="F120" s="123">
        <v>105</v>
      </c>
      <c r="G120" s="123"/>
      <c r="H120">
        <f t="shared" si="1"/>
        <v>1</v>
      </c>
    </row>
    <row r="121" spans="1:8" x14ac:dyDescent="0.25">
      <c r="A121" s="124" t="s">
        <v>153</v>
      </c>
      <c r="B121" s="123">
        <v>0</v>
      </c>
      <c r="C121" s="123" t="s">
        <v>62</v>
      </c>
      <c r="D121" s="189">
        <v>6</v>
      </c>
      <c r="E121" s="123" t="s">
        <v>169</v>
      </c>
      <c r="F121" s="123">
        <v>106</v>
      </c>
      <c r="G121" s="220">
        <v>43388</v>
      </c>
      <c r="H121">
        <f t="shared" si="1"/>
        <v>1</v>
      </c>
    </row>
    <row r="122" spans="1:8" x14ac:dyDescent="0.25">
      <c r="A122" s="124" t="s">
        <v>150</v>
      </c>
      <c r="B122" s="123">
        <v>6</v>
      </c>
      <c r="C122" s="123" t="s">
        <v>62</v>
      </c>
      <c r="D122" s="189">
        <v>0</v>
      </c>
      <c r="E122" s="123" t="s">
        <v>143</v>
      </c>
      <c r="F122" s="123">
        <v>107</v>
      </c>
      <c r="G122" s="220">
        <v>43270</v>
      </c>
      <c r="H122">
        <f t="shared" si="1"/>
        <v>1</v>
      </c>
    </row>
    <row r="123" spans="1:8" x14ac:dyDescent="0.25">
      <c r="A123" s="124" t="s">
        <v>140</v>
      </c>
      <c r="B123" s="123">
        <v>6</v>
      </c>
      <c r="C123" s="123" t="s">
        <v>62</v>
      </c>
      <c r="D123" s="189">
        <v>0</v>
      </c>
      <c r="E123" s="123" t="s">
        <v>108</v>
      </c>
      <c r="F123" s="123">
        <v>108</v>
      </c>
      <c r="G123" s="220">
        <v>43242</v>
      </c>
      <c r="H123">
        <f t="shared" si="1"/>
        <v>1</v>
      </c>
    </row>
    <row r="124" spans="1:8" x14ac:dyDescent="0.25">
      <c r="A124" s="124" t="s">
        <v>111</v>
      </c>
      <c r="B124" s="123">
        <v>0</v>
      </c>
      <c r="C124" s="123" t="s">
        <v>62</v>
      </c>
      <c r="D124" s="189">
        <v>6</v>
      </c>
      <c r="E124" s="123" t="s">
        <v>146</v>
      </c>
      <c r="F124" s="123">
        <v>109</v>
      </c>
      <c r="G124" s="123"/>
      <c r="H124">
        <f t="shared" si="1"/>
        <v>1</v>
      </c>
    </row>
    <row r="125" spans="1:8" x14ac:dyDescent="0.25">
      <c r="A125" s="124" t="s">
        <v>130</v>
      </c>
      <c r="B125" s="123">
        <v>2</v>
      </c>
      <c r="C125" s="123" t="s">
        <v>62</v>
      </c>
      <c r="D125" s="189">
        <v>4</v>
      </c>
      <c r="E125" s="123" t="s">
        <v>113</v>
      </c>
      <c r="F125" s="123">
        <v>110</v>
      </c>
      <c r="G125" s="123"/>
      <c r="H125">
        <f t="shared" si="1"/>
        <v>1</v>
      </c>
    </row>
    <row r="126" spans="1:8" x14ac:dyDescent="0.25">
      <c r="A126" s="124" t="s">
        <v>147</v>
      </c>
      <c r="B126" s="123">
        <v>6</v>
      </c>
      <c r="C126" s="123" t="s">
        <v>62</v>
      </c>
      <c r="D126" s="189">
        <v>0</v>
      </c>
      <c r="E126" s="123" t="s">
        <v>149</v>
      </c>
      <c r="F126" s="123">
        <v>111</v>
      </c>
      <c r="G126" s="220">
        <v>43265</v>
      </c>
      <c r="H126">
        <f t="shared" si="1"/>
        <v>1</v>
      </c>
    </row>
    <row r="127" spans="1:8" x14ac:dyDescent="0.25">
      <c r="A127" s="124" t="s">
        <v>128</v>
      </c>
      <c r="B127" s="123">
        <v>0</v>
      </c>
      <c r="C127" s="123" t="s">
        <v>62</v>
      </c>
      <c r="D127" s="189">
        <v>6</v>
      </c>
      <c r="E127" s="123" t="s">
        <v>148</v>
      </c>
      <c r="F127" s="123">
        <v>112</v>
      </c>
      <c r="G127" s="220">
        <v>43278</v>
      </c>
      <c r="H127">
        <f t="shared" si="1"/>
        <v>1</v>
      </c>
    </row>
    <row r="128" spans="1:8" x14ac:dyDescent="0.25">
      <c r="A128" s="124" t="s">
        <v>154</v>
      </c>
      <c r="B128" s="123"/>
      <c r="C128" s="123"/>
      <c r="D128" s="189"/>
      <c r="E128" s="123"/>
      <c r="F128" s="123"/>
      <c r="G128" s="123"/>
      <c r="H128">
        <f t="shared" si="1"/>
        <v>0</v>
      </c>
    </row>
    <row r="129" spans="1:9" x14ac:dyDescent="0.25">
      <c r="A129" s="124" t="s">
        <v>153</v>
      </c>
      <c r="B129" s="123">
        <v>2</v>
      </c>
      <c r="C129" s="123" t="s">
        <v>62</v>
      </c>
      <c r="D129" s="189">
        <v>4</v>
      </c>
      <c r="E129" s="123" t="s">
        <v>152</v>
      </c>
      <c r="F129" s="123">
        <v>113</v>
      </c>
      <c r="G129" s="220">
        <v>43376</v>
      </c>
      <c r="H129">
        <f t="shared" si="1"/>
        <v>1</v>
      </c>
    </row>
    <row r="130" spans="1:9" x14ac:dyDescent="0.25">
      <c r="A130" s="124" t="s">
        <v>143</v>
      </c>
      <c r="B130" s="123">
        <v>0</v>
      </c>
      <c r="C130" s="123" t="s">
        <v>62</v>
      </c>
      <c r="D130" s="189">
        <v>6</v>
      </c>
      <c r="E130" s="123" t="s">
        <v>151</v>
      </c>
      <c r="F130" s="123">
        <v>114</v>
      </c>
      <c r="G130" s="220">
        <v>43376</v>
      </c>
      <c r="H130">
        <f t="shared" si="1"/>
        <v>1</v>
      </c>
    </row>
    <row r="131" spans="1:9" x14ac:dyDescent="0.25">
      <c r="A131" s="124" t="s">
        <v>169</v>
      </c>
      <c r="B131" s="123">
        <v>2</v>
      </c>
      <c r="C131" s="123" t="s">
        <v>62</v>
      </c>
      <c r="D131" s="189">
        <v>4</v>
      </c>
      <c r="E131" s="123" t="s">
        <v>140</v>
      </c>
      <c r="F131" s="123">
        <v>115</v>
      </c>
      <c r="G131" s="123"/>
      <c r="H131">
        <f t="shared" si="1"/>
        <v>1</v>
      </c>
    </row>
    <row r="132" spans="1:9" x14ac:dyDescent="0.25">
      <c r="A132" s="124" t="s">
        <v>146</v>
      </c>
      <c r="B132" s="123">
        <v>4</v>
      </c>
      <c r="C132" s="123" t="s">
        <v>62</v>
      </c>
      <c r="D132" s="189">
        <v>2</v>
      </c>
      <c r="E132" s="123" t="s">
        <v>150</v>
      </c>
      <c r="F132" s="123">
        <v>116</v>
      </c>
      <c r="G132" s="220">
        <v>43263</v>
      </c>
      <c r="H132">
        <f t="shared" ref="H132:H136" si="2">IF(B132+D132=6,1,0)</f>
        <v>1</v>
      </c>
    </row>
    <row r="133" spans="1:9" x14ac:dyDescent="0.25">
      <c r="A133" s="124" t="s">
        <v>108</v>
      </c>
      <c r="B133" s="123">
        <v>6</v>
      </c>
      <c r="C133" s="123" t="s">
        <v>62</v>
      </c>
      <c r="D133" s="189">
        <v>0</v>
      </c>
      <c r="E133" s="123" t="s">
        <v>130</v>
      </c>
      <c r="F133" s="123">
        <v>117</v>
      </c>
      <c r="G133" s="220">
        <v>43250</v>
      </c>
      <c r="H133">
        <f t="shared" si="2"/>
        <v>1</v>
      </c>
    </row>
    <row r="134" spans="1:9" x14ac:dyDescent="0.25">
      <c r="A134" s="124" t="s">
        <v>149</v>
      </c>
      <c r="B134" s="123">
        <v>2</v>
      </c>
      <c r="C134" s="123" t="s">
        <v>62</v>
      </c>
      <c r="D134" s="189">
        <v>4</v>
      </c>
      <c r="E134" s="123" t="s">
        <v>111</v>
      </c>
      <c r="F134" s="123">
        <v>118</v>
      </c>
      <c r="G134" s="123"/>
      <c r="H134">
        <f t="shared" si="2"/>
        <v>1</v>
      </c>
    </row>
    <row r="135" spans="1:9" x14ac:dyDescent="0.25">
      <c r="A135" s="124" t="s">
        <v>113</v>
      </c>
      <c r="B135" s="123">
        <v>4</v>
      </c>
      <c r="C135" s="123" t="s">
        <v>62</v>
      </c>
      <c r="D135" s="189">
        <v>2</v>
      </c>
      <c r="E135" s="123" t="s">
        <v>128</v>
      </c>
      <c r="F135" s="123">
        <v>119</v>
      </c>
      <c r="G135" s="220">
        <v>43276</v>
      </c>
      <c r="H135">
        <f t="shared" si="2"/>
        <v>1</v>
      </c>
    </row>
    <row r="136" spans="1:9" x14ac:dyDescent="0.25">
      <c r="A136" s="124" t="s">
        <v>148</v>
      </c>
      <c r="B136" s="123">
        <v>6</v>
      </c>
      <c r="C136" s="123" t="s">
        <v>62</v>
      </c>
      <c r="D136" s="189">
        <v>0</v>
      </c>
      <c r="E136" s="123" t="s">
        <v>147</v>
      </c>
      <c r="F136" s="123">
        <v>120</v>
      </c>
      <c r="G136" s="220">
        <v>43256</v>
      </c>
      <c r="H136">
        <f t="shared" si="2"/>
        <v>1</v>
      </c>
    </row>
    <row r="137" spans="1:9" ht="15" customHeight="1" x14ac:dyDescent="0.25">
      <c r="G137" t="s">
        <v>261</v>
      </c>
      <c r="H137" s="219">
        <f>SUM(H3:H136)</f>
        <v>120</v>
      </c>
      <c r="I137" s="219">
        <f>SUM(H3:H136)</f>
        <v>120</v>
      </c>
    </row>
  </sheetData>
  <autoFilter ref="A2:G137"/>
  <conditionalFormatting sqref="H137">
    <cfRule type="containsErrors" dxfId="4" priority="10">
      <formula>ISERROR(H137)</formula>
    </cfRule>
  </conditionalFormatting>
  <conditionalFormatting sqref="A3:F3">
    <cfRule type="expression" dxfId="3" priority="6">
      <formula>$B3+$D3=6</formula>
    </cfRule>
  </conditionalFormatting>
  <conditionalFormatting sqref="A4:F4">
    <cfRule type="expression" dxfId="2" priority="4">
      <formula>$B4+$D4=6</formula>
    </cfRule>
  </conditionalFormatting>
  <conditionalFormatting sqref="A5:F136">
    <cfRule type="expression" dxfId="1" priority="3">
      <formula>$B5+$D5=6</formula>
    </cfRule>
  </conditionalFormatting>
  <conditionalFormatting sqref="I137">
    <cfRule type="containsErrors" dxfId="0" priority="1">
      <formula>ISERROR(I137)</formula>
    </cfRule>
  </conditionalFormatting>
  <hyperlinks>
    <hyperlink ref="A3" location="Zápisy!A1" display="Viadrus"/>
    <hyperlink ref="A4" location="Zápisy!A24" display="O nic nejde"/>
    <hyperlink ref="A5" location="Zápisy!A46" display="Pelici"/>
    <hyperlink ref="A6" location="Zápisy!A69" display="Ostravaci"/>
    <hyperlink ref="A7" location="Zápisy!A91" display="Repeka"/>
    <hyperlink ref="A8" location="Zápisy!A114" display="Bombeři"/>
    <hyperlink ref="A9" location="Zápisy!A135" display="Pampelišky"/>
    <hyperlink ref="A10" location="Zápisy!A163" display="STS"/>
    <hyperlink ref="A12" location="Zápisy!A184" display="AZK"/>
    <hyperlink ref="A13" location="Zápisy!A207" display="Draci"/>
    <hyperlink ref="A14" location="Zápisy!A228" display="Dajami"/>
    <hyperlink ref="A15" location="Zápisy!A251" display="Hekra"/>
    <hyperlink ref="A16" location="Zápisy!A272" display="Banik-Slavia"/>
    <hyperlink ref="A17" location="Zápisy!A295" display="Ecka pucka"/>
    <hyperlink ref="A18" location="Zápisy!A316" display="Pozdní sběr"/>
    <hyperlink ref="A19" location="Zápisy!A339" display="Narvani"/>
    <hyperlink ref="A21" location="Zápisy!A361" display="Draci"/>
    <hyperlink ref="A22" location="Zápisy!A383" display="Ostravaci"/>
    <hyperlink ref="A23" location="Zápisy!A404" display="Viadrus"/>
    <hyperlink ref="A24" location="Zápisy!A427" display="Bombeři"/>
    <hyperlink ref="A25" location="Zápisy!A448" display="Pelici"/>
    <hyperlink ref="A26" location="Zápisy!A471" display="STS"/>
    <hyperlink ref="A27" location="Zápisy!A493" display="Repeka"/>
    <hyperlink ref="A28" location="Zápisy!A515" display="Pampelišky"/>
    <hyperlink ref="A30" location="Zápisy!A536" display="AZK"/>
    <hyperlink ref="A31" location="Zápisy!A560" display="Hekra"/>
    <hyperlink ref="A32" location="Zápisy!A580" display="O nic nejde"/>
    <hyperlink ref="A33" location="Zápisy!A603" display="Ecka pucka"/>
    <hyperlink ref="A34" location="Zápisy!A604" display="Dajami"/>
    <hyperlink ref="A35" location="Zápisy!A647" display="Narvani"/>
    <hyperlink ref="A36" location="Zápisy!A668" display="Banik-Slavia"/>
    <hyperlink ref="A37" location="Zápisy!A691" display="Pozdní sběr"/>
    <hyperlink ref="A39" location="Zápisy!A712" display="Hekra"/>
    <hyperlink ref="A40" location="Zápisy!A735" display="Bombeři"/>
    <hyperlink ref="A41" location="Zápisy!A756" display="Draci"/>
    <hyperlink ref="A42" location="Zápisy!A779" display="STS"/>
    <hyperlink ref="A43" location="Zápisy!A800" display="Viadrus"/>
    <hyperlink ref="A44" location="Zápisy!A823" display="Pampelišky"/>
    <hyperlink ref="A45" location="Zápisy!A844" display="Pelici"/>
    <hyperlink ref="A46" location="Zápisy!A867" display="Repeka"/>
    <hyperlink ref="A48" location="Zápisy!A888" display="AZK"/>
    <hyperlink ref="A49" location="Zápisy!A911" display="Ecka pucka"/>
    <hyperlink ref="A50" location="Zápisy!A932" display="Ostravaci"/>
    <hyperlink ref="A51" location="Zápisy!A955" display="Narvani"/>
    <hyperlink ref="A52" location="Zápisy!A976" display="O nic nejde"/>
    <hyperlink ref="A53" location="Zápisy!A1000" display="Pozdní sběr"/>
    <hyperlink ref="A54" location="Zápisy!A1020" display="Dajami"/>
    <hyperlink ref="A55" location="Zápisy!A1042" display="Banik-Slavia"/>
    <hyperlink ref="A57" location="Zápisy!A1064" display="Ecka pucka"/>
    <hyperlink ref="A58" location="Zápisy!A1087" display="STS"/>
    <hyperlink ref="A59" location="Zápisy!A1110" display="Hekra"/>
    <hyperlink ref="A60" location="Zápisy!A1131" display="Pampelišky"/>
    <hyperlink ref="A61" location="Zápisy!A1152" display="Draci"/>
    <hyperlink ref="A62" location="Zápisy!A1175" display="Repeka"/>
    <hyperlink ref="A63" location="Zápisy!A1197" display="Viadrus"/>
    <hyperlink ref="A64" location="Zápisy!A1220" display="Pelici"/>
    <hyperlink ref="A66" location="Zápisy!A1241" display="AZK"/>
    <hyperlink ref="A67" location="Zápisy!A1264" display="Narvani"/>
    <hyperlink ref="A68" location="Zápisy!A1285" display="Bombeři"/>
    <hyperlink ref="A69" location="Zápisy!A1308" display="Pozdní sběr"/>
    <hyperlink ref="A70" location="Zápisy!A1329" display="Ostravaci"/>
    <hyperlink ref="A71" location="Zápisy!A1352" display="Banik-Slavia"/>
    <hyperlink ref="A72" location="Zápisy!A1373" display="O nic nejde"/>
    <hyperlink ref="A73" location="Zápisy!A1396" display="Dajami"/>
    <hyperlink ref="A75" location="Zápisy!A1417" display="Narvani"/>
    <hyperlink ref="A76" location="Zápisy!A1440" display="Pampelišky"/>
    <hyperlink ref="A77" location="Zápisy!A1461" display="Ecka pucka"/>
    <hyperlink ref="A78" location="Zápisy!A1484" display="Repeka"/>
    <hyperlink ref="A79" location="Zápisy!A1505" display="Hekra"/>
    <hyperlink ref="A80" location="Zápisy!A1528" display="Pelici"/>
    <hyperlink ref="A81" location="Zápisy!A1549" display="Draci"/>
    <hyperlink ref="A82" location="Zápisy!A1582" display="Viadrus"/>
    <hyperlink ref="A84" location="Zápisy!A1593" display="AZK"/>
    <hyperlink ref="A85" location="Zápisy!A1616" display="Pozdní sběr"/>
    <hyperlink ref="A86" location="Zápisy!A1637" display="STS"/>
    <hyperlink ref="A87" location="Zápisy!A1660" display="Banik-Slavia"/>
    <hyperlink ref="A88" location="Zápisy!A1681" display="Bombeři"/>
    <hyperlink ref="A89" location="Zápisy!A1704" display="Dajami"/>
    <hyperlink ref="A90" location="Zápisy!A1725" display="Ostravaci"/>
    <hyperlink ref="A91" location="Zápisy!A1748" display="O nic nejde"/>
    <hyperlink ref="A93" location="Zápisy!A1769" display="Pozdní sběr"/>
    <hyperlink ref="A94" location="Zápisy!A1792" display="Repeka"/>
    <hyperlink ref="A95" location="Zápisy!A1813" display="Narvani"/>
    <hyperlink ref="A96" location="Zápisy!A1836" display="Pelici"/>
    <hyperlink ref="A97" location="Zápisy!A1857" display="Ecka pucka"/>
    <hyperlink ref="A98" location="Zápisy!A1880" display="Viadrus"/>
    <hyperlink ref="A99" location="Zápisy!A1901" display="Hekra"/>
    <hyperlink ref="A100" location="Zápisy!A1924" display="Draci"/>
    <hyperlink ref="A102" location="Zápisy!A1945" display="AZK"/>
    <hyperlink ref="A103" location="Zápisy!A1968" display="Banik-Slavia"/>
    <hyperlink ref="A104" location="Zápisy!A1989" display="Pampelišky"/>
    <hyperlink ref="A105" location="Zápisy!A2012" display="Dajami"/>
    <hyperlink ref="A106" location="Zápisy!A2033" display="STS"/>
    <hyperlink ref="A107" location="Zápisy!A2056" display="O nic nejde"/>
    <hyperlink ref="A108" location="Zápisy!A2077" display="Bombeři"/>
    <hyperlink ref="A109" location="Zápisy!A2100" display="Ostravaci"/>
    <hyperlink ref="A111" location="Zápisy!A2121" display="Banik-Slavia"/>
    <hyperlink ref="A112" location="Zápisy!A2144" display="Pelici"/>
    <hyperlink ref="A113" location="Zápisy!A2165" display="Pozdní sběr"/>
    <hyperlink ref="A114" location="Zápisy!A2188" display="Viadrus"/>
    <hyperlink ref="A115" location="Zápisy!A2209" display="Narvani"/>
    <hyperlink ref="A116" location="Zápisy!A2232" display="Draci"/>
    <hyperlink ref="A117" location="Zápisy!A2253" display="Ecka pucka"/>
    <hyperlink ref="A118" location="Zápisy!A2276" display="Hekra"/>
    <hyperlink ref="A120" location="Zápisy!A2297" display="AZK"/>
    <hyperlink ref="A121" location="Zápisy!A2320" display="Dajami"/>
    <hyperlink ref="A122" location="Zápisy!A2341" display="Repeka"/>
    <hyperlink ref="A123" location="Zápisy!A2364" display="O nic nejde"/>
    <hyperlink ref="A124" location="Zápisy!A2385" display="Pampelišky"/>
    <hyperlink ref="A125" location="Zápisy!A2408" display="Ostravaci"/>
    <hyperlink ref="A126" location="Zápisy!A2429" display="STS"/>
    <hyperlink ref="A127" location="Zápisy!A2452" display="Bombeři"/>
    <hyperlink ref="A129" location="Zápisy!A2473" display="Dajami"/>
    <hyperlink ref="A130" location="Zápisy!A2496" display="Viadrus"/>
    <hyperlink ref="A131" location="Zápisy!A2517" display="Banik-Slavia"/>
    <hyperlink ref="A132" location="Zápisy!A2540" display="Draci"/>
    <hyperlink ref="A133" location="Zápisy!A2561" display="Pozdní sběr"/>
    <hyperlink ref="A134" location="Zápisy!A2584" display="Hekra"/>
    <hyperlink ref="A135" location="Zápisy!A2605" display="Narvani"/>
    <hyperlink ref="A136" location="Zápisy!A2628" display="Ecka pucka"/>
  </hyperlink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Tabulka</vt:lpstr>
      <vt:lpstr>Výsledky</vt:lpstr>
      <vt:lpstr>Průměry</vt:lpstr>
      <vt:lpstr>Zápisy</vt:lpstr>
      <vt:lpstr>Rozlosování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Standa</cp:lastModifiedBy>
  <cp:lastPrinted>2018-04-16T17:47:58Z</cp:lastPrinted>
  <dcterms:created xsi:type="dcterms:W3CDTF">2018-02-25T12:53:28Z</dcterms:created>
  <dcterms:modified xsi:type="dcterms:W3CDTF">2019-03-30T18:43:46Z</dcterms:modified>
</cp:coreProperties>
</file>